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Osorio\OneDrive\Documents\"/>
    </mc:Choice>
  </mc:AlternateContent>
  <xr:revisionPtr revIDLastSave="0" documentId="13_ncr:1_{9F813070-C31C-444F-A883-EF384B3CE64B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KickstarterSheet" sheetId="1" r:id="rId1"/>
    <sheet name="Theater Outcomes By Launch Date" sheetId="2" r:id="rId2"/>
    <sheet name="Outcomes Based on Goal" sheetId="4" r:id="rId3"/>
  </sheets>
  <definedNames>
    <definedName name="_xlnm._FilterDatabase" localSheetId="0" hidden="1">KickstarterSheet!$A$1:$T$4115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C13" i="4"/>
  <c r="C12" i="4"/>
  <c r="C11" i="4"/>
  <c r="C10" i="4"/>
  <c r="C9" i="4"/>
  <c r="C8" i="4"/>
  <c r="C7" i="4"/>
  <c r="C6" i="4"/>
  <c r="C5" i="4"/>
  <c r="C4" i="4"/>
  <c r="C3" i="4"/>
  <c r="C2" i="4"/>
  <c r="D13" i="4"/>
  <c r="D12" i="4"/>
  <c r="D11" i="4"/>
  <c r="D10" i="4"/>
  <c r="D9" i="4"/>
  <c r="D8" i="4"/>
  <c r="D7" i="4"/>
  <c r="D6" i="4"/>
  <c r="D5" i="4"/>
  <c r="D4" i="4"/>
  <c r="D3" i="4"/>
  <c r="D2" i="4"/>
  <c r="B13" i="4"/>
  <c r="B12" i="4"/>
  <c r="B11" i="4"/>
  <c r="B10" i="4"/>
  <c r="B9" i="4"/>
  <c r="B8" i="4"/>
  <c r="B7" i="4"/>
  <c r="B6" i="4"/>
  <c r="B5" i="4"/>
  <c r="B4" i="4"/>
  <c r="B3" i="4"/>
  <c r="B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<sst xmlns="http://schemas.openxmlformats.org/spreadsheetml/2006/main" count="37088" uniqueCount="8399">
  <si>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</si>
  <si>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</si>
  <si>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</si>
  <si>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</si>
  <si>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</si>
  <si>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</si>
  <si>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</si>
  <si>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</si>
  <si>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</si>
  <si>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</si>
  <si>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</si>
  <si>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</si>
  <si>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</si>
  <si>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</si>
  <si>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</si>
  <si>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</si>
  <si>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</si>
  <si>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</si>
  <si>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</si>
  <si>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</si>
  <si>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</si>
  <si>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</si>
  <si>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</si>
  <si>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</si>
  <si>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</si>
  <si>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</si>
  <si>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</si>
  <si>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</si>
  <si>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</si>
  <si>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</si>
  <si>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</si>
  <si>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</si>
  <si>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</si>
  <si>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</si>
  <si>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</si>
  <si>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</si>
  <si>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</si>
  <si>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</si>
  <si>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</si>
  <si>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</si>
  <si>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</si>
  <si>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</si>
  <si>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</si>
  <si>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</si>
  <si>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</si>
  <si>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</si>
  <si>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</si>
  <si>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</si>
  <si>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</si>
  <si>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</si>
  <si>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</si>
  <si>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</si>
  <si>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</si>
  <si>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</si>
  <si>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</si>
  <si>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</si>
  <si>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</si>
  <si>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</si>
  <si>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</si>
  <si>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</si>
  <si>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</si>
  <si>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</si>
  <si>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</si>
  <si>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</si>
  <si>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</si>
  <si>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</si>
  <si>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</si>
  <si>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</si>
  <si>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</si>
  <si>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</si>
  <si>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</si>
  <si>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</si>
  <si>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</si>
  <si>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</si>
  <si>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</si>
  <si>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</si>
  <si>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</si>
  <si>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</si>
  <si>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</si>
  <si>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</si>
  <si>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</si>
  <si>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</si>
  <si>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</si>
  <si>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</si>
  <si>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</si>
  <si>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</si>
  <si>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</si>
  <si>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</si>
  <si>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</si>
  <si>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</si>
  <si>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</si>
  <si>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</si>
  <si>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</si>
  <si>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</si>
  <si>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</si>
  <si>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</si>
  <si>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</si>
  <si>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</si>
  <si>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</si>
  <si>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</si>
  <si>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</si>
  <si>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</si>
  <si>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</si>
  <si>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</si>
  <si>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</si>
  <si>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</si>
  <si>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</si>
  <si>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</si>
  <si>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</si>
  <si>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</si>
  <si>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</si>
  <si>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</si>
  <si>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</si>
  <si>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</si>
  <si>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</si>
  <si>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</si>
  <si>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</si>
  <si>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</si>
  <si>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</si>
  <si>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</si>
  <si>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</si>
  <si>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</si>
  <si>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</si>
  <si>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</si>
  <si>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</si>
  <si>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</si>
  <si>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</si>
  <si>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</si>
  <si>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</si>
  <si>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</si>
  <si>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</si>
  <si>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</si>
  <si>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</si>
  <si>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</si>
  <si>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</si>
  <si>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</si>
  <si>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</si>
  <si>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</si>
  <si>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</si>
  <si>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</si>
  <si>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</si>
  <si>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</si>
  <si>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</si>
  <si>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</si>
  <si>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</si>
  <si>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</si>
  <si>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</si>
  <si>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</si>
  <si>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</si>
  <si>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</si>
  <si>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</si>
  <si>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</si>
  <si>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</si>
  <si>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</si>
  <si>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</si>
  <si>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</si>
  <si>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</si>
  <si>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</si>
  <si>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</si>
  <si>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</si>
  <si>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</si>
  <si>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</si>
  <si>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</si>
  <si>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</si>
  <si>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</si>
  <si>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</si>
  <si>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</si>
  <si>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</si>
  <si>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</si>
  <si>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</si>
  <si>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</si>
  <si>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</si>
  <si>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</si>
  <si>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</si>
  <si>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</si>
  <si>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</si>
  <si>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</si>
  <si>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</si>
  <si>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</si>
  <si>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</si>
  <si>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</si>
  <si>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</si>
  <si>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</si>
  <si>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</si>
  <si>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</si>
  <si>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</si>
  <si>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</si>
  <si>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</si>
  <si>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</si>
  <si>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</si>
  <si>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</si>
  <si>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</si>
  <si>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</si>
  <si>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</si>
  <si>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</si>
  <si>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</si>
  <si>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</si>
  <si>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</si>
  <si>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</si>
  <si>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</si>
  <si>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</si>
  <si>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</si>
  <si>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</si>
  <si>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</si>
  <si>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</si>
  <si>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</si>
  <si>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</si>
  <si>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</si>
  <si>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</si>
  <si>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</si>
  <si>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</si>
  <si>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</si>
  <si>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</si>
  <si>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</si>
  <si>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</si>
  <si>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</si>
  <si>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</si>
  <si>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</si>
  <si>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</si>
  <si>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</si>
  <si>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</si>
  <si>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</si>
  <si>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</si>
  <si>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</si>
  <si>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</si>
  <si>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</si>
  <si>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</si>
  <si>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</si>
  <si>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</si>
  <si>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</si>
  <si>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</si>
  <si>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</si>
  <si>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</si>
  <si>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</si>
  <si>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</si>
  <si>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</si>
  <si>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</si>
  <si>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</si>
  <si>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</si>
  <si>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</si>
  <si>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</si>
  <si>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</si>
  <si>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</si>
  <si>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</si>
  <si>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</si>
  <si>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</si>
  <si>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</si>
  <si>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</si>
  <si>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</si>
  <si>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</si>
  <si>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</si>
  <si>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</si>
  <si>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</si>
  <si>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</si>
  <si>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</si>
  <si>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</si>
  <si>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</si>
  <si>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</si>
  <si>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</si>
  <si>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</si>
  <si>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</si>
  <si>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</si>
  <si>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</si>
  <si>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</si>
  <si>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</si>
  <si>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</si>
  <si>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</si>
  <si>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</si>
  <si>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</si>
  <si>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</si>
  <si>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</si>
  <si>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</si>
  <si>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</si>
  <si>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</si>
  <si>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</si>
  <si>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</si>
  <si>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</si>
  <si>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</si>
  <si>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</si>
  <si>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</si>
  <si>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</si>
  <si>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</si>
  <si>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</si>
  <si>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</si>
  <si>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</si>
  <si>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</si>
  <si>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</si>
  <si>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</si>
  <si>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</si>
  <si>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</si>
  <si>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</si>
  <si>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</si>
  <si>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</si>
  <si>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</si>
  <si>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</si>
  <si>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</si>
  <si>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</si>
  <si>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</si>
  <si>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</si>
  <si>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</si>
  <si>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</si>
  <si>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</si>
  <si>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</si>
  <si>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</si>
  <si>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</si>
  <si>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</si>
  <si>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</si>
  <si>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</si>
  <si>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</si>
  <si>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</si>
  <si>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</si>
  <si>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</si>
  <si>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</si>
  <si>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</si>
  <si>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</si>
  <si>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</si>
  <si>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</si>
  <si>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</si>
  <si>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</si>
  <si>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</si>
  <si>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</si>
  <si>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</si>
  <si>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</si>
  <si>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</si>
  <si>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</si>
  <si>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</si>
  <si>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</si>
  <si>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</si>
  <si>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</si>
  <si>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</si>
  <si>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</si>
  <si>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</si>
  <si>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</si>
  <si>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</si>
  <si>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</si>
  <si>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</si>
  <si>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</si>
  <si>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</si>
  <si>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</si>
  <si>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</si>
  <si>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</si>
  <si>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</si>
  <si>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</si>
  <si>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</si>
  <si>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</si>
  <si>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</si>
  <si>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</si>
  <si>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</si>
  <si>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</si>
  <si>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</si>
  <si>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</si>
  <si>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</si>
  <si>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</si>
  <si>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</si>
  <si>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</si>
  <si>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</si>
  <si>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</si>
  <si>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</si>
  <si>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</si>
  <si>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</si>
  <si>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</si>
  <si>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</si>
  <si>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</si>
  <si>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</si>
  <si>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</si>
  <si>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</si>
  <si>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</si>
  <si>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</si>
  <si>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</si>
  <si>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</si>
  <si>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</si>
  <si>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</si>
  <si>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</si>
  <si>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</si>
  <si>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</si>
  <si>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</si>
  <si>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</si>
  <si>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</si>
  <si>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</si>
  <si>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</si>
  <si>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</si>
  <si>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</si>
  <si>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</si>
  <si>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</si>
  <si>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</si>
  <si>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</si>
  <si>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</si>
  <si>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</si>
  <si>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</si>
  <si>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</si>
  <si>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</si>
  <si>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</si>
  <si>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</si>
  <si>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</si>
  <si>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</si>
  <si>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</si>
  <si>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</si>
  <si>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</si>
  <si>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</si>
  <si>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</si>
  <si>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</si>
  <si>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</si>
  <si>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</si>
  <si>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</si>
  <si>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</si>
  <si>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</si>
  <si>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</si>
  <si>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</si>
  <si>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</si>
  <si>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</si>
  <si>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</si>
  <si>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</si>
  <si>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</si>
  <si>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</si>
  <si>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</si>
  <si>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</si>
  <si>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</si>
  <si>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</si>
  <si>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</si>
  <si>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</si>
  <si>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</si>
  <si>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</si>
  <si>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</si>
  <si>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</si>
  <si>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</si>
  <si>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</si>
  <si>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</si>
  <si>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</si>
  <si>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</si>
  <si>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</si>
  <si>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</si>
  <si>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</si>
  <si>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</si>
  <si>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</si>
  <si>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</si>
  <si>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</si>
  <si>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</si>
  <si>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</si>
  <si>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</si>
  <si>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</si>
  <si>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</si>
  <si>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</si>
  <si>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</si>
  <si>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</si>
  <si>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</si>
  <si>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</si>
  <si>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</si>
  <si>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</si>
  <si>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</si>
  <si>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</si>
  <si>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</si>
  <si>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</si>
  <si>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</si>
  <si>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</si>
  <si>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</si>
  <si>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</si>
  <si>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</si>
  <si>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</si>
  <si>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</si>
  <si>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</si>
  <si>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</si>
  <si>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</si>
  <si>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</si>
  <si>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</si>
  <si>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</si>
  <si>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</si>
  <si>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</si>
  <si>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</si>
  <si>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</si>
  <si>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</si>
  <si>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</si>
  <si>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</si>
  <si>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</si>
  <si>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</si>
  <si>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</si>
  <si>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</si>
  <si>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</si>
  <si>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</si>
  <si>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</si>
  <si>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</si>
  <si>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</si>
  <si>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</si>
  <si>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</si>
  <si>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</si>
  <si>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</si>
  <si>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</si>
  <si>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</si>
  <si>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</si>
  <si>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</si>
  <si>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</si>
  <si>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</si>
  <si>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</si>
  <si>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</si>
  <si>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</si>
  <si>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</si>
  <si>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</si>
  <si>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</si>
  <si>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</si>
  <si>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</si>
  <si>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</si>
  <si>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</si>
  <si>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</si>
  <si>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</si>
  <si>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</si>
  <si>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</si>
  <si>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</si>
  <si>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</si>
  <si>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</si>
  <si>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</si>
  <si>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</si>
  <si>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</si>
  <si>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</si>
  <si>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</si>
  <si>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</si>
  <si>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</si>
  <si>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</si>
  <si>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</si>
  <si>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</si>
  <si>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</si>
  <si>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</si>
  <si>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</si>
  <si>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</si>
  <si>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</si>
  <si>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</si>
  <si>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</si>
  <si>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</si>
  <si>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</si>
  <si>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</si>
  <si>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</si>
  <si>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</si>
  <si>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</si>
  <si>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</si>
  <si>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</si>
  <si>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</si>
  <si>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</si>
  <si>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</si>
  <si>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</si>
  <si>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</si>
  <si>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</si>
  <si>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</si>
  <si>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</si>
  <si>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</si>
  <si>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</si>
  <si>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</si>
  <si>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</si>
  <si>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</si>
  <si>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</si>
  <si>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</si>
  <si>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</si>
  <si>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</si>
  <si>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</si>
  <si>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</si>
  <si>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</si>
  <si>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</si>
  <si>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</si>
  <si>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</si>
  <si>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</si>
  <si>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</si>
  <si>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</si>
  <si>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</si>
  <si>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</si>
  <si>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</si>
  <si>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</si>
  <si>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</si>
  <si>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</si>
  <si>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</si>
  <si>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</si>
  <si>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</si>
  <si>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</si>
  <si>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</si>
  <si>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</si>
  <si>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</si>
  <si>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</si>
  <si>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</si>
  <si>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</si>
  <si>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</si>
  <si>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</si>
  <si>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</si>
  <si>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</si>
  <si>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</si>
  <si>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</si>
  <si>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</si>
  <si>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</si>
  <si>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</si>
  <si>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</si>
  <si>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</si>
  <si>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</si>
  <si>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</si>
  <si>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</si>
  <si>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</si>
  <si>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</si>
  <si>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</si>
  <si>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</si>
  <si>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</si>
  <si>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</si>
  <si>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</si>
  <si>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</si>
  <si>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</si>
  <si>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</si>
  <si>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</si>
  <si>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</si>
  <si>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</si>
  <si>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</si>
  <si>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</si>
  <si>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</si>
  <si>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</si>
  <si>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</si>
  <si>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</si>
  <si>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</si>
  <si>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</si>
  <si>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</si>
  <si>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</si>
  <si>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</si>
  <si>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</si>
  <si>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</si>
  <si>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</si>
  <si>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</si>
  <si>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</si>
  <si>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</si>
  <si>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</si>
  <si>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</si>
  <si>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</si>
  <si>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</si>
  <si>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</si>
  <si>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</si>
  <si>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</si>
  <si>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</si>
  <si>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</si>
  <si>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</si>
  <si>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</si>
  <si>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</si>
  <si>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</si>
  <si>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</si>
  <si>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</si>
  <si>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</si>
  <si>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</si>
  <si>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</si>
  <si>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</si>
  <si>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</si>
  <si>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</si>
  <si>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</si>
  <si>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</si>
  <si>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</si>
  <si>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</si>
  <si>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</si>
  <si>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</si>
  <si>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</si>
  <si>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</si>
  <si>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</si>
  <si>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</si>
  <si>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</si>
  <si>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</si>
  <si>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</si>
  <si>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</si>
  <si>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</si>
  <si>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</si>
  <si>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</si>
  <si>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</si>
  <si>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</si>
  <si>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</si>
  <si>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</si>
  <si>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</si>
  <si>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</si>
  <si>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</si>
  <si>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</si>
  <si>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</si>
  <si>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</si>
  <si>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</si>
  <si>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</si>
  <si>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</si>
  <si>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</si>
  <si>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</si>
  <si>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</si>
  <si>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</si>
  <si>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</si>
  <si>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</si>
  <si>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</si>
  <si>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</si>
  <si>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</si>
  <si>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</si>
  <si>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</si>
  <si>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</si>
  <si>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</si>
  <si>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</si>
  <si>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</si>
  <si>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</si>
  <si>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</si>
  <si>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</si>
  <si>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</si>
  <si>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</si>
  <si>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</si>
  <si>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</si>
  <si>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</si>
  <si>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</si>
  <si>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</si>
  <si>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</si>
  <si>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</si>
  <si>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</si>
  <si>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</si>
  <si>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</si>
  <si>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</si>
  <si>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</si>
  <si>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</si>
  <si>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</si>
  <si>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</si>
  <si>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</si>
  <si>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</si>
  <si>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</si>
  <si>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</si>
  <si>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</si>
  <si>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</si>
  <si>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</si>
  <si>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</si>
  <si>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</si>
  <si>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</si>
  <si>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</si>
  <si>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</si>
  <si>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</si>
  <si>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</si>
  <si>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</si>
  <si>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</si>
  <si>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</si>
  <si>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</si>
  <si>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</si>
  <si>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</si>
  <si>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</si>
  <si>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</si>
  <si>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</si>
  <si>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</si>
  <si>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</si>
  <si>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</si>
  <si>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</si>
  <si>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</si>
  <si>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</si>
  <si>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</si>
  <si>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</si>
  <si>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</si>
  <si>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</si>
  <si>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</si>
  <si>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</si>
  <si>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</si>
  <si>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</si>
  <si>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</si>
  <si>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</si>
  <si>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</si>
  <si>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</si>
  <si>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</si>
  <si>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</si>
  <si>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</si>
  <si>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</si>
  <si>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</si>
  <si>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</si>
  <si>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</si>
  <si>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</si>
  <si>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</si>
  <si>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</si>
  <si>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</si>
  <si>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</si>
  <si>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</si>
  <si>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</si>
  <si>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</si>
  <si>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</si>
  <si>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</si>
  <si>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</si>
  <si>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</si>
  <si>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</si>
  <si>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</si>
  <si>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</si>
  <si>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</si>
  <si>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</si>
  <si>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</si>
  <si>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</si>
  <si>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</si>
  <si>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</si>
  <si>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</si>
  <si>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</si>
  <si>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</si>
  <si>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</si>
  <si>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</si>
  <si>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</si>
  <si>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</si>
  <si>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</si>
  <si>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</si>
  <si>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</si>
  <si>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</si>
  <si>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</si>
  <si>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</si>
  <si>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</si>
  <si>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</si>
  <si>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</si>
  <si>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</si>
  <si>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</si>
  <si>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</si>
  <si>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</si>
  <si>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</si>
  <si>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</si>
  <si>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</si>
  <si>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</si>
  <si>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</si>
  <si>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</si>
  <si>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</si>
  <si>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</si>
  <si>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</si>
  <si>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</si>
  <si>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</si>
  <si>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</si>
  <si>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</si>
  <si>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</si>
  <si>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</si>
  <si>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</si>
  <si>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</si>
  <si>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</si>
  <si>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</si>
  <si>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</si>
  <si>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</si>
  <si>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</si>
  <si>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</si>
  <si>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</si>
  <si>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</si>
  <si>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</si>
  <si>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</si>
  <si>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</si>
  <si>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</si>
  <si>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</si>
  <si>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</si>
  <si>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</si>
  <si>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</si>
  <si>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</si>
  <si>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</si>
  <si>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</si>
  <si>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</si>
  <si>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</si>
  <si>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</si>
  <si>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</si>
  <si>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</si>
  <si>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</si>
  <si>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</si>
  <si>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</si>
  <si>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</si>
  <si>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</si>
  <si>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</si>
  <si>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</si>
  <si>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</si>
  <si>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</si>
  <si>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</si>
  <si>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</si>
  <si>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</si>
  <si>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</si>
  <si>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</si>
  <si>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</si>
  <si>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</si>
  <si>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</si>
  <si>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</si>
  <si>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</si>
  <si>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</si>
  <si>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</si>
  <si>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</si>
  <si>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</si>
  <si>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</si>
  <si>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</si>
  <si>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</si>
  <si>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</si>
  <si>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</si>
  <si>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</si>
  <si>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</si>
  <si>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</si>
  <si>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</si>
  <si>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</si>
  <si>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</si>
  <si>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</si>
  <si>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</si>
  <si>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</si>
  <si>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</si>
  <si>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</si>
  <si>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</si>
  <si>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</si>
  <si>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</si>
  <si>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</si>
  <si>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</si>
  <si>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</si>
  <si>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</si>
  <si>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</si>
  <si>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</si>
  <si>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</si>
  <si>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</si>
  <si>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</si>
  <si>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</si>
  <si>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</si>
  <si>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</si>
  <si>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</si>
  <si>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</si>
  <si>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</si>
  <si>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</si>
  <si>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</si>
  <si>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</si>
  <si>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</si>
  <si>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</si>
  <si>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</si>
  <si>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</si>
  <si>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</si>
  <si>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</si>
  <si>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</si>
  <si>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</si>
  <si>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</si>
  <si>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</si>
  <si>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</si>
  <si>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</si>
  <si>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</si>
  <si>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</si>
  <si>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</si>
  <si>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</si>
  <si>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</si>
  <si>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</si>
  <si>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</si>
  <si>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</si>
  <si>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</si>
  <si>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</si>
  <si>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</si>
  <si>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</si>
  <si>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</si>
  <si>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</si>
  <si>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</si>
  <si>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</si>
  <si>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</si>
  <si>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</si>
  <si>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</si>
  <si>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</si>
  <si>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</si>
  <si>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</si>
  <si>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</si>
  <si>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</si>
  <si>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</si>
  <si>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</si>
  <si>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</si>
  <si>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</si>
  <si>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</si>
  <si>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</si>
  <si>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</si>
  <si>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</si>
  <si>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</si>
  <si>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</si>
  <si>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</si>
  <si>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</si>
  <si>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</si>
  <si>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</si>
  <si>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</si>
  <si>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</si>
  <si>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</si>
  <si>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</si>
  <si>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</si>
  <si>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</si>
  <si>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</si>
  <si>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</si>
  <si>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</si>
  <si>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</si>
  <si>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</si>
  <si>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</si>
  <si>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</si>
  <si>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</si>
  <si>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</si>
  <si>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</si>
  <si>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</si>
  <si>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</si>
  <si>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</si>
  <si>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</si>
  <si>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</si>
  <si>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</si>
  <si>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</si>
  <si>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</si>
  <si>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</si>
  <si>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</si>
  <si>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</si>
  <si>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</si>
  <si>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</si>
  <si>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</si>
  <si>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</si>
  <si>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</si>
  <si>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</si>
  <si>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</si>
  <si>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</si>
  <si>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</si>
  <si>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</si>
  <si>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</si>
  <si>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</si>
  <si>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</si>
  <si>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</si>
  <si>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</si>
  <si>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</si>
  <si>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</si>
  <si>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</si>
  <si>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</si>
  <si>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</si>
  <si>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</si>
  <si>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</si>
  <si>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</si>
  <si>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</si>
  <si>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</si>
  <si>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</si>
  <si>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</si>
  <si>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</si>
  <si>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</si>
  <si>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</si>
  <si>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</si>
  <si>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</si>
  <si>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</si>
  <si>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</si>
  <si>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</si>
  <si>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</si>
  <si>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</si>
  <si>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</si>
  <si>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</si>
  <si>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</si>
  <si>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</si>
  <si>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</si>
  <si>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</si>
  <si>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</si>
  <si>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</si>
  <si>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</si>
  <si>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</si>
  <si>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</si>
  <si>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</si>
  <si>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</si>
  <si>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</si>
  <si>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</si>
  <si>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</si>
  <si>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</si>
  <si>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</si>
  <si>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</si>
  <si>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</si>
  <si>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</si>
  <si>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</si>
  <si>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</si>
  <si>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</si>
  <si>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</si>
  <si>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</si>
  <si>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</si>
  <si>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</si>
  <si>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</si>
  <si>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</si>
  <si>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</si>
  <si>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</si>
  <si>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</si>
  <si>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</si>
  <si>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</si>
  <si>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</si>
  <si>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</si>
  <si>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</si>
  <si>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</si>
  <si>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</si>
  <si>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</si>
  <si>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</si>
  <si>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</si>
  <si>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</si>
  <si>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</si>
  <si>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</si>
  <si>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</si>
  <si>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</si>
  <si>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</si>
  <si>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</si>
  <si>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</si>
  <si>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</si>
  <si>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</si>
  <si>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</si>
  <si>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</si>
  <si>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</si>
  <si>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</si>
  <si>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</si>
  <si>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</si>
  <si>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</si>
  <si>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</si>
  <si>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</si>
  <si>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</si>
  <si>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</si>
  <si>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</si>
  <si>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</si>
  <si>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</si>
  <si>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</si>
  <si>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</si>
  <si>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</si>
  <si>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</si>
  <si>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</si>
  <si>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</si>
  <si>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</si>
  <si>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</si>
  <si>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</si>
  <si>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</si>
  <si>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</si>
  <si>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</si>
  <si>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</si>
  <si>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</si>
  <si>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</si>
  <si>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</si>
  <si>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</si>
  <si>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</si>
  <si>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</si>
  <si>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</si>
  <si>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</si>
  <si>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</si>
  <si>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</si>
  <si>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</si>
  <si>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</si>
  <si>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</si>
  <si>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</si>
  <si>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</si>
  <si>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</si>
  <si>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</si>
  <si>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</si>
  <si>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</si>
  <si>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</si>
  <si>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</si>
  <si>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</si>
  <si>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</si>
  <si>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</si>
  <si>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</si>
  <si>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</si>
  <si>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</si>
  <si>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</si>
  <si>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</si>
  <si>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</si>
  <si>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</si>
  <si>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</si>
  <si>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</si>
  <si>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</si>
  <si>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</si>
  <si>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</si>
  <si>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</si>
  <si>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</si>
  <si>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</si>
  <si>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</si>
  <si>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</si>
  <si>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</si>
  <si>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</si>
  <si>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</si>
  <si>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</si>
  <si>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</si>
  <si>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</si>
  <si>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</si>
  <si>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</si>
  <si>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</si>
  <si>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</si>
  <si>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</si>
  <si>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</si>
  <si>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</si>
  <si>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</si>
  <si>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</si>
  <si>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</si>
  <si>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</si>
  <si>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</si>
  <si>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</si>
  <si>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</si>
  <si>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</si>
  <si>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</si>
  <si>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</si>
  <si>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</si>
  <si>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</si>
  <si>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</si>
  <si>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</si>
  <si>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</si>
  <si>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</si>
  <si>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</si>
  <si>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</si>
  <si>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</si>
  <si>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</si>
  <si>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</si>
  <si>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</si>
  <si>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</si>
  <si>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</si>
  <si>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</si>
  <si>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</si>
  <si>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</si>
  <si>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</si>
  <si>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</si>
  <si>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</si>
  <si>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</si>
  <si>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</si>
  <si>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</si>
  <si>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</si>
  <si>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</si>
  <si>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</si>
  <si>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</si>
  <si>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</si>
  <si>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</si>
  <si>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</si>
  <si>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</si>
  <si>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</si>
  <si>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</si>
  <si>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</si>
  <si>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</si>
  <si>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</si>
  <si>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</si>
  <si>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</si>
  <si>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</si>
  <si>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</si>
  <si>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</si>
  <si>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</si>
  <si>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</si>
  <si>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</si>
  <si>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</si>
  <si>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</si>
  <si>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</si>
  <si>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</si>
  <si>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</si>
  <si>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</si>
  <si>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</si>
  <si>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</si>
  <si>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</si>
  <si>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</si>
  <si>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</si>
  <si>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</si>
  <si>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</si>
  <si>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</si>
  <si>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</si>
  <si>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</si>
  <si>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</si>
  <si>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</si>
  <si>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</si>
  <si>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</si>
  <si>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</si>
  <si>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</si>
  <si>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</si>
  <si>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</si>
  <si>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</si>
  <si>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</si>
  <si>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</si>
  <si>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</si>
  <si>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</si>
  <si>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</si>
  <si>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</si>
  <si>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</si>
  <si>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</si>
  <si>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</si>
  <si>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</si>
  <si>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</si>
  <si>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</si>
  <si>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</si>
  <si>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</si>
  <si>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</si>
  <si>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</si>
  <si>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</si>
  <si>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</si>
  <si>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</si>
  <si>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</si>
  <si>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</si>
  <si>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</si>
  <si>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</si>
  <si>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</si>
  <si>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</si>
  <si>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</si>
  <si>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</si>
  <si>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</si>
  <si>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</si>
  <si>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</si>
  <si>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</si>
  <si>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</si>
  <si>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</si>
  <si>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</si>
  <si>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</si>
  <si>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</si>
  <si>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</si>
  <si>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</si>
  <si>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</si>
  <si>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</si>
  <si>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</si>
  <si>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</si>
  <si>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</si>
  <si>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</si>
  <si>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</si>
  <si>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</si>
  <si>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</si>
  <si>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</si>
  <si>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</si>
  <si>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</si>
  <si>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</si>
  <si>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</si>
  <si>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</si>
  <si>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</si>
  <si>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</si>
  <si>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</si>
  <si>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</si>
  <si>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</si>
  <si>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</si>
  <si>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</si>
  <si>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</si>
  <si>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</si>
  <si>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</si>
  <si>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</si>
  <si>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</si>
  <si>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</si>
  <si>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</si>
  <si>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</si>
  <si>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</si>
  <si>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</si>
  <si>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</si>
  <si>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</si>
  <si>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</si>
  <si>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</si>
  <si>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</si>
  <si>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</si>
  <si>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</si>
  <si>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</si>
  <si>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</si>
  <si>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</si>
  <si>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</si>
  <si>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</si>
  <si>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</si>
  <si>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</si>
  <si>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</si>
  <si>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</si>
  <si>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</si>
  <si>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</si>
  <si>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</si>
  <si>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</si>
  <si>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</si>
  <si>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</si>
  <si>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</si>
  <si>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</si>
  <si>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</si>
  <si>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</si>
  <si>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</si>
  <si>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</si>
  <si>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</si>
  <si>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</si>
  <si>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</si>
  <si>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</si>
  <si>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</si>
  <si>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</si>
  <si>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</si>
  <si>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</si>
  <si>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</si>
  <si>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</si>
  <si>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</si>
  <si>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</si>
  <si>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</si>
  <si>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</si>
  <si>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</si>
  <si>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</si>
  <si>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</si>
  <si>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</si>
  <si>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</si>
  <si>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</si>
  <si>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</si>
  <si>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</si>
  <si>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</si>
  <si>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</si>
  <si>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</si>
  <si>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</si>
  <si>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</si>
  <si>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</si>
  <si>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</si>
  <si>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</si>
  <si>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</si>
  <si>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</si>
  <si>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</si>
  <si>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</si>
  <si>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</si>
  <si>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</si>
  <si>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</si>
  <si>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</si>
  <si>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</si>
  <si>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</si>
  <si>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</si>
  <si>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</si>
  <si>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</si>
  <si>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</si>
  <si>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</si>
  <si>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</si>
  <si>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</si>
  <si>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</si>
  <si>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</si>
  <si>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</si>
  <si>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</si>
  <si>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</si>
  <si>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</si>
  <si>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</si>
  <si>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</si>
  <si>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</si>
  <si>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</si>
  <si>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</si>
  <si>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</si>
  <si>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</si>
  <si>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</si>
  <si>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</si>
  <si>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</si>
  <si>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</si>
  <si>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</si>
  <si>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</si>
  <si>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</si>
  <si>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</si>
  <si>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</si>
  <si>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</si>
  <si>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</si>
  <si>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</si>
  <si>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</si>
  <si>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</si>
  <si>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</si>
  <si>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</si>
  <si>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</si>
  <si>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</si>
  <si>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</si>
  <si>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</si>
  <si>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</si>
  <si>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</si>
  <si>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</si>
  <si>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</si>
  <si>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</si>
  <si>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</si>
  <si>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</si>
  <si>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</si>
  <si>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</si>
  <si>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</si>
  <si>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</si>
  <si>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</si>
  <si>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</si>
  <si>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</si>
  <si>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</si>
  <si>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</si>
  <si>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</si>
  <si>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</si>
  <si>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</si>
  <si>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</si>
  <si>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</si>
  <si>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</si>
  <si>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</si>
  <si>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</si>
  <si>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</si>
  <si>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</si>
  <si>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</si>
  <si>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</si>
  <si>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</si>
  <si>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</si>
  <si>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</si>
  <si>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</si>
  <si>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</si>
  <si>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</si>
  <si>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</si>
  <si>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</si>
  <si>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</si>
  <si>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</si>
  <si>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</si>
  <si>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</si>
  <si>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</si>
  <si>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</si>
  <si>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</si>
  <si>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</si>
  <si>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</si>
  <si>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</si>
  <si>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</si>
  <si>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</si>
  <si>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</si>
  <si>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</si>
  <si>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</si>
  <si>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</si>
  <si>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</si>
  <si>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</si>
  <si>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</si>
  <si>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</si>
  <si>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</si>
  <si>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</si>
  <si>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</si>
  <si>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</si>
  <si>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</si>
  <si>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</si>
  <si>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</si>
  <si>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</si>
  <si>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</si>
  <si>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</si>
  <si>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</si>
  <si>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</si>
  <si>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</si>
  <si>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</si>
  <si>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</si>
  <si>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</si>
  <si>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</si>
  <si>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</si>
  <si>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</si>
  <si>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</si>
  <si>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</si>
  <si>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</si>
  <si>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</si>
  <si>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</si>
  <si>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</si>
  <si>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</si>
  <si>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</si>
  <si>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</si>
  <si>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</si>
  <si>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</si>
  <si>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</si>
  <si>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</si>
  <si>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</si>
  <si>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</si>
  <si>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</si>
  <si>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</si>
  <si>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</si>
  <si>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</si>
  <si>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</si>
  <si>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</si>
  <si>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</si>
  <si>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</si>
  <si>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</si>
  <si>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</si>
  <si>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</si>
  <si>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</si>
  <si>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</si>
  <si>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</si>
  <si>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</si>
  <si>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</si>
  <si>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</si>
  <si>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</si>
  <si>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</si>
  <si>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</si>
  <si>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</si>
  <si>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</si>
  <si>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</si>
  <si>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</si>
  <si>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</si>
  <si>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</si>
  <si>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</si>
  <si>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</si>
  <si>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</si>
  <si>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</si>
  <si>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</si>
  <si>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</si>
  <si>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</si>
  <si>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</si>
  <si>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</si>
  <si>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</si>
  <si>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</si>
  <si>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</si>
  <si>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</si>
  <si>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</si>
  <si>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</si>
  <si>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</si>
  <si>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</si>
  <si>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</si>
  <si>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</si>
  <si>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</si>
  <si>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</si>
  <si>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</si>
  <si>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</si>
  <si>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</si>
  <si>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</si>
  <si>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</si>
  <si>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</si>
  <si>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</si>
  <si>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</si>
  <si>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</si>
  <si>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</si>
  <si>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</si>
  <si>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</si>
  <si>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</si>
  <si>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</si>
  <si>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</si>
  <si>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</si>
  <si>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</si>
  <si>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</si>
  <si>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</si>
  <si>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</si>
  <si>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</si>
  <si>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</si>
  <si>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</si>
  <si>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</si>
  <si>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</si>
  <si>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</si>
  <si>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</si>
  <si>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</si>
  <si>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</si>
  <si>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</si>
  <si>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</si>
  <si>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</si>
  <si>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</si>
  <si>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</si>
  <si>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</si>
  <si>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</si>
  <si>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</si>
  <si>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</si>
  <si>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</si>
  <si>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</si>
  <si>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</si>
  <si>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</si>
  <si>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</si>
  <si>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</si>
  <si>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</si>
  <si>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</si>
  <si>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</si>
  <si>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</si>
  <si>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</si>
  <si>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</si>
  <si>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</si>
  <si>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</si>
  <si>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</si>
  <si>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</si>
  <si>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</si>
  <si>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</si>
  <si>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</si>
  <si>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</si>
  <si>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</si>
  <si>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</si>
  <si>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</si>
  <si>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</si>
  <si>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</si>
  <si>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</si>
  <si>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</si>
  <si>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</si>
  <si>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</si>
  <si>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</si>
  <si>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</si>
  <si>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</si>
  <si>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</si>
  <si>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</si>
  <si>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</si>
  <si>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</si>
  <si>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</si>
  <si>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</si>
  <si>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</si>
  <si>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</si>
  <si>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</si>
  <si>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</si>
  <si>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</si>
  <si>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</si>
  <si>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</si>
  <si>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</si>
  <si>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</si>
  <si>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</si>
  <si>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</si>
  <si>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</si>
  <si>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</si>
  <si>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</si>
  <si>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</si>
  <si>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</si>
  <si>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</si>
  <si>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</si>
  <si>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</si>
  <si>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</si>
  <si>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</si>
  <si>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</si>
  <si>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</si>
  <si>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</si>
  <si>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</si>
  <si>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</si>
  <si>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</si>
  <si>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</si>
  <si>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</si>
  <si>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</si>
  <si>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</si>
  <si>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</si>
  <si>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</si>
  <si>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</si>
  <si>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</si>
  <si>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</si>
  <si>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</si>
  <si>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</si>
  <si>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</si>
  <si>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</si>
  <si>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</si>
  <si>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</si>
  <si>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</si>
  <si>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</si>
  <si>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</si>
  <si>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</si>
  <si>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</si>
  <si>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</si>
  <si>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</si>
  <si>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</si>
  <si>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</si>
  <si>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</si>
  <si>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</si>
  <si>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</si>
  <si>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</si>
  <si>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</si>
  <si>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</si>
  <si>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</si>
  <si>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</si>
  <si>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</si>
  <si>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</si>
  <si>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</si>
  <si>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</si>
  <si>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</si>
  <si>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</si>
  <si>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</si>
  <si>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</si>
  <si>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</si>
  <si>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</si>
  <si>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</si>
  <si>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</si>
  <si>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</si>
  <si>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</si>
  <si>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</si>
  <si>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</si>
  <si>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</si>
  <si>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</si>
  <si>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</si>
  <si>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</si>
  <si>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</si>
  <si>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</si>
  <si>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</si>
  <si>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</si>
  <si>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</si>
  <si>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</si>
  <si>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</si>
  <si>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</si>
  <si>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</si>
  <si>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</si>
  <si>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</si>
  <si>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</si>
  <si>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</si>
  <si>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</si>
  <si>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</si>
  <si>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</si>
  <si>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</si>
  <si>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</si>
  <si>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</si>
  <si>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</si>
  <si>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</si>
  <si>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</si>
  <si>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</si>
  <si>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</si>
  <si>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</si>
  <si>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</si>
  <si>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</si>
  <si>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</si>
  <si>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</si>
  <si>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</si>
  <si>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</si>
  <si>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</si>
  <si>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</si>
  <si>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</si>
  <si>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</si>
  <si>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</si>
  <si>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</si>
  <si>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</si>
  <si>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</si>
  <si>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</si>
  <si>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</si>
  <si>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</si>
  <si>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</si>
  <si>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</si>
  <si>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</si>
  <si>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</si>
  <si>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</si>
  <si>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</si>
  <si>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</si>
  <si>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</si>
  <si>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</si>
  <si>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</si>
  <si>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</si>
  <si>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</si>
  <si>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</si>
  <si>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</si>
  <si>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</si>
  <si>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</si>
  <si>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</si>
  <si>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</si>
  <si>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</si>
  <si>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</si>
  <si>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</si>
  <si>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</si>
  <si>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</si>
  <si>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</si>
  <si>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</si>
  <si>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</si>
  <si>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</si>
  <si>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</si>
  <si>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</si>
  <si>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</si>
  <si>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</si>
  <si>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</si>
  <si>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</si>
  <si>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</si>
  <si>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</si>
  <si>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</si>
  <si>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</si>
  <si>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</si>
  <si>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</si>
  <si>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</si>
  <si>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</si>
  <si>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</si>
  <si>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</si>
  <si>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</si>
  <si>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</si>
  <si>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</si>
  <si>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</si>
  <si>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</si>
  <si>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</si>
  <si>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</si>
  <si>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</si>
  <si>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</si>
  <si>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</si>
  <si>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</si>
  <si>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</si>
  <si>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</si>
  <si>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</si>
  <si>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</si>
  <si>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</si>
  <si>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</si>
  <si>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</si>
  <si>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</si>
  <si>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</si>
  <si>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</si>
  <si>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</si>
  <si>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</si>
  <si>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</si>
  <si>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</si>
  <si>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</si>
  <si>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</si>
  <si>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</si>
  <si>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</si>
  <si>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</si>
  <si>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</si>
  <si>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</si>
  <si>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</si>
  <si>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</si>
  <si>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</si>
  <si>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</si>
  <si>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</si>
  <si>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</si>
  <si>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</si>
  <si>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</si>
  <si>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</si>
  <si>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</si>
  <si>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</si>
  <si>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</si>
  <si>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</si>
  <si>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</si>
  <si>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</si>
  <si>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</si>
  <si>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</si>
  <si>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</si>
  <si>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</si>
  <si>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</si>
  <si>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</si>
  <si>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</si>
  <si>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</si>
  <si>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</si>
  <si>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</si>
  <si>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</si>
  <si>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</si>
  <si>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</si>
  <si>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</si>
  <si>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</si>
  <si>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</si>
  <si>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</si>
  <si>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</si>
  <si>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</si>
  <si>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</si>
  <si>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</si>
  <si>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</si>
  <si>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</si>
  <si>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</si>
  <si>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</si>
  <si>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</si>
  <si>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</si>
  <si>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</si>
  <si>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</si>
  <si>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</si>
  <si>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</si>
  <si>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</si>
  <si>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</si>
  <si>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</si>
  <si>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</si>
  <si>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</si>
  <si>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</si>
  <si>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</si>
  <si>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</si>
  <si>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</si>
  <si>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</si>
  <si>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</si>
  <si>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</si>
  <si>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</si>
  <si>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</si>
  <si>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</si>
  <si>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</si>
  <si>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</si>
  <si>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</si>
  <si>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</si>
  <si>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</si>
  <si>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</si>
  <si>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</si>
  <si>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</si>
  <si>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</si>
  <si>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</si>
  <si>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</si>
  <si>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</si>
  <si>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</si>
  <si>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</si>
  <si>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</si>
  <si>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</si>
  <si>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</si>
  <si>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</si>
  <si>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</si>
  <si>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</si>
  <si>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</si>
  <si>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</si>
  <si>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</si>
  <si>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</si>
  <si>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</si>
  <si>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</si>
  <si>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</si>
  <si>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</si>
  <si>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</si>
  <si>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</si>
  <si>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</si>
  <si>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</si>
  <si>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</si>
  <si>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</si>
  <si>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</si>
  <si>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</si>
  <si>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</si>
  <si>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</si>
  <si>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</si>
  <si>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</si>
  <si>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</si>
  <si>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</si>
  <si>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</si>
  <si>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</si>
  <si>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</si>
  <si>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</si>
  <si>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</si>
  <si>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</si>
  <si>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</si>
  <si>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</si>
  <si>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</si>
  <si>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</si>
  <si>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</si>
  <si>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</si>
  <si>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</si>
  <si>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</si>
  <si>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</si>
  <si>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</si>
  <si>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</si>
  <si>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</si>
  <si>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</si>
  <si>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</si>
  <si>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</si>
  <si>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</si>
  <si>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</si>
  <si>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</si>
  <si>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</si>
  <si>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</si>
  <si>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</si>
  <si>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</si>
  <si>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</si>
  <si>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</si>
  <si>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</si>
  <si>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</si>
  <si>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</si>
  <si>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</si>
  <si>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</si>
  <si>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</si>
  <si>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</si>
  <si>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</si>
  <si>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</si>
  <si>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</si>
  <si>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</si>
  <si>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</si>
  <si>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</si>
  <si>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</si>
  <si>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</si>
  <si>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</si>
  <si>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</si>
  <si>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</si>
  <si>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</si>
  <si>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</si>
  <si>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</si>
  <si>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</si>
  <si>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</si>
  <si>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</si>
  <si>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</si>
  <si>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</si>
  <si>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</si>
  <si>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</si>
  <si>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</si>
  <si>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</si>
  <si>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</si>
  <si>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</si>
  <si>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</si>
  <si>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</si>
  <si>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</si>
  <si>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</si>
  <si>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</si>
  <si>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</si>
  <si>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</si>
  <si>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</si>
  <si>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</si>
  <si>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</si>
  <si>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</si>
  <si>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</si>
  <si>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</si>
  <si>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</si>
  <si>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</si>
  <si>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</si>
  <si>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</si>
  <si>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</si>
  <si>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</si>
  <si>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</si>
  <si>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</si>
  <si>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</si>
  <si>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</si>
  <si>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</si>
  <si>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</si>
  <si>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</si>
  <si>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</si>
  <si>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</si>
  <si>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</si>
  <si>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</si>
  <si>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</si>
  <si>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</si>
  <si>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</si>
  <si>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</si>
  <si>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</si>
  <si>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</si>
  <si>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</si>
  <si>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</si>
  <si>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</si>
  <si>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</si>
  <si>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</si>
  <si>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</si>
  <si>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</si>
  <si>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</si>
  <si>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</si>
  <si>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</si>
  <si>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</si>
  <si>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</si>
  <si>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</si>
  <si>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</si>
  <si>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</si>
  <si>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</si>
  <si>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</si>
  <si>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</si>
  <si>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</si>
  <si>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</si>
  <si>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</si>
  <si>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</si>
  <si>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</si>
  <si>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</si>
  <si>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</si>
  <si>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</si>
  <si>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</si>
  <si>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</si>
  <si>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</si>
  <si>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</si>
  <si>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</si>
  <si>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</si>
  <si>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</si>
  <si>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</si>
  <si>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</si>
  <si>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</si>
  <si>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</si>
  <si>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</si>
  <si>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</si>
  <si>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</si>
  <si>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</si>
  <si>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</si>
  <si>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</si>
  <si>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</si>
  <si>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</si>
  <si>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</si>
  <si>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</si>
  <si>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</si>
  <si>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</si>
  <si>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</si>
  <si>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</si>
  <si>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</si>
  <si>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</si>
  <si>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</si>
  <si>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</si>
  <si>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</si>
  <si>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</si>
  <si>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</si>
  <si>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</si>
  <si>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</si>
  <si>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</si>
  <si>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</si>
  <si>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</si>
  <si>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</si>
  <si>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</si>
  <si>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</si>
  <si>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</si>
  <si>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</si>
  <si>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</si>
  <si>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</si>
  <si>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</si>
  <si>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</si>
  <si>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</si>
  <si>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</si>
  <si>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</si>
  <si>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</si>
  <si>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</si>
  <si>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</si>
  <si>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</si>
  <si>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</si>
  <si>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</si>
  <si>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</si>
  <si>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</si>
  <si>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</si>
  <si>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</si>
  <si>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</si>
  <si>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</si>
  <si>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</si>
  <si>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</si>
  <si>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</si>
  <si>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</si>
  <si>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</si>
  <si>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</si>
  <si>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</si>
  <si>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</si>
  <si>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</si>
  <si>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</si>
  <si>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</si>
  <si>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</si>
  <si>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</si>
  <si>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</si>
  <si>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</si>
  <si>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</si>
  <si>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</si>
  <si>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</si>
  <si>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</si>
  <si>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</si>
  <si>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</si>
  <si>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</si>
  <si>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</si>
  <si>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</si>
  <si>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</si>
  <si>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</si>
  <si>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</si>
  <si>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</si>
  <si>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</si>
  <si>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</si>
  <si>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</si>
  <si>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</si>
  <si>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</si>
  <si>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</si>
  <si>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</si>
  <si>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</si>
  <si>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</si>
  <si>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</si>
  <si>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</si>
  <si>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</si>
  <si>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</si>
  <si>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</si>
  <si>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</si>
  <si>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</si>
  <si>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</si>
  <si>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</si>
  <si>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</si>
  <si>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</si>
  <si>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</si>
  <si>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</si>
  <si>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</si>
  <si>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</si>
  <si>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</si>
  <si>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</si>
  <si>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</si>
  <si>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</si>
  <si>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</si>
  <si>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</si>
  <si>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</si>
  <si>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</si>
  <si>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</si>
  <si>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</si>
  <si>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</si>
  <si>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</si>
  <si>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</si>
  <si>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</si>
  <si>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</si>
  <si>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</si>
  <si>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</si>
  <si>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</si>
  <si>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</si>
  <si>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</si>
  <si>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</si>
  <si>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</si>
  <si>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</si>
  <si>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</si>
  <si>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</si>
  <si>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</si>
  <si>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</si>
  <si>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</si>
  <si>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</si>
  <si>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</si>
  <si>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</si>
  <si>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</si>
  <si>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</si>
  <si>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</si>
  <si>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</si>
  <si>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</si>
  <si>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</si>
  <si>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</si>
  <si>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</si>
  <si>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</si>
  <si>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</si>
  <si>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</si>
  <si>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</si>
  <si>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</si>
  <si>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</si>
  <si>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</si>
  <si>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</si>
  <si>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</si>
  <si>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</si>
  <si>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</si>
  <si>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</si>
  <si>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</si>
  <si>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</si>
  <si>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</si>
  <si>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</si>
  <si>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</si>
  <si>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</si>
  <si>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</si>
  <si>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</si>
  <si>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</si>
  <si>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</si>
  <si>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</si>
  <si>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</si>
  <si>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</si>
  <si>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</si>
  <si>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</si>
  <si>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</si>
  <si>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</si>
  <si>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</si>
  <si>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</si>
  <si>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</si>
  <si>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</si>
  <si>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</si>
  <si>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</si>
  <si>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</si>
  <si>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</si>
  <si>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</si>
  <si>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</si>
  <si>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</si>
  <si>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</si>
  <si>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</si>
  <si>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</si>
  <si>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</si>
  <si>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</si>
  <si>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</si>
  <si>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</si>
  <si>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</si>
  <si>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</si>
  <si>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</si>
  <si>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</si>
  <si>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</si>
  <si>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</si>
  <si>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</si>
  <si>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</si>
  <si>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</si>
  <si>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</si>
  <si>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</si>
  <si>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</si>
  <si>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</si>
  <si>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</si>
  <si>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</si>
  <si>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</si>
  <si>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</si>
  <si>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</si>
  <si>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</si>
  <si>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</si>
  <si>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</si>
  <si>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</si>
  <si>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</si>
  <si>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</si>
  <si>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</si>
  <si>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</si>
  <si>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</si>
  <si>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</si>
  <si>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</si>
  <si>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</si>
  <si>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</si>
  <si>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</si>
  <si>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</si>
  <si>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</si>
  <si>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</si>
  <si>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</si>
  <si>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</si>
  <si>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</si>
  <si>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</si>
  <si>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</si>
  <si>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</si>
  <si>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</si>
  <si>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</si>
  <si>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</si>
  <si>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</si>
  <si>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</si>
  <si>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</si>
  <si>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</si>
  <si>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</si>
  <si>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</si>
  <si>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</si>
  <si>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</si>
  <si>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</si>
  <si>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</si>
  <si>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</si>
  <si>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</si>
  <si>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</si>
  <si>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</si>
  <si>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</si>
  <si>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</si>
  <si>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</si>
  <si>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</si>
  <si>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</si>
  <si>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</si>
  <si>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</si>
  <si>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</si>
  <si>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</si>
  <si>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</si>
  <si>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</si>
  <si>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</si>
  <si>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</si>
  <si>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</si>
  <si>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</si>
  <si>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</si>
  <si>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</si>
  <si>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</si>
  <si>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</si>
  <si>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</si>
  <si>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</si>
  <si>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</si>
  <si>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</si>
  <si>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</si>
  <si>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</si>
  <si>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</si>
  <si>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</si>
  <si>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</si>
  <si>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</si>
  <si>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</si>
  <si>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</si>
  <si>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</si>
  <si>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</si>
  <si>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</si>
  <si>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</si>
  <si>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</si>
  <si>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</si>
  <si>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</si>
  <si>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</si>
  <si>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</si>
  <si>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</si>
  <si>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</si>
  <si>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</si>
  <si>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</si>
  <si>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</si>
  <si>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</si>
  <si>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</si>
  <si>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</si>
  <si>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</si>
  <si>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</si>
  <si>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</si>
  <si>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</si>
  <si>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</si>
  <si>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</si>
  <si>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</si>
  <si>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</si>
  <si>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</si>
  <si>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</si>
  <si>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</si>
  <si>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</si>
  <si>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</si>
  <si>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</si>
  <si>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</si>
  <si>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</si>
  <si>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</si>
  <si>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</si>
  <si>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</si>
  <si>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</si>
  <si>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</si>
  <si>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</si>
  <si>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</si>
  <si>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</si>
  <si>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</si>
  <si>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</si>
  <si>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</si>
  <si>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</si>
  <si>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</si>
  <si>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</si>
  <si>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</si>
  <si>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</si>
  <si>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</si>
  <si>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</si>
  <si>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</si>
  <si>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</si>
  <si>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</si>
  <si>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</si>
  <si>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</si>
  <si>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</si>
  <si>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</si>
  <si>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</si>
  <si>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</si>
  <si>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</si>
  <si>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</si>
  <si>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</si>
  <si>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</si>
  <si>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</si>
  <si>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</si>
  <si>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</si>
  <si>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</si>
  <si>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</si>
  <si>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</si>
  <si>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</si>
  <si>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</si>
  <si>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</si>
  <si>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</si>
  <si>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</si>
  <si>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</si>
  <si>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</si>
  <si>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</si>
  <si>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</si>
  <si>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</si>
  <si>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</si>
  <si>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</si>
  <si>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</si>
  <si>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</si>
  <si>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</si>
  <si>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</si>
  <si>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</si>
  <si>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</si>
  <si>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</si>
  <si>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</si>
  <si>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</si>
  <si>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</si>
  <si>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</si>
  <si>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</si>
  <si>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</si>
  <si>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</si>
  <si>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</si>
  <si>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</si>
  <si>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</si>
  <si>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</si>
  <si>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</si>
  <si>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</si>
  <si>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</si>
  <si>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</si>
  <si>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</si>
  <si>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</si>
  <si>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</si>
  <si>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</si>
  <si>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</si>
  <si>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</si>
  <si>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</si>
  <si>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</si>
  <si>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</si>
  <si>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</si>
  <si>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</si>
  <si>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</si>
  <si>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</si>
  <si>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</si>
  <si>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</si>
  <si>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</si>
  <si>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</si>
  <si>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</si>
  <si>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</si>
  <si>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</si>
  <si>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</si>
  <si>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</si>
  <si>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</si>
  <si>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</si>
  <si>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</si>
  <si>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</si>
  <si>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</si>
  <si>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</si>
  <si>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</si>
  <si>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</si>
  <si>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</si>
  <si>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</si>
  <si>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</si>
  <si>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</si>
  <si>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</si>
  <si>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</si>
  <si>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</si>
  <si>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</si>
  <si>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</si>
  <si>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</si>
  <si>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</si>
  <si>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</si>
  <si>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</si>
  <si>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</si>
  <si>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</si>
  <si>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</si>
  <si>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</si>
  <si>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</si>
  <si>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</si>
  <si>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</si>
  <si>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</si>
  <si>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</si>
  <si>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</si>
  <si>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</si>
  <si>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</si>
  <si>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</si>
  <si>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</si>
  <si>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</si>
  <si>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</si>
  <si>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</si>
  <si>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</si>
  <si>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</si>
  <si>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</si>
  <si>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</si>
  <si>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</si>
  <si>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</si>
  <si>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</si>
  <si>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</si>
  <si>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</si>
  <si>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</si>
  <si>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</si>
  <si>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</si>
  <si>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</si>
  <si>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</si>
  <si>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</si>
  <si>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</si>
  <si>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</si>
  <si>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</si>
  <si>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</si>
  <si>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</si>
  <si>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</si>
  <si>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</si>
  <si>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</si>
  <si>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</si>
  <si>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</si>
  <si>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</si>
  <si>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</si>
  <si>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</si>
  <si>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</si>
  <si>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</si>
  <si>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</si>
  <si>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</si>
  <si>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</si>
  <si>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</si>
  <si>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</si>
  <si>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</si>
  <si>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</si>
  <si>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</si>
  <si>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</si>
  <si>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</si>
  <si>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</si>
  <si>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</si>
  <si>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</si>
  <si>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</si>
  <si>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</si>
  <si>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</si>
  <si>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</si>
  <si>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</si>
  <si>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</si>
  <si>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</si>
  <si>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</si>
  <si>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</si>
  <si>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</si>
  <si>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</si>
  <si>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</si>
  <si>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</si>
  <si>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</si>
  <si>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</si>
  <si>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</si>
  <si>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</si>
  <si>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</si>
  <si>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</si>
  <si>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</si>
  <si>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</si>
  <si>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</si>
  <si>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</si>
  <si>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</si>
  <si>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</si>
  <si>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</si>
  <si>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</si>
  <si>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</si>
  <si>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</si>
  <si>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</si>
  <si>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</si>
  <si>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</si>
  <si>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</si>
  <si>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</si>
  <si>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</si>
  <si>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</si>
  <si>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</si>
  <si>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</si>
  <si>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</si>
  <si>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</si>
  <si>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</si>
  <si>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</si>
  <si>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</si>
  <si>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</si>
  <si>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</si>
  <si>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</si>
  <si>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</si>
  <si>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</si>
  <si>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</si>
  <si>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</si>
  <si>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</si>
  <si>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</si>
  <si>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</si>
  <si>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</si>
  <si>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</si>
  <si>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</si>
  <si>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</si>
  <si>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</si>
  <si>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</si>
  <si>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</si>
  <si>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</si>
  <si>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</si>
  <si>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</si>
  <si>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</si>
  <si>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</si>
  <si>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</si>
  <si>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</si>
  <si>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</si>
  <si>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</si>
  <si>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</si>
  <si>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</si>
  <si>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</si>
  <si>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</si>
  <si>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</si>
  <si>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</si>
  <si>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</si>
  <si>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</si>
  <si>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</si>
  <si>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</si>
  <si>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</si>
  <si>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</si>
  <si>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</si>
  <si>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</si>
  <si>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</si>
  <si>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</si>
  <si>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</si>
  <si>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</si>
  <si>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</si>
  <si>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</si>
  <si>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</si>
  <si>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</si>
  <si>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</si>
  <si>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</si>
  <si>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</si>
  <si>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</si>
  <si>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</si>
  <si>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</si>
  <si>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</si>
  <si>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</si>
  <si>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</si>
  <si>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</si>
  <si>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</si>
  <si>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</si>
  <si>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</si>
  <si>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</si>
  <si>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</si>
  <si>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</si>
  <si>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</si>
  <si>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</si>
  <si>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</si>
  <si>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</si>
  <si>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</si>
  <si>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</si>
  <si>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</si>
  <si>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</si>
  <si>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</si>
  <si>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</si>
  <si>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</si>
  <si>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</si>
  <si>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</si>
  <si>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</si>
  <si>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</si>
  <si>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</si>
  <si>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</si>
  <si>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</si>
  <si>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</si>
  <si>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</si>
  <si>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</si>
  <si>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</si>
  <si>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</si>
  <si>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</si>
  <si>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</si>
  <si>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</si>
  <si>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</si>
  <si>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</si>
  <si>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</si>
  <si>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</si>
  <si>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</si>
  <si>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</si>
  <si>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</si>
  <si>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</si>
  <si>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</si>
  <si>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</si>
  <si>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</si>
  <si>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</si>
  <si>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</si>
  <si>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</si>
  <si>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</si>
  <si>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</si>
  <si>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</si>
  <si>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</si>
  <si>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</si>
  <si>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</si>
  <si>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</si>
  <si>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</si>
  <si>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</si>
  <si>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</si>
  <si>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</si>
  <si>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</si>
  <si>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</si>
  <si>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</si>
  <si>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</si>
  <si>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</si>
  <si>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</si>
  <si>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</si>
  <si>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</si>
  <si>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</si>
  <si>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</si>
  <si>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</si>
  <si>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</si>
  <si>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</si>
  <si>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</si>
  <si>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</si>
  <si>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</si>
  <si>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</si>
  <si>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</si>
  <si>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</si>
  <si>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</si>
  <si>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</si>
  <si>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</si>
  <si>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</si>
  <si>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</si>
  <si>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</si>
  <si>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</si>
  <si>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</si>
  <si>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</si>
  <si>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</si>
  <si>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</si>
  <si>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</si>
  <si>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</si>
  <si>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</si>
  <si>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</si>
  <si>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</si>
  <si>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</si>
  <si>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</si>
  <si>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</si>
  <si>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</si>
  <si>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</si>
  <si>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</si>
  <si>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</si>
  <si>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</si>
  <si>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</si>
  <si>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</si>
  <si>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</si>
  <si>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</si>
  <si>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</si>
  <si>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</si>
  <si>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</si>
  <si>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</si>
  <si>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</si>
  <si>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</si>
  <si>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</si>
  <si>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</si>
  <si>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</si>
  <si>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</si>
  <si>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</si>
  <si>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</si>
  <si>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</si>
  <si>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</si>
  <si>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</si>
  <si>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</si>
  <si>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</si>
  <si>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</si>
  <si>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</si>
  <si>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</si>
  <si>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</si>
  <si>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</si>
  <si>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</si>
  <si>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</si>
  <si>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</si>
  <si>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</si>
  <si>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</si>
  <si>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</si>
  <si>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</si>
  <si>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</si>
  <si>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</si>
  <si>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</si>
  <si>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</si>
  <si>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</si>
  <si>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</si>
  <si>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</si>
  <si>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</si>
  <si>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</si>
  <si>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</si>
  <si>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</si>
  <si>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</si>
  <si>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</si>
  <si>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</si>
  <si>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</si>
  <si>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</si>
  <si>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</si>
  <si>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</si>
  <si>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</si>
  <si>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</si>
  <si>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</si>
  <si>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</si>
  <si>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</si>
  <si>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</si>
  <si>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</si>
  <si>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</si>
  <si>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</si>
  <si>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</si>
  <si>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</si>
  <si>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</si>
  <si>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</si>
  <si>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</si>
  <si>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</si>
  <si>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</si>
  <si>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</si>
  <si>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</si>
  <si>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</si>
  <si>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</si>
  <si>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</si>
  <si>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</si>
  <si>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</si>
  <si>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</si>
  <si>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</si>
  <si>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</si>
  <si>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</si>
  <si>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</si>
  <si>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</si>
  <si>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</si>
  <si>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</si>
  <si>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</si>
  <si>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</si>
  <si>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</si>
  <si>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</si>
  <si>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</si>
  <si>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</si>
  <si>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</si>
  <si>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</si>
  <si>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</si>
  <si>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</si>
  <si>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</si>
  <si>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</si>
  <si>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</si>
  <si>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</si>
  <si>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</si>
  <si>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</si>
  <si>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</si>
  <si>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</si>
  <si>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</si>
  <si>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</si>
  <si>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</si>
  <si>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</si>
  <si>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</si>
  <si>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</si>
  <si>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</si>
  <si>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</si>
  <si>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</si>
  <si>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</si>
  <si>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</si>
  <si>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</si>
  <si>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</si>
  <si>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</si>
  <si>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</si>
  <si>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</si>
  <si>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</si>
  <si>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</si>
  <si>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</si>
  <si>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</si>
  <si>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</si>
  <si>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</si>
  <si>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</si>
  <si>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</si>
  <si>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</si>
  <si>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</si>
  <si>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</si>
  <si>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</si>
  <si>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</si>
  <si>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</si>
  <si>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</si>
  <si>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</si>
  <si>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</si>
  <si>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</si>
  <si>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</si>
  <si>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</si>
  <si>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</si>
  <si>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</si>
  <si>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</si>
  <si>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</si>
  <si>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</si>
  <si>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</si>
  <si>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</si>
  <si>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</si>
  <si>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</si>
  <si>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</si>
  <si>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</si>
  <si>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</si>
  <si>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</si>
  <si>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</si>
  <si>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</si>
  <si>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</si>
  <si>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</si>
  <si>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</si>
  <si>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</si>
  <si>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</si>
  <si>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</si>
  <si>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</si>
  <si>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</si>
  <si>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</si>
  <si>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</si>
  <si>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</si>
  <si>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</si>
  <si>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</si>
  <si>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</si>
  <si>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</si>
  <si>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</si>
  <si>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</si>
  <si>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</si>
  <si>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</si>
  <si>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</si>
  <si>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</si>
  <si>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</si>
  <si>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</si>
  <si>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</si>
  <si>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</si>
  <si>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</si>
  <si>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</si>
  <si>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</si>
  <si>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</si>
  <si>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</si>
  <si>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</si>
  <si>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</si>
  <si>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</si>
  <si>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</si>
  <si>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</si>
  <si>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</si>
  <si>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</si>
  <si>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</si>
  <si>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</si>
  <si>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</si>
  <si>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</si>
  <si>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</si>
  <si>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</si>
  <si>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</si>
  <si>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</si>
  <si>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</si>
  <si>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</si>
  <si>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</si>
  <si>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</si>
  <si>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</si>
  <si>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</si>
  <si>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</si>
  <si>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</si>
  <si>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</si>
  <si>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</si>
  <si>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</si>
  <si>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</si>
  <si>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</si>
  <si>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</si>
  <si>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</si>
  <si>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</si>
  <si>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</si>
  <si>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</si>
  <si>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</si>
  <si>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</si>
  <si>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</si>
  <si>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</si>
  <si>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</si>
  <si>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</si>
  <si>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</si>
  <si>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</si>
  <si>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</si>
  <si>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</si>
  <si>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</si>
  <si>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</si>
  <si>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</si>
  <si>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</si>
  <si>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</si>
  <si>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</si>
  <si>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</si>
  <si>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</si>
  <si>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</si>
  <si>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</si>
  <si>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</si>
  <si>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</si>
  <si>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</si>
  <si>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</si>
  <si>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</si>
  <si>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</si>
  <si>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</si>
  <si>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</si>
  <si>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</si>
  <si>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</si>
  <si>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</si>
  <si>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</si>
  <si>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</si>
  <si>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</si>
  <si>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</si>
  <si>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</si>
  <si>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</si>
  <si>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</si>
  <si>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</si>
  <si>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</si>
  <si>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</si>
  <si>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</si>
  <si>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</si>
  <si>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</si>
  <si>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</si>
  <si>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</si>
  <si>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</si>
  <si>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</si>
  <si>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</si>
  <si>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</si>
  <si>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</si>
  <si>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</si>
  <si>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</si>
  <si>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</si>
  <si>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</si>
  <si>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</si>
  <si>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</si>
  <si>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</si>
  <si>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</si>
  <si>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</si>
  <si>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</si>
  <si>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</si>
  <si>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</si>
  <si>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</si>
  <si>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</si>
  <si>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</si>
  <si>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</si>
  <si>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</si>
  <si>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</si>
  <si>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</si>
  <si>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</si>
  <si>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</si>
  <si>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</si>
  <si>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</si>
  <si>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</si>
  <si>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</si>
  <si>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</si>
  <si>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</si>
  <si>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</si>
  <si>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</si>
  <si>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</si>
  <si>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</si>
  <si>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</si>
  <si>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</si>
  <si>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</si>
  <si>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</si>
  <si>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</si>
  <si>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</si>
  <si>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</si>
  <si>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</si>
  <si>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</si>
  <si>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</si>
  <si>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</si>
  <si>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</si>
  <si>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</si>
  <si>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</si>
  <si>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</si>
  <si>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</si>
  <si>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</si>
  <si>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</si>
  <si>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</si>
  <si>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</si>
  <si>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</si>
  <si>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</si>
  <si>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</si>
  <si>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</si>
  <si>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</si>
  <si>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</si>
  <si>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</si>
  <si>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</si>
  <si>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</si>
  <si>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</si>
  <si>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</si>
  <si>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</si>
  <si>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</si>
  <si>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</si>
  <si>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</si>
  <si>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</si>
  <si>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</si>
  <si>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</si>
  <si>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</si>
  <si>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</si>
  <si>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</si>
  <si>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</si>
  <si>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</si>
  <si>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</si>
  <si>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</si>
  <si>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</si>
  <si>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</si>
  <si>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</si>
  <si>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</si>
  <si>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</si>
  <si>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</si>
  <si>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</si>
  <si>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</si>
  <si>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</si>
  <si>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</si>
  <si>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</si>
  <si>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</si>
  <si>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</si>
  <si>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</si>
  <si>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</si>
  <si>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</si>
  <si>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</si>
  <si>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</si>
  <si>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</si>
  <si>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</si>
  <si>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</si>
  <si>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</si>
  <si>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</si>
  <si>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</si>
  <si>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</si>
  <si>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</si>
  <si>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</si>
  <si>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</si>
  <si>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</si>
  <si>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</si>
  <si>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</si>
  <si>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</si>
  <si>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</si>
  <si>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</si>
  <si>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</si>
  <si>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</si>
  <si>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</si>
  <si>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</si>
  <si>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</si>
  <si>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</si>
  <si>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</si>
  <si>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</si>
  <si>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</si>
  <si>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</si>
  <si>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</si>
  <si>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</si>
  <si>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</si>
  <si>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</si>
  <si>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</si>
  <si>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</si>
  <si>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</si>
  <si>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</si>
  <si>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</si>
  <si>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</si>
  <si>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</si>
  <si>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</si>
  <si>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</si>
  <si>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</si>
  <si>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</si>
  <si>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</si>
  <si>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</si>
  <si>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</si>
  <si>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</si>
  <si>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</si>
  <si>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</si>
  <si>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</si>
  <si>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</si>
  <si>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</si>
  <si>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</si>
  <si>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</si>
  <si>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</si>
  <si>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</si>
  <si>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</si>
  <si>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</si>
  <si>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</si>
  <si>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</si>
  <si>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</si>
  <si>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</si>
  <si>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</si>
  <si>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</si>
  <si>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</si>
  <si>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</si>
  <si>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</si>
  <si>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</si>
  <si>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</si>
  <si>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</si>
  <si>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</si>
  <si>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</si>
  <si>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</si>
  <si>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</si>
  <si>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</si>
  <si>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</si>
  <si>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</si>
  <si>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</si>
  <si>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</si>
  <si>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</si>
  <si>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</si>
  <si>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</si>
  <si>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</si>
  <si>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</si>
  <si>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</si>
  <si>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</si>
  <si>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</si>
  <si>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</si>
  <si>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</si>
  <si>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</si>
  <si>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</si>
  <si>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</si>
  <si>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</si>
  <si>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</si>
  <si>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</si>
  <si>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</si>
  <si>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</si>
  <si>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</si>
  <si>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</si>
  <si>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</si>
  <si>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</si>
  <si>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</si>
  <si>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</si>
  <si>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</si>
  <si>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</si>
  <si>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</si>
  <si>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</si>
  <si>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</si>
  <si>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</si>
  <si>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</si>
  <si>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</si>
  <si>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</si>
  <si>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</si>
  <si>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</si>
  <si>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</si>
  <si>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</si>
  <si>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</si>
  <si>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</si>
  <si>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</si>
  <si>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</si>
  <si>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</si>
  <si>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</si>
  <si>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</si>
  <si>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</si>
  <si>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</si>
  <si>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</si>
  <si>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</si>
  <si>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</si>
  <si>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</si>
  <si>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</si>
  <si>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</si>
  <si>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</si>
  <si>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</si>
  <si>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</si>
  <si>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</si>
  <si>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</si>
  <si>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</si>
  <si>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</si>
  <si>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</si>
  <si>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</si>
  <si>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</si>
  <si>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</si>
  <si>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</si>
  <si>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</si>
  <si>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</si>
  <si>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</si>
  <si>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</si>
  <si>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</si>
  <si>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</si>
  <si>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</si>
  <si>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</si>
  <si>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</si>
  <si>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</si>
  <si>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</si>
  <si>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</si>
  <si>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</si>
  <si>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</si>
  <si>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</si>
  <si>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</si>
  <si>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</si>
  <si>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</si>
  <si>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</si>
  <si>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</si>
  <si>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</si>
  <si>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</si>
  <si>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</si>
  <si>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</si>
  <si>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</si>
  <si>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</si>
  <si>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</si>
  <si>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</si>
  <si>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</si>
  <si>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</si>
  <si>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</si>
  <si>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</si>
  <si>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</si>
  <si>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</si>
  <si>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</si>
  <si>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</si>
  <si>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</si>
  <si>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</si>
  <si>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</si>
  <si>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</si>
  <si>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</si>
  <si>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</si>
  <si>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</si>
  <si>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</si>
  <si>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</si>
  <si>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</si>
  <si>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</si>
  <si>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</si>
  <si>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</si>
  <si>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</si>
  <si>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</si>
  <si>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</si>
  <si>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</si>
  <si>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</si>
  <si>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</si>
  <si>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</si>
  <si>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</si>
  <si>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</si>
  <si>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</si>
  <si>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</si>
  <si>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</si>
  <si>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</si>
  <si>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</si>
  <si>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</si>
  <si>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</si>
  <si>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</si>
  <si>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</si>
  <si>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</si>
  <si>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</si>
  <si>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</si>
  <si>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</si>
  <si>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</si>
  <si>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</si>
  <si>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</si>
  <si>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</si>
  <si>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</si>
  <si>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</si>
  <si>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</si>
  <si>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</si>
  <si>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</si>
  <si>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</si>
  <si>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</si>
  <si>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</si>
  <si>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</si>
  <si>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</si>
  <si>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</si>
  <si>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</si>
  <si>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</si>
  <si>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</si>
  <si>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</si>
  <si>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</si>
  <si>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</si>
  <si>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</si>
  <si>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</si>
  <si>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</si>
  <si>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</si>
  <si>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</si>
  <si>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</si>
  <si>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</si>
  <si>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</si>
  <si>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</si>
  <si>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</si>
  <si>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</si>
  <si>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</si>
  <si>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</si>
  <si>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</si>
  <si>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</si>
  <si>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</si>
  <si>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</si>
  <si>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</si>
  <si>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</si>
  <si>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</si>
  <si>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</si>
  <si>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</si>
  <si>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</si>
  <si>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</si>
  <si>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</si>
  <si>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</si>
  <si>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</si>
  <si>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</si>
  <si>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</si>
  <si>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</si>
  <si>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</si>
  <si>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</si>
  <si>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</si>
  <si>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</si>
  <si>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</si>
  <si>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</si>
  <si>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</si>
  <si>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</si>
  <si>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</si>
  <si>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</si>
  <si>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</si>
  <si>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</si>
  <si>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</si>
  <si>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</si>
  <si>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</si>
  <si>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</si>
  <si>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</si>
  <si>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</si>
  <si>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</si>
  <si>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</si>
  <si>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</si>
  <si>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</si>
  <si>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</si>
  <si>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</si>
  <si>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</si>
  <si>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</si>
  <si>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</si>
  <si>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</si>
  <si>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</si>
  <si>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</si>
  <si>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</si>
  <si>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</si>
  <si>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</si>
  <si>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</si>
  <si>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</si>
  <si>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</si>
  <si>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</si>
  <si>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</si>
  <si>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</si>
  <si>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</si>
  <si>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</si>
  <si>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</si>
  <si>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</si>
  <si>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</si>
  <si>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</si>
  <si>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</si>
  <si>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</si>
  <si>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</si>
  <si>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</si>
  <si>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</si>
  <si>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</si>
  <si>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</si>
  <si>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</si>
  <si>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</si>
  <si>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</si>
  <si>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</si>
  <si>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</si>
  <si>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</si>
  <si>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</si>
  <si>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</si>
  <si>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</si>
  <si>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</si>
  <si>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</si>
  <si>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</si>
  <si>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</si>
  <si>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</si>
  <si>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</si>
  <si>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</si>
  <si>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</si>
  <si>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</si>
  <si>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</si>
  <si>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</si>
  <si>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</si>
  <si>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</si>
  <si>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</si>
  <si>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</si>
  <si>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</si>
  <si>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</si>
  <si>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</si>
  <si>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</si>
  <si>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</si>
  <si>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</si>
  <si>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</si>
  <si>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</si>
  <si>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</si>
  <si>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</si>
  <si>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</si>
  <si>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</si>
  <si>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</si>
  <si>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</si>
  <si>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</si>
  <si>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</si>
  <si>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</si>
  <si>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</si>
  <si>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</si>
  <si>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</si>
  <si>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</si>
  <si>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</si>
  <si>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</si>
  <si>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</si>
  <si>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</si>
  <si>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</si>
  <si>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</si>
  <si>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</si>
  <si>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</si>
  <si>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</si>
  <si>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</si>
  <si>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</si>
  <si>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</si>
  <si>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</si>
  <si>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</si>
  <si>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</si>
  <si>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</si>
  <si>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</si>
  <si>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</si>
  <si>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</si>
  <si>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</si>
  <si>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</si>
  <si>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</si>
  <si>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</si>
  <si>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</si>
  <si>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</si>
  <si>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</si>
  <si>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</si>
  <si>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</si>
  <si>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</si>
  <si>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</si>
  <si>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</si>
  <si>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</si>
  <si>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</si>
  <si>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</si>
  <si>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</si>
  <si>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</si>
  <si>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</si>
  <si>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</si>
  <si>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</si>
  <si>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</si>
  <si>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</si>
  <si>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</si>
  <si>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</si>
  <si>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</si>
  <si>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</si>
  <si>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</si>
  <si>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</si>
  <si>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</si>
  <si>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</si>
  <si>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</si>
  <si>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</si>
  <si>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</si>
  <si>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</si>
  <si>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</si>
  <si>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</si>
  <si>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</si>
  <si>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</si>
  <si>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</si>
  <si>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</si>
  <si>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</si>
  <si>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</si>
  <si>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</si>
  <si>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</si>
  <si>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</si>
  <si>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</si>
  <si>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</si>
  <si>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</si>
  <si>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</si>
  <si>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</si>
  <si>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</si>
  <si>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</si>
  <si>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</si>
  <si>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</si>
  <si>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</si>
  <si>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</si>
  <si>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</si>
  <si>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</si>
  <si>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</si>
  <si>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</si>
  <si>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</si>
  <si>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</si>
  <si>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</si>
  <si>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</si>
  <si>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</si>
  <si>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</si>
  <si>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</si>
  <si>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</si>
  <si>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</si>
  <si>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</si>
  <si>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</si>
  <si>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</si>
  <si>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</si>
  <si>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</si>
  <si>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</si>
  <si>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</si>
  <si>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</si>
  <si>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</si>
  <si>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</si>
  <si>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</si>
  <si>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</si>
  <si>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</si>
  <si>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</si>
  <si>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</si>
  <si>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</si>
  <si>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</si>
  <si>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</si>
  <si>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</si>
  <si>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</si>
  <si>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</si>
  <si>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</si>
  <si>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</si>
  <si>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</si>
  <si>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</si>
  <si>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</si>
  <si>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</si>
  <si>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</si>
  <si>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</si>
  <si>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</si>
  <si>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</si>
  <si>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</si>
  <si>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</si>
  <si>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</si>
  <si>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</si>
  <si>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</si>
  <si>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</si>
  <si>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</si>
  <si>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</si>
  <si>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</si>
  <si>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</si>
  <si>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</si>
  <si>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</si>
  <si>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</si>
  <si>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</si>
  <si>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</si>
  <si>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</si>
  <si>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</si>
  <si>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</si>
  <si>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</si>
  <si>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</si>
  <si>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</si>
  <si>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</si>
  <si>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</si>
  <si>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</si>
  <si>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</si>
  <si>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</si>
  <si>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</si>
  <si>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</si>
  <si>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</si>
  <si>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</si>
  <si>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</si>
  <si>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</si>
  <si>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</si>
  <si>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</si>
  <si>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</si>
  <si>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</si>
  <si>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</si>
  <si>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</si>
  <si>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</si>
  <si>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</si>
  <si>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</si>
  <si>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</si>
  <si>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</si>
  <si>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</si>
  <si>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</si>
  <si>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</si>
  <si>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</si>
  <si>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</si>
  <si>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</si>
  <si>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</si>
  <si>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</si>
  <si>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</si>
  <si>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</si>
  <si>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</si>
  <si>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</si>
  <si>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</si>
  <si>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</si>
  <si>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</si>
  <si>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</si>
  <si>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</si>
  <si>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</si>
  <si>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</si>
  <si>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</si>
  <si>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</si>
  <si>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</si>
  <si>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</si>
  <si>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</si>
  <si>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</si>
  <si>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</si>
  <si>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</si>
  <si>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</si>
  <si>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</si>
  <si>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</si>
  <si>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</si>
  <si>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</si>
  <si>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</si>
  <si>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</si>
  <si>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</si>
  <si>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</si>
  <si>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</si>
  <si>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</si>
  <si>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</si>
  <si>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</si>
  <si>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</si>
  <si>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</si>
  <si>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</si>
  <si>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</si>
  <si>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</si>
  <si>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</si>
  <si>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</si>
  <si>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</si>
  <si>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</si>
  <si>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</si>
  <si>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</si>
  <si>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</si>
  <si>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</si>
  <si>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</si>
  <si>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</si>
  <si>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</si>
  <si>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</si>
  <si>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</si>
  <si>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</si>
  <si>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</si>
  <si>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</si>
  <si>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</si>
  <si>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</si>
  <si>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</si>
  <si>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</si>
  <si>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</si>
  <si>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</si>
  <si>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</si>
  <si>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</si>
  <si>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</si>
  <si>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</si>
  <si>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</si>
  <si>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</si>
  <si>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</si>
  <si>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</si>
  <si>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</si>
  <si>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</si>
  <si>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</si>
  <si>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</si>
  <si>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</si>
  <si>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</si>
  <si>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</si>
  <si>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</si>
  <si>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</si>
  <si>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</si>
  <si>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</si>
  <si>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</si>
  <si>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</si>
  <si>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</si>
  <si>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</si>
  <si>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</si>
  <si>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</si>
  <si>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</si>
  <si>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</si>
  <si>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</si>
  <si>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</si>
  <si>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</si>
  <si>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</si>
  <si>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</si>
  <si>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</si>
  <si>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</si>
  <si>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</si>
  <si>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</si>
  <si>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</si>
  <si>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</si>
  <si>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</si>
  <si>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</si>
  <si>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</si>
  <si>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</si>
  <si>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</si>
  <si>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</si>
  <si>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</si>
  <si>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</si>
  <si>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</si>
  <si>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</si>
  <si>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</si>
  <si>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</si>
  <si>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</si>
  <si>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</si>
  <si>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</si>
  <si>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</si>
  <si>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</si>
  <si>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</si>
  <si>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</si>
  <si>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</si>
  <si>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</si>
  <si>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</si>
  <si>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</si>
  <si>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</si>
  <si>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</si>
  <si>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</si>
  <si>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</si>
  <si>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</si>
  <si>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</si>
  <si>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</si>
  <si>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</si>
  <si>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</si>
  <si>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</si>
  <si>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</si>
  <si>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</si>
  <si>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</si>
  <si>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</si>
  <si>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</si>
  <si>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</si>
  <si>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</si>
  <si>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</si>
  <si>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</si>
  <si>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</si>
  <si>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</si>
  <si>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</si>
  <si>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</si>
  <si>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</si>
  <si>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</si>
  <si>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</si>
  <si>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</si>
  <si>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</si>
  <si>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</si>
  <si>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</si>
  <si>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</si>
  <si>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</si>
  <si>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</si>
  <si>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</si>
  <si>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</si>
  <si>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</si>
  <si>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</si>
  <si>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</si>
  <si>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</si>
  <si>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</si>
  <si>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</si>
  <si>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</si>
  <si>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</si>
  <si>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</si>
  <si>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</si>
  <si>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</si>
  <si>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</si>
  <si>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</si>
  <si>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</si>
  <si>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</si>
  <si>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</si>
  <si>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</si>
  <si>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</si>
  <si>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</si>
  <si>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</si>
  <si>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</si>
  <si>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</si>
  <si>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</si>
  <si>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</si>
  <si>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</si>
  <si>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</si>
  <si>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</si>
  <si>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</si>
  <si>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</si>
  <si>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</si>
  <si>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</si>
  <si>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</si>
  <si>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</si>
  <si>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</si>
  <si>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</si>
  <si>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</si>
  <si>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</si>
  <si>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</si>
  <si>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</si>
  <si>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</si>
  <si>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</si>
  <si>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</si>
  <si>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</si>
  <si>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</si>
  <si>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</si>
  <si>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</si>
  <si>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</si>
  <si>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</si>
  <si>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</si>
  <si>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</si>
  <si>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</si>
  <si>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</si>
  <si>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</si>
  <si>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</si>
  <si>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</si>
  <si>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</si>
  <si>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</si>
  <si>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</si>
  <si>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</si>
  <si>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</si>
  <si>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</si>
  <si>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</si>
  <si>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</si>
  <si>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</si>
  <si>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</si>
  <si>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</si>
  <si>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</si>
  <si>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</si>
  <si>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</si>
  <si>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</si>
  <si>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</si>
  <si>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</si>
  <si>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</si>
  <si>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</si>
  <si>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</si>
  <si>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</si>
  <si>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</si>
  <si>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</si>
  <si>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</si>
  <si>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</si>
  <si>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</si>
  <si>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</si>
  <si>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</si>
  <si>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</si>
  <si>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</si>
  <si>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</si>
  <si>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</si>
  <si>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</si>
  <si>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</si>
  <si>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</si>
  <si>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</si>
  <si>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</si>
  <si>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</si>
  <si>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</si>
  <si>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</si>
  <si>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</si>
  <si>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</si>
  <si>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</si>
  <si>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</si>
  <si>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</si>
  <si>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</si>
  <si>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</si>
  <si>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</si>
  <si>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</si>
  <si>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</si>
  <si>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</si>
  <si>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</si>
  <si>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</si>
  <si>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</si>
  <si>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</si>
  <si>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</si>
  <si>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</si>
  <si>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</si>
  <si>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</si>
  <si>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</si>
  <si>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</si>
  <si>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</si>
  <si>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</si>
  <si>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</si>
  <si>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</si>
  <si>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</si>
  <si>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</si>
  <si>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</si>
  <si>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</si>
  <si>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</si>
  <si>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</si>
  <si>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</si>
  <si>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</si>
  <si>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</si>
  <si>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</si>
  <si>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</si>
  <si>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</si>
  <si>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</si>
  <si>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</si>
  <si>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</si>
  <si>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</si>
  <si>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</si>
  <si>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</si>
  <si>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</si>
  <si>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</si>
  <si>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</si>
  <si>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</si>
  <si>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</si>
  <si>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</si>
  <si>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</si>
  <si>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</si>
  <si>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</si>
  <si>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</si>
  <si>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</si>
  <si>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</si>
  <si>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</si>
  <si>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</si>
  <si>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</si>
  <si>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</si>
  <si>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</si>
  <si>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</si>
  <si>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</si>
  <si>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</si>
  <si>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</si>
  <si>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</si>
  <si>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</si>
  <si>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</si>
  <si>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</si>
  <si>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</si>
  <si>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</si>
  <si>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</si>
  <si>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</si>
  <si>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</si>
  <si>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</si>
  <si>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</si>
  <si>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</si>
  <si>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</si>
  <si>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</si>
  <si>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</si>
  <si>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</si>
  <si>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</si>
  <si>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</si>
  <si>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</si>
  <si>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</si>
  <si>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</si>
  <si>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</si>
  <si>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</si>
  <si>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</si>
  <si>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</si>
  <si>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</si>
  <si>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</si>
  <si>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</si>
  <si>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</si>
  <si>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</si>
  <si>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</si>
  <si>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</si>
  <si>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</si>
  <si>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</si>
  <si>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</si>
  <si>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</si>
  <si>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</si>
  <si>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</si>
  <si>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</si>
  <si>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</si>
  <si>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</si>
  <si>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</si>
  <si>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</si>
  <si>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</si>
  <si>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</si>
  <si>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</si>
  <si>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</si>
  <si>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</si>
  <si>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</si>
  <si>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</si>
  <si>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</si>
  <si>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</si>
  <si>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</si>
  <si>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</si>
  <si>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</si>
  <si>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</si>
  <si>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</si>
  <si>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</si>
  <si>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</si>
  <si>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</si>
  <si>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</si>
  <si>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</si>
  <si>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</si>
  <si>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</si>
  <si>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</si>
  <si>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</si>
  <si>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</si>
  <si>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</si>
  <si>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</si>
  <si>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</si>
  <si>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</si>
  <si>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</si>
  <si>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</si>
  <si>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</si>
  <si>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</si>
  <si>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</si>
  <si>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</si>
  <si>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</si>
  <si>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</si>
  <si>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</si>
  <si>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</si>
  <si>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</si>
  <si>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</si>
  <si>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</si>
  <si>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</si>
  <si>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</si>
  <si>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</si>
  <si>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</si>
  <si>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</si>
  <si>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</si>
  <si>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</si>
  <si>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</si>
  <si>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</si>
  <si>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</si>
  <si>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</si>
  <si>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</si>
  <si>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</si>
  <si>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</si>
  <si>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</si>
  <si>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</si>
  <si>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</si>
  <si>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</si>
  <si>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</si>
  <si>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</si>
  <si>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</si>
  <si>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</si>
  <si>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</si>
  <si>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</si>
  <si>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</si>
  <si>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</si>
  <si>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</si>
  <si>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</si>
  <si>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</si>
  <si>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</si>
  <si>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</si>
  <si>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</si>
  <si>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</si>
  <si>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</si>
  <si>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</si>
  <si>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</si>
  <si>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</si>
  <si>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</si>
  <si>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</si>
  <si>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</si>
  <si>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</si>
  <si>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</si>
  <si>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</si>
  <si>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</si>
  <si>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</si>
  <si>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</si>
  <si>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</si>
  <si>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</si>
  <si>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</si>
  <si>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</si>
  <si>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</si>
  <si>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</si>
  <si>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</si>
  <si>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</si>
  <si>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</si>
  <si>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</si>
  <si>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</si>
  <si>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</si>
  <si>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</si>
  <si>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</si>
  <si>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</si>
  <si>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</si>
  <si>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</si>
  <si>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</si>
  <si>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</si>
  <si>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</si>
  <si>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</si>
  <si>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</si>
  <si>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</si>
  <si>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</si>
  <si>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</si>
  <si>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</si>
  <si>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</si>
  <si>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</si>
  <si>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</si>
  <si>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</si>
  <si>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</si>
  <si>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</si>
  <si>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</si>
  <si>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</si>
  <si>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</si>
  <si>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</si>
  <si>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</si>
  <si>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</si>
  <si>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</si>
  <si>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</si>
  <si>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</si>
  <si>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</si>
  <si>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</si>
  <si>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</si>
  <si>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</si>
  <si>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</si>
  <si>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</si>
  <si>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</si>
  <si>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</si>
  <si>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</si>
  <si>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</si>
  <si>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</si>
  <si>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</si>
  <si>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</si>
  <si>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</si>
  <si>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</si>
  <si>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</si>
  <si>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</si>
  <si>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</si>
  <si>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</si>
  <si>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</si>
  <si>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</si>
  <si>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</si>
  <si>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</si>
  <si>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</si>
  <si>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</si>
  <si>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</si>
  <si>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</si>
  <si>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</si>
  <si>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</si>
  <si>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</si>
  <si>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</si>
  <si>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</si>
  <si>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</si>
  <si>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</si>
  <si>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</si>
  <si>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</si>
  <si>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</si>
  <si>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</si>
  <si>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</si>
  <si>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</si>
  <si>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</si>
  <si>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</si>
  <si>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</si>
  <si>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</si>
  <si>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</si>
  <si>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</si>
  <si>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</si>
  <si>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</si>
  <si>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</si>
  <si>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</si>
  <si>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</si>
  <si>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</si>
  <si>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</si>
  <si>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</si>
  <si>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</si>
  <si>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</si>
  <si>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</si>
  <si>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</si>
  <si>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</si>
  <si>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</si>
  <si>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</si>
  <si>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</si>
  <si>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</si>
  <si>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</si>
  <si>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</si>
  <si>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</si>
  <si>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</si>
  <si>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</si>
  <si>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</si>
  <si>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</si>
  <si>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</si>
  <si>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</si>
  <si>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</si>
  <si>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</si>
  <si>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</si>
  <si>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</si>
  <si>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</si>
  <si>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</si>
  <si>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</si>
  <si>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</si>
  <si>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</si>
  <si>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</si>
  <si>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</si>
  <si>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</si>
  <si>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</si>
  <si>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</si>
  <si>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</si>
  <si>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</si>
  <si>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</si>
  <si>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</si>
  <si>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</si>
  <si>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</si>
  <si>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</si>
  <si>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</si>
  <si>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</si>
  <si>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</si>
  <si>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</si>
  <si>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</si>
  <si>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</si>
  <si>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</si>
  <si>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</si>
  <si>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</si>
  <si>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</si>
  <si>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</si>
  <si>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</si>
  <si>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</si>
  <si>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</si>
  <si>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</si>
  <si>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</si>
  <si>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</si>
  <si>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</si>
  <si>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</si>
  <si>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</si>
  <si>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</si>
  <si>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</si>
  <si>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</si>
  <si>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</si>
  <si>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</si>
  <si>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</si>
  <si>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</si>
  <si>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</si>
  <si>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</si>
  <si>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</si>
  <si>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</si>
  <si>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</si>
  <si>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</si>
  <si>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</si>
  <si>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</si>
  <si>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</si>
  <si>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</si>
  <si>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</si>
  <si>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</si>
  <si>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</si>
  <si>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</si>
  <si>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</si>
  <si>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</si>
  <si>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</si>
  <si>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</si>
  <si>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</si>
  <si>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</si>
  <si>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</si>
  <si>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</si>
  <si>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</si>
  <si>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</si>
  <si>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</si>
  <si>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</si>
  <si>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</si>
  <si>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</si>
  <si>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</si>
  <si>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</si>
  <si>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</si>
  <si>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</si>
  <si>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</si>
  <si>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</si>
  <si>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</si>
  <si>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</si>
  <si>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</si>
  <si>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</si>
  <si>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</si>
  <si>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</si>
  <si>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</si>
  <si>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</si>
  <si>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</si>
  <si>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</si>
  <si>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</si>
  <si>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</si>
  <si>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</si>
  <si>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</si>
  <si>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</si>
  <si>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</si>
  <si>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</si>
  <si>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</si>
  <si>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</si>
  <si>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</si>
  <si>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</si>
  <si>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</si>
  <si>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</si>
  <si>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</si>
  <si>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</si>
  <si>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</si>
  <si>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</si>
  <si>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</si>
  <si>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</si>
  <si>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</si>
  <si>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</si>
  <si>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</si>
  <si>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</si>
  <si>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</si>
  <si>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</si>
  <si>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</si>
  <si>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</si>
  <si>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</si>
  <si>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</si>
  <si>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</si>
  <si>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</si>
  <si>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</si>
  <si>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</si>
  <si>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</si>
  <si>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</si>
  <si>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</si>
  <si>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</si>
  <si>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</si>
  <si>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</si>
  <si>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</si>
  <si>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</si>
  <si>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</si>
  <si>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</si>
  <si>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</si>
  <si>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</si>
  <si>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</si>
  <si>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</si>
  <si>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</si>
  <si>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</si>
  <si>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</si>
  <si>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</si>
  <si>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</si>
  <si>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</si>
  <si>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</si>
  <si>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</si>
  <si>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</si>
  <si>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</si>
  <si>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</si>
  <si>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</si>
  <si>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</si>
  <si>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</si>
  <si>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</si>
  <si>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</si>
  <si>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</si>
  <si>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</si>
  <si>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</si>
  <si>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</si>
  <si>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</si>
  <si>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</si>
  <si>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</si>
  <si>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</si>
  <si>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</si>
  <si>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</si>
  <si>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</si>
  <si>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</si>
  <si>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</si>
  <si>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</si>
  <si>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</si>
  <si>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</si>
  <si>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</si>
  <si>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</si>
  <si>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</si>
  <si>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</si>
  <si>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</si>
  <si>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</si>
  <si>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</si>
  <si>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</si>
  <si>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</si>
  <si>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</si>
  <si>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</si>
  <si>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</si>
  <si>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</si>
  <si>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</si>
  <si>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</si>
  <si>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</si>
  <si>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</si>
  <si>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</si>
  <si>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</si>
  <si>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</si>
  <si>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</si>
  <si>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</si>
  <si>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</si>
  <si>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</si>
  <si>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</si>
  <si>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</si>
  <si>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</si>
  <si>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</si>
  <si>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</si>
  <si>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</si>
  <si>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</si>
  <si>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</si>
  <si>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</si>
  <si>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</si>
  <si>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</si>
  <si>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</si>
  <si>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</si>
  <si>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</si>
  <si>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</si>
  <si>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</si>
  <si>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</si>
  <si>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</si>
  <si>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</si>
  <si>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</si>
  <si>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</si>
  <si>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</si>
  <si>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</si>
  <si>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</si>
  <si>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</si>
  <si>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</si>
  <si>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</si>
  <si>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</si>
  <si>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</si>
  <si>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</si>
  <si>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</si>
  <si>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</si>
  <si>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</si>
  <si>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</si>
  <si>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</si>
  <si>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</si>
  <si>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</si>
  <si>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</si>
  <si>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</si>
  <si>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</si>
  <si>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</si>
  <si>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</si>
  <si>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</si>
  <si>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</si>
  <si>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</si>
  <si>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</si>
  <si>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</si>
  <si>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</si>
  <si>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</si>
  <si>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</si>
  <si>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</si>
  <si>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</si>
  <si>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</si>
  <si>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</si>
  <si>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</si>
  <si>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</si>
  <si>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</si>
  <si>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</si>
  <si>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</si>
  <si>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</si>
  <si>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</si>
  <si>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</si>
  <si>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</si>
  <si>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</si>
  <si>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</si>
  <si>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</si>
  <si>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</si>
  <si>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</si>
  <si>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</si>
  <si>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</si>
  <si>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</si>
  <si>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</si>
  <si>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</si>
  <si>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</si>
  <si>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</si>
  <si>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</si>
  <si>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</si>
  <si>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</si>
  <si>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</si>
  <si>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</si>
  <si>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</si>
  <si>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</si>
  <si>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</si>
  <si>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</si>
  <si>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</si>
  <si>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</si>
  <si>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</si>
  <si>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</si>
  <si>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</si>
  <si>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</si>
  <si>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</si>
  <si>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</si>
  <si>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</si>
  <si>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</si>
  <si>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</si>
  <si>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</si>
  <si>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</si>
  <si>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</si>
  <si>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</si>
  <si>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</si>
  <si>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</si>
  <si>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</si>
  <si>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</si>
  <si>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</si>
  <si>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</si>
  <si>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</si>
  <si>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</si>
  <si>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</si>
  <si>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</si>
  <si>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</si>
  <si>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</si>
  <si>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</si>
  <si>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</si>
  <si>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</si>
  <si>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</si>
  <si>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</si>
  <si>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</si>
  <si>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</si>
  <si>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</si>
  <si>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</si>
  <si>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</si>
  <si>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</si>
  <si>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</si>
  <si>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</si>
  <si>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</si>
  <si>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</si>
  <si>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</si>
  <si>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</si>
  <si>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</si>
  <si>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</si>
  <si>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</si>
  <si>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</si>
  <si>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</si>
  <si>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</si>
  <si>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</si>
  <si>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</si>
  <si>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</si>
  <si>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</si>
  <si>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</si>
  <si>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</si>
  <si>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</si>
  <si>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</si>
  <si>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</si>
  <si>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</si>
  <si>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</si>
  <si>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</si>
  <si>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</si>
  <si>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</si>
  <si>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</si>
  <si>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</si>
  <si>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</si>
  <si>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</si>
  <si>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</si>
  <si>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</si>
  <si>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</si>
  <si>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</si>
  <si>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</si>
  <si>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</si>
  <si>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</si>
  <si>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</si>
  <si>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</si>
  <si>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</si>
  <si>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</si>
  <si>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</si>
  <si>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</si>
  <si>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</si>
  <si>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</si>
  <si>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</si>
  <si>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</si>
  <si>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</si>
  <si>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</si>
  <si>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</si>
  <si>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</si>
  <si>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</si>
  <si>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</si>
  <si>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</si>
  <si>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</si>
  <si>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</si>
  <si>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</si>
  <si>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</si>
  <si>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</si>
  <si>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</si>
  <si>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</si>
  <si>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</si>
  <si>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</si>
  <si>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</si>
  <si>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</si>
  <si>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</si>
  <si>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</si>
  <si>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</si>
  <si>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</si>
  <si>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</si>
  <si>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</si>
  <si>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</si>
  <si>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</si>
  <si>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</si>
  <si>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</si>
  <si>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</si>
  <si>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</si>
  <si>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</si>
  <si>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</si>
  <si>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</si>
  <si>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</si>
  <si>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</si>
  <si>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</si>
  <si>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</si>
  <si>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</si>
  <si>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</si>
  <si>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</si>
  <si>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</si>
  <si>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</si>
  <si>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</si>
  <si>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</si>
  <si>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</si>
  <si>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</si>
  <si>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</si>
  <si>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</si>
  <si>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</si>
  <si>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</si>
  <si>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</si>
  <si>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</si>
  <si>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</si>
  <si>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</si>
  <si>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</si>
  <si>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</si>
  <si>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</si>
  <si>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</si>
  <si>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</si>
  <si>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</si>
  <si>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</si>
  <si>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</si>
  <si>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</si>
  <si>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</si>
  <si>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</si>
  <si>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</si>
  <si>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</si>
  <si>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</si>
  <si>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</si>
  <si>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</si>
  <si>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</si>
  <si>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</si>
  <si>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</si>
  <si>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</si>
  <si>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</si>
  <si>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</si>
  <si>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</si>
  <si>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</si>
  <si>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</si>
  <si>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</si>
  <si>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</si>
  <si>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</si>
  <si>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</si>
  <si>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</si>
  <si>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</si>
  <si>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</si>
  <si>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</si>
  <si>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</si>
  <si>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</si>
  <si>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</si>
  <si>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</si>
  <si>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</si>
  <si>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</si>
  <si>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</si>
  <si>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</si>
  <si>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</si>
  <si>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</si>
  <si>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</si>
  <si>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</si>
  <si>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</si>
  <si>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</si>
  <si>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</si>
  <si>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</si>
  <si>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</si>
  <si>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</si>
  <si>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</si>
  <si>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</si>
  <si>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</si>
  <si>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</si>
  <si>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</si>
  <si>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</si>
  <si>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</si>
  <si>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</si>
  <si>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</si>
  <si>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</si>
  <si>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</si>
  <si>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</si>
  <si>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</si>
  <si>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</si>
  <si>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</si>
  <si>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</si>
  <si>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</si>
  <si>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</si>
  <si>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</si>
  <si>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</si>
  <si>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</si>
  <si>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</si>
  <si>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</si>
  <si>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</si>
  <si>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</si>
  <si>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</si>
  <si>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</si>
  <si>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</si>
  <si>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</si>
  <si>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</si>
  <si>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</si>
  <si>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</si>
  <si>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</si>
  <si>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</si>
  <si>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</si>
  <si>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</si>
  <si>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</si>
  <si>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</si>
  <si>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</si>
  <si>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</si>
  <si>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</si>
  <si>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</si>
  <si>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</si>
  <si>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</si>
  <si>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</si>
  <si>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</si>
  <si>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</si>
  <si>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</si>
  <si>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</si>
  <si>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</si>
  <si>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</si>
  <si>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</si>
  <si>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</si>
  <si>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</si>
  <si>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</si>
  <si>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</si>
  <si>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</si>
  <si>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</si>
  <si>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</si>
  <si>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</si>
  <si>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</si>
  <si>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</si>
  <si>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</si>
  <si>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</si>
  <si>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</si>
  <si>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</si>
  <si>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</si>
  <si>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</si>
  <si>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</si>
  <si>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</si>
  <si>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</si>
  <si>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</si>
  <si>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</si>
  <si>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</si>
  <si>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</si>
  <si>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</si>
  <si>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</si>
  <si>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</si>
  <si>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</si>
  <si>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</si>
  <si>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</si>
  <si>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</si>
  <si>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</si>
  <si>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</si>
  <si>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</si>
  <si>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</si>
  <si>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</si>
  <si>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</si>
  <si>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</si>
  <si>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</si>
  <si>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</si>
  <si>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</si>
  <si>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</si>
  <si>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</si>
  <si>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</si>
  <si>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</si>
  <si>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</si>
  <si>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</si>
  <si>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</si>
  <si>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</si>
  <si>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</si>
  <si>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</si>
  <si>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</si>
  <si>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</si>
  <si>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</si>
  <si>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</si>
  <si>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</si>
  <si>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</si>
  <si>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</si>
  <si>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</si>
  <si>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</si>
  <si>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</si>
  <si>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</si>
  <si>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</si>
  <si>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</si>
  <si>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</si>
  <si>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</si>
  <si>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</si>
  <si>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</si>
  <si>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</si>
  <si>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</si>
  <si>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</si>
  <si>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</si>
  <si>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</si>
  <si>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</si>
  <si>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</si>
  <si>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</si>
  <si>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</si>
  <si>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</si>
  <si>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</si>
  <si>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</si>
  <si>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</si>
  <si>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</si>
  <si>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</si>
  <si>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</si>
  <si>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</si>
  <si>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</si>
  <si>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</si>
  <si>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</si>
  <si>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</si>
  <si>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</si>
  <si>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</si>
  <si>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</si>
  <si>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</si>
  <si>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</si>
  <si>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</si>
  <si>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</si>
  <si>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</si>
  <si>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</si>
  <si>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</si>
  <si>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</si>
  <si>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</si>
  <si>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</si>
  <si>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</si>
  <si>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</si>
  <si>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</si>
  <si>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</si>
  <si>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</si>
  <si>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</si>
  <si>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</si>
  <si>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</si>
  <si>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</si>
  <si>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</si>
  <si>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</si>
  <si>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</si>
  <si>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</si>
  <si>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</si>
  <si>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</si>
  <si>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</si>
  <si>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</si>
  <si>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</si>
  <si>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</si>
  <si>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</si>
  <si>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</si>
  <si>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</si>
  <si>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</si>
  <si>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</si>
  <si>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</si>
  <si>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</si>
  <si>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</si>
  <si>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</si>
  <si>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</si>
  <si>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</si>
  <si>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</si>
  <si>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</si>
  <si>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</si>
  <si>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</si>
  <si>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</si>
  <si>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</si>
  <si>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</si>
  <si>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</si>
  <si>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</si>
  <si>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</si>
  <si>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</si>
  <si>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</si>
  <si>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</si>
  <si>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</si>
  <si>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</si>
  <si>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</si>
  <si>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</si>
  <si>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</si>
  <si>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</si>
  <si>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</si>
  <si>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</si>
  <si>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</si>
  <si>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</si>
  <si>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</si>
  <si>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</si>
  <si>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</si>
  <si>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</si>
  <si>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</si>
  <si>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</si>
  <si>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</si>
  <si>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</si>
  <si>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</si>
  <si>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</si>
  <si>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</si>
  <si>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</si>
  <si>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</si>
  <si>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</si>
  <si>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</si>
  <si>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</si>
  <si>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</si>
  <si>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</si>
  <si>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</si>
  <si>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</si>
  <si>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</si>
  <si>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</si>
  <si>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</si>
  <si>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</si>
  <si>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</si>
  <si>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</si>
  <si>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</si>
  <si>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</si>
  <si>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</si>
  <si>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</si>
  <si>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</si>
  <si>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</si>
  <si>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</si>
  <si>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</si>
  <si>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</si>
  <si>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</si>
  <si>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</si>
  <si>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</si>
  <si>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</si>
  <si>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</si>
  <si>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</si>
  <si>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</si>
  <si>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</si>
  <si>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</si>
  <si>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</si>
  <si>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</si>
  <si>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</si>
  <si>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</si>
  <si>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</si>
  <si>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</si>
  <si>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</si>
  <si>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</si>
  <si>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</si>
  <si>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</si>
  <si>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</si>
  <si>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</si>
  <si>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</si>
  <si>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</si>
  <si>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</si>
  <si>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</si>
  <si>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</si>
  <si>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</si>
  <si>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</si>
  <si>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</si>
  <si>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</si>
  <si>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</si>
  <si>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</si>
  <si>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</si>
  <si>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</si>
  <si>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</si>
  <si>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</si>
  <si>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</si>
  <si>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</si>
  <si>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</si>
  <si>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</si>
  <si>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</si>
  <si>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</si>
  <si>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</si>
  <si>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</si>
  <si>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</si>
  <si>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</si>
  <si>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</si>
  <si>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</si>
  <si>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</si>
  <si>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</si>
  <si>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</si>
  <si>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</si>
  <si>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</si>
  <si>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</si>
  <si>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</si>
  <si>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</si>
  <si>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</si>
  <si>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</si>
  <si>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</si>
  <si>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</si>
  <si>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</si>
  <si>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</si>
  <si>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</si>
  <si>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</si>
  <si>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</si>
  <si>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</si>
  <si>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</si>
  <si>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</si>
  <si>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</si>
  <si>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</si>
  <si>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</si>
  <si>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</si>
  <si>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</si>
  <si>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</si>
  <si>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</si>
  <si>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</si>
  <si>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</si>
  <si>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</si>
  <si>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</si>
  <si>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</si>
  <si>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</si>
  <si>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</si>
  <si>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</si>
  <si>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</si>
  <si>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</si>
  <si>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</si>
  <si>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</si>
  <si>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</si>
  <si>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</si>
  <si>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</si>
  <si>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</si>
  <si>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</si>
  <si>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</si>
  <si>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</si>
  <si>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</si>
  <si>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</si>
  <si>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</si>
  <si>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</si>
  <si>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</si>
  <si>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</si>
  <si>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</si>
  <si>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</si>
  <si>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</si>
  <si>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</si>
  <si>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</si>
  <si>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</si>
  <si>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</si>
  <si>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</si>
  <si>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</si>
  <si>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</si>
  <si>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</si>
  <si>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</si>
  <si>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</si>
  <si>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</si>
  <si>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</si>
  <si>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</si>
  <si>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</si>
  <si>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</si>
  <si>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</si>
  <si>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</si>
  <si>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</si>
  <si>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</si>
  <si>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</si>
  <si>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</si>
  <si>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</si>
  <si>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</si>
  <si>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</si>
  <si>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</si>
  <si>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</si>
  <si>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</si>
  <si>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</si>
  <si>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</si>
  <si>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</si>
  <si>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</si>
  <si>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</si>
  <si>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</si>
  <si>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</si>
  <si>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</si>
  <si>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</si>
  <si>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</si>
  <si>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</si>
  <si>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</si>
  <si>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</si>
  <si>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</si>
  <si>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</si>
  <si>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</si>
  <si>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</si>
  <si>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</si>
  <si>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</si>
  <si>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</si>
  <si>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</si>
  <si>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</si>
  <si>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</si>
  <si>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</si>
  <si>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</si>
  <si>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</si>
  <si>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</si>
  <si>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</si>
  <si>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</si>
  <si>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</si>
  <si>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</si>
  <si>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</si>
  <si>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</si>
  <si>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</si>
  <si>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</si>
  <si>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</si>
  <si>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</si>
  <si>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</si>
  <si>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</si>
  <si>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</si>
  <si>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</si>
  <si>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</si>
  <si>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</si>
  <si>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</si>
  <si>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</si>
  <si>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</si>
  <si>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</si>
  <si>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</si>
  <si>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</si>
  <si>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</si>
  <si>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</si>
  <si>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</si>
  <si>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</si>
  <si>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</si>
  <si>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</si>
  <si>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</si>
  <si>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</si>
  <si>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</si>
  <si>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</si>
  <si>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</si>
  <si>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</si>
  <si>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</si>
  <si>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</si>
  <si>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</si>
  <si>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</si>
  <si>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</si>
  <si>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</si>
  <si>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</si>
  <si>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</si>
  <si>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</si>
  <si>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</si>
  <si>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</si>
  <si>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</si>
  <si>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</si>
  <si>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</si>
  <si>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</si>
  <si>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</si>
  <si>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</si>
  <si>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</si>
  <si>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</si>
  <si>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</si>
  <si>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</si>
  <si>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</si>
  <si>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</si>
  <si>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</si>
  <si>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</si>
  <si>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</si>
  <si>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</si>
  <si>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</si>
  <si>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</si>
  <si>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</si>
  <si>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</si>
  <si>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</si>
  <si>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</si>
  <si>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</si>
  <si>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</si>
  <si>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</si>
  <si>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</si>
  <si>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</si>
  <si>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</si>
  <si>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</si>
  <si>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</si>
  <si>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</si>
  <si>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</si>
  <si>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</si>
  <si>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</si>
  <si>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</si>
  <si>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</si>
  <si>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</si>
  <si>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</si>
  <si>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</si>
  <si>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</si>
  <si>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</si>
  <si>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</si>
  <si>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</si>
  <si>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</si>
  <si>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</si>
  <si>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</si>
  <si>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</si>
  <si>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</si>
  <si>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</si>
  <si>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</si>
  <si>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</si>
  <si>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</si>
  <si>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</si>
  <si>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</si>
  <si>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</si>
  <si>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</si>
  <si>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</si>
  <si>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</si>
  <si>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</si>
  <si>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</si>
  <si>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</si>
  <si>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</si>
  <si>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</si>
  <si>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</si>
  <si>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</si>
  <si>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</si>
  <si>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</si>
  <si>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</si>
  <si>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</si>
  <si>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</si>
  <si>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</si>
  <si>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</si>
  <si>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</si>
  <si>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</si>
  <si>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</si>
  <si>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</si>
  <si>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</si>
  <si>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</si>
  <si>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</si>
  <si>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</si>
  <si>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</si>
  <si>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</si>
  <si>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</si>
  <si>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</si>
  <si>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</si>
  <si>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</si>
  <si>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</si>
  <si>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</si>
  <si>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</si>
  <si>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</si>
  <si>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</si>
  <si>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</si>
  <si>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</si>
  <si>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</si>
  <si>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</si>
  <si>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</si>
  <si>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</si>
  <si>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</si>
  <si>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</si>
  <si>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</si>
  <si>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</si>
  <si>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</si>
  <si>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</si>
  <si>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</si>
  <si>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</si>
  <si>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</si>
  <si>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</si>
  <si>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</si>
  <si>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</si>
  <si>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</si>
  <si>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</si>
  <si>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</si>
  <si>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</si>
  <si>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</si>
  <si>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</si>
  <si>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</si>
  <si>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</si>
  <si>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</si>
  <si>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</si>
  <si>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</si>
  <si>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</si>
  <si>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</si>
  <si>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</si>
  <si>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</si>
  <si>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</si>
  <si>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</si>
  <si>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</si>
  <si>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</si>
  <si>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</si>
  <si>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</si>
  <si>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</si>
  <si>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</si>
  <si>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</si>
  <si>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</si>
  <si>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</si>
  <si>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</si>
  <si>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</si>
  <si>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</si>
  <si>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</si>
  <si>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</si>
  <si>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</si>
  <si>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</si>
  <si>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</si>
  <si>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</si>
  <si>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</si>
  <si>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</si>
  <si>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</si>
  <si>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</si>
  <si>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</si>
  <si>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</si>
  <si>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</si>
  <si>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</si>
  <si>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</si>
  <si>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</si>
  <si>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</si>
  <si>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</si>
  <si>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</si>
  <si>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</si>
  <si>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</si>
  <si>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</si>
  <si>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</si>
  <si>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</si>
  <si>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</si>
  <si>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</si>
  <si>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</si>
  <si>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</si>
  <si>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</si>
  <si>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</si>
  <si>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</si>
  <si>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</si>
  <si>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</si>
  <si>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</si>
  <si>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</si>
  <si>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</si>
  <si>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</si>
  <si>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</si>
  <si>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</si>
  <si>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</si>
  <si>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</si>
  <si>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</si>
  <si>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</si>
  <si>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</si>
  <si>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</si>
  <si>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</si>
  <si>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</si>
  <si>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</si>
  <si>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</si>
  <si>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</si>
  <si>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</si>
  <si>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</si>
  <si>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</si>
  <si>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</si>
  <si>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</si>
  <si>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</si>
  <si>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</si>
  <si>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</si>
  <si>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</si>
  <si>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</si>
  <si>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</si>
  <si>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</si>
  <si>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</si>
  <si>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</si>
  <si>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</si>
  <si>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</si>
  <si>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</si>
  <si>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</si>
  <si>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</si>
  <si>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</si>
  <si>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</si>
  <si>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</si>
  <si>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</si>
  <si>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</si>
  <si>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</si>
  <si>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</si>
  <si>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</si>
  <si>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</si>
  <si>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</si>
  <si>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</si>
  <si>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</si>
  <si>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</si>
  <si>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</si>
  <si>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</si>
  <si>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</si>
  <si>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</si>
  <si>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</si>
  <si>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</si>
  <si>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</si>
  <si>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</si>
  <si>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</si>
  <si>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</si>
  <si>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</si>
  <si>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</si>
  <si>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</si>
  <si>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</si>
  <si>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</si>
  <si>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</si>
  <si>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</si>
  <si>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</si>
  <si>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</si>
  <si>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</si>
  <si>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</si>
  <si>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</si>
  <si>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</si>
  <si>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</si>
  <si>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</si>
  <si>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</si>
  <si>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</si>
  <si>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</si>
  <si>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</si>
  <si>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</si>
  <si>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</si>
  <si>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</si>
  <si>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</si>
  <si>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</si>
  <si>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</si>
  <si>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</si>
  <si>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</si>
  <si>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</si>
  <si>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</si>
  <si>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</si>
  <si>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</si>
  <si>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</si>
  <si>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</si>
  <si>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</si>
  <si>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</si>
  <si>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</si>
  <si>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</si>
  <si>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</si>
  <si>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</si>
  <si>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</si>
  <si>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</si>
  <si>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</si>
  <si>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</si>
  <si>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</si>
  <si>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</si>
  <si>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</si>
  <si>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</si>
  <si>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</si>
  <si>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</si>
  <si>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</si>
  <si>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</si>
  <si>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</si>
  <si>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</si>
  <si>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</si>
  <si>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</si>
  <si>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</si>
  <si>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</si>
  <si>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</si>
  <si>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</si>
  <si>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</si>
  <si>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</si>
  <si>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</si>
  <si>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</si>
  <si>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</si>
  <si>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</si>
  <si>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</si>
  <si>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</si>
  <si>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</si>
  <si>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</si>
  <si>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</si>
  <si>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</si>
  <si>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</si>
  <si>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</si>
  <si>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</si>
  <si>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</si>
  <si>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</si>
  <si>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</si>
  <si>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</si>
  <si>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</si>
  <si>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</si>
  <si>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</si>
  <si>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</si>
  <si>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</si>
  <si>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</si>
  <si>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</si>
  <si>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</si>
  <si>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</si>
  <si>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</si>
  <si>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</si>
  <si>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</si>
  <si>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</si>
  <si>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</si>
  <si>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</si>
  <si>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</si>
  <si>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</si>
  <si>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</si>
  <si>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</si>
  <si>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</si>
  <si>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</si>
  <si>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</si>
  <si>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</si>
  <si>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</si>
  <si>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</si>
  <si>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</si>
  <si>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</si>
  <si>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</si>
  <si>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</si>
  <si>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</si>
  <si>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</si>
  <si>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</si>
  <si>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</si>
  <si>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</si>
  <si>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</si>
  <si>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</si>
  <si>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</si>
  <si>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</si>
  <si>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</si>
  <si>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</si>
  <si>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</si>
  <si>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</si>
  <si>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</si>
  <si>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</si>
  <si>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</si>
  <si>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</si>
  <si>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</si>
  <si>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</si>
  <si>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</si>
  <si>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</si>
  <si>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</si>
  <si>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</si>
  <si>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</si>
  <si>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</si>
  <si>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</si>
  <si>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</si>
  <si>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</si>
  <si>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</si>
  <si>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</si>
  <si>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</si>
  <si>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</si>
  <si>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</si>
  <si>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</si>
  <si>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</si>
  <si>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</si>
  <si>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</si>
  <si>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</si>
  <si>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</si>
  <si>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</si>
  <si>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</si>
  <si>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</si>
  <si>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</si>
  <si>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</si>
  <si>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</si>
  <si>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</si>
  <si>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</si>
  <si>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</si>
  <si>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</si>
  <si>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</si>
  <si>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</si>
  <si>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</si>
  <si>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</si>
  <si>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</si>
  <si>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</si>
  <si>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</si>
  <si>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</si>
  <si>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</si>
  <si>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</si>
  <si>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</si>
  <si>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</si>
  <si>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</si>
  <si>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</si>
  <si>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</si>
  <si>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</si>
  <si>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</si>
  <si>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</si>
  <si>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</si>
  <si>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</si>
  <si>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</si>
  <si>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</si>
  <si>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</si>
  <si>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</si>
  <si>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</si>
  <si>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</si>
  <si>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</si>
  <si>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</si>
  <si>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</si>
  <si>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</si>
  <si>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</si>
  <si>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</si>
  <si>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</si>
  <si>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</si>
  <si>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</si>
  <si>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</si>
  <si>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</si>
  <si>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</si>
  <si>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</si>
  <si>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</si>
  <si>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</si>
  <si>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</si>
  <si>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</si>
  <si>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</si>
  <si>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</si>
  <si>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</si>
  <si>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</si>
  <si>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</si>
  <si>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</si>
  <si>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</si>
  <si>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</si>
  <si>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</si>
  <si>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</si>
  <si>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</si>
  <si>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</si>
  <si>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</si>
  <si>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</si>
  <si>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</si>
  <si>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</si>
  <si>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</si>
  <si>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</si>
  <si>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</si>
  <si>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</si>
  <si>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</si>
  <si>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</si>
  <si>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</si>
  <si>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</si>
  <si>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</si>
  <si>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</si>
  <si>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</si>
  <si>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</si>
  <si>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</si>
  <si>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</si>
  <si>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</si>
  <si>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</si>
  <si>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</si>
  <si>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</si>
  <si>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</si>
  <si>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</si>
  <si>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</si>
  <si>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</si>
  <si>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</si>
  <si>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</si>
  <si>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</si>
  <si>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</si>
  <si>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</si>
  <si>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</si>
  <si>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</si>
  <si>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</si>
  <si>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</si>
  <si>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</si>
  <si>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</si>
  <si>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</si>
  <si>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</si>
  <si>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</si>
  <si>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</si>
  <si>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</si>
  <si>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</si>
  <si>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</si>
  <si>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</si>
  <si>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</si>
  <si>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</si>
  <si>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</si>
  <si>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</si>
  <si>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</si>
  <si>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</si>
  <si>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</si>
  <si>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</si>
  <si>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</si>
  <si>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</si>
  <si>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</si>
  <si>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</si>
  <si>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</si>
  <si>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</si>
  <si>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</si>
  <si>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</si>
  <si>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</si>
  <si>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</si>
  <si>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</si>
  <si>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</si>
  <si>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</si>
  <si>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</si>
  <si>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</si>
  <si>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</si>
  <si>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</si>
  <si>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</si>
  <si>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</si>
  <si>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</si>
  <si>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</si>
  <si>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</si>
  <si>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</si>
  <si>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</si>
  <si>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</si>
  <si>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</si>
  <si>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</si>
  <si>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</si>
  <si>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</si>
  <si>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</si>
  <si>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</si>
  <si>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</si>
  <si>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</si>
  <si>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</si>
  <si>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</si>
  <si>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</si>
  <si>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</si>
  <si>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</si>
  <si>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</si>
  <si>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</si>
  <si>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</si>
  <si>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</si>
  <si>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</si>
  <si>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</si>
  <si>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</si>
  <si>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</si>
  <si>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</si>
  <si>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</si>
  <si>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</si>
  <si>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</si>
  <si>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</si>
  <si>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</si>
  <si>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</si>
  <si>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</si>
  <si>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</si>
  <si>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</si>
  <si>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</si>
  <si>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</si>
  <si>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</si>
  <si>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</si>
  <si>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</si>
  <si>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</si>
  <si>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</si>
  <si>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</si>
  <si>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</si>
  <si>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</si>
  <si>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</si>
  <si>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</si>
  <si>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</si>
  <si>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</si>
  <si>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</si>
  <si>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</si>
  <si>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</si>
  <si>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</si>
  <si>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</si>
  <si>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</si>
  <si>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</si>
  <si>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</si>
  <si>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</si>
  <si>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</si>
  <si>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</si>
  <si>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</si>
  <si>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</si>
  <si>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</si>
  <si>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</si>
  <si>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</si>
  <si>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</si>
  <si>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</si>
  <si>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</si>
  <si>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</si>
  <si>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</si>
  <si>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</si>
  <si>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</si>
  <si>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</si>
  <si>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</si>
  <si>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</si>
  <si>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</si>
  <si>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</si>
  <si>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</si>
  <si>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</si>
  <si>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</si>
  <si>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</si>
  <si>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</si>
  <si>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</si>
  <si>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</si>
  <si>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</si>
  <si>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</si>
  <si>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</si>
  <si>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</si>
  <si>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</si>
  <si>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</si>
  <si>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</si>
  <si>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</si>
  <si>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</si>
  <si>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</si>
  <si>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</si>
  <si>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</si>
  <si>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</si>
  <si>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</si>
  <si>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</si>
  <si>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</si>
  <si>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</si>
  <si>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</si>
  <si>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</si>
  <si>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</si>
  <si>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</si>
  <si>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</si>
  <si>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</si>
  <si>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</si>
  <si>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</si>
  <si>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</si>
  <si>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</si>
  <si>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</si>
  <si>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</si>
  <si>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</si>
  <si>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</si>
  <si>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</si>
  <si>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</si>
  <si>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</si>
  <si>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</si>
  <si>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</si>
  <si>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</si>
  <si>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</si>
  <si>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</si>
  <si>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</si>
  <si>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</si>
  <si>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</si>
  <si>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</si>
  <si>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</si>
  <si>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</si>
  <si>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</si>
  <si>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</si>
  <si>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</si>
  <si>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</si>
  <si>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</si>
  <si>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</si>
  <si>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</si>
  <si>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</si>
  <si>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</si>
  <si>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</si>
  <si>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</si>
  <si>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</si>
  <si>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</si>
  <si>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</si>
  <si>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</si>
  <si>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</si>
  <si>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</si>
  <si>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</si>
  <si>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</si>
  <si>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</si>
  <si>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</si>
  <si>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</si>
  <si>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</si>
  <si>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</si>
  <si>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</si>
  <si>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</si>
  <si>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</si>
  <si>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</si>
  <si>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</si>
  <si>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</si>
  <si>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</si>
  <si>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</si>
  <si>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</si>
  <si>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</si>
  <si>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</si>
  <si>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</si>
  <si>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</si>
  <si>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</si>
  <si>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</si>
  <si>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</si>
  <si>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</si>
  <si>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</si>
  <si>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</si>
  <si>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</si>
  <si>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</si>
  <si>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</si>
  <si>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</si>
  <si>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</si>
  <si>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</si>
  <si>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</si>
  <si>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</si>
  <si>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</si>
  <si>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</si>
  <si>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</si>
  <si>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</si>
  <si>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</si>
  <si>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</si>
  <si>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</si>
  <si>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</si>
  <si>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</si>
  <si>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</si>
  <si>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</si>
  <si>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</si>
  <si>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</si>
  <si>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</si>
  <si>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</si>
  <si>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</si>
  <si>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</si>
  <si>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</si>
  <si>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</si>
  <si>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</si>
  <si>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</si>
  <si>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</si>
  <si>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</si>
  <si>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</si>
  <si>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</si>
  <si>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</si>
  <si>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</si>
  <si>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</si>
  <si>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</si>
  <si>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</si>
  <si>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</si>
  <si>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</si>
  <si>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</si>
  <si>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</si>
  <si>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</si>
  <si>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</si>
  <si>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</si>
  <si>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</si>
  <si>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</si>
  <si>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</si>
  <si>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</si>
  <si>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</si>
  <si>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</si>
  <si>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</si>
  <si>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</si>
  <si>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</si>
  <si>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</si>
  <si>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</si>
  <si>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</si>
  <si>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</si>
  <si>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</si>
  <si>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</si>
  <si>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</si>
  <si>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</si>
  <si>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</si>
  <si>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</si>
  <si>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</si>
  <si>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</si>
  <si>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</si>
  <si>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</si>
  <si>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</si>
  <si>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</si>
  <si>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</si>
  <si>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</si>
  <si>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</si>
  <si>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</si>
  <si>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</si>
  <si>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</si>
  <si>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</si>
  <si>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</si>
  <si>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</si>
  <si>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</si>
  <si>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</si>
  <si>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</si>
  <si>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</si>
  <si>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</si>
  <si>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</si>
  <si>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</si>
  <si>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</si>
  <si>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</si>
  <si>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</si>
  <si>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</si>
  <si>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</si>
  <si>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</si>
  <si>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</si>
  <si>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</si>
  <si>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</si>
  <si>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</si>
  <si>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</si>
  <si>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</si>
  <si>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</si>
  <si>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</si>
  <si>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</si>
  <si>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</si>
  <si>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</si>
  <si>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</si>
  <si>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</si>
  <si>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</si>
  <si>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</si>
  <si>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</si>
  <si>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</si>
  <si>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</si>
  <si>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</si>
  <si>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</si>
  <si>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</si>
  <si>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</si>
  <si>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</si>
  <si>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</si>
  <si>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</si>
  <si>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</si>
  <si>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</si>
  <si>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</si>
  <si>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</si>
  <si>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</si>
  <si>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</si>
  <si>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</si>
  <si>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</si>
  <si>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</si>
  <si>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</si>
  <si>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</si>
  <si>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</si>
  <si>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</si>
  <si>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</si>
  <si>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</si>
  <si>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</si>
  <si>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</si>
  <si>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</si>
  <si>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</si>
  <si>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</si>
  <si>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</si>
  <si>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</si>
  <si>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</si>
  <si>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</si>
  <si>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</si>
  <si>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</si>
  <si>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</si>
  <si>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</si>
  <si>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</si>
  <si>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</si>
  <si>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</si>
  <si>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</si>
  <si>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</si>
  <si>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</si>
  <si>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</si>
  <si>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</si>
  <si>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</si>
  <si>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</si>
  <si>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</si>
  <si>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</si>
  <si>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</si>
  <si>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</si>
  <si>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</si>
  <si>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</si>
  <si>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</si>
  <si>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</si>
  <si>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</si>
  <si>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</si>
  <si>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</si>
  <si>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</si>
  <si>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</si>
  <si>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</si>
  <si>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</si>
  <si>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</si>
  <si>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</si>
  <si>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</si>
  <si>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</si>
  <si>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</si>
  <si>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</si>
  <si>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</si>
  <si>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</si>
  <si>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</si>
  <si>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</si>
  <si>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</si>
  <si>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</si>
  <si>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</si>
  <si>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</si>
  <si>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</si>
  <si>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</si>
  <si>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</si>
  <si>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</si>
  <si>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</si>
  <si>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</si>
  <si>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</si>
  <si>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</si>
  <si>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</si>
  <si>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</si>
  <si>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</si>
  <si>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</si>
  <si>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</si>
  <si>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</si>
  <si>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</si>
  <si>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</si>
  <si>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</si>
  <si>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</si>
  <si>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</si>
  <si>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</si>
  <si>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</si>
  <si>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</si>
  <si>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</si>
  <si>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</si>
  <si>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</si>
  <si>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</si>
  <si>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</si>
  <si>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</si>
  <si>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</si>
  <si>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</si>
  <si>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</si>
  <si>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</si>
  <si>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</si>
  <si>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</si>
  <si>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</si>
  <si>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</si>
  <si>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</si>
  <si>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</si>
  <si>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</si>
  <si>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</si>
  <si>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</si>
  <si>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</si>
  <si>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</si>
  <si>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</si>
  <si>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</si>
  <si>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</si>
  <si>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</si>
  <si>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</si>
  <si>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</si>
  <si>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</si>
  <si>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</si>
  <si>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</si>
  <si>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</si>
  <si>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</si>
  <si>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</si>
  <si>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</si>
  <si>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</si>
  <si>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</si>
  <si>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</si>
  <si>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</si>
  <si>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</si>
  <si>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</si>
  <si>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</si>
  <si>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</si>
  <si>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</si>
  <si>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</si>
  <si>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</si>
  <si>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</si>
  <si>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</si>
  <si>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</si>
  <si>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</si>
  <si>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</si>
  <si>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</si>
  <si>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</si>
  <si>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</si>
  <si>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</si>
  <si>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</si>
  <si>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</si>
  <si>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</si>
  <si>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</si>
  <si>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</si>
  <si>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</si>
  <si>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</si>
  <si>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</si>
  <si>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</si>
  <si>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</si>
  <si>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</si>
  <si>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</si>
  <si>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</si>
  <si>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</si>
  <si>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</si>
  <si>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</si>
  <si>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</si>
  <si>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</si>
  <si>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</si>
  <si>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</si>
  <si>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</si>
  <si>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</si>
  <si>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</si>
  <si>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</si>
  <si>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</si>
  <si>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</si>
  <si>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</si>
  <si>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</si>
  <si>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</si>
  <si>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</si>
  <si>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</si>
  <si>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</si>
  <si>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</si>
  <si>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</si>
  <si>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</si>
  <si>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</si>
  <si>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</si>
  <si>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</si>
  <si>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</si>
  <si>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</si>
  <si>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</si>
  <si>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</si>
  <si>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</si>
  <si>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</si>
  <si>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</si>
  <si>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</si>
  <si>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</si>
  <si>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</si>
  <si>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</si>
  <si>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</si>
  <si>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</si>
  <si>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</si>
  <si>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</si>
  <si>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</si>
  <si>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</si>
  <si>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</si>
  <si>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</si>
  <si>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</si>
  <si>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</si>
  <si>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</si>
  <si>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</si>
  <si>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</si>
  <si>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</si>
  <si>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</si>
  <si>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</si>
  <si>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</si>
  <si>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</si>
  <si>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</si>
  <si>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</si>
  <si>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</si>
  <si>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</si>
  <si>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</si>
  <si>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</si>
  <si>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</si>
  <si>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</si>
  <si>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</si>
  <si>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</si>
  <si>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</si>
  <si>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</si>
  <si>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</si>
  <si>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</si>
  <si>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</si>
  <si>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</si>
  <si>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</si>
  <si>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</si>
  <si>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</si>
  <si>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</si>
  <si>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</si>
  <si>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</si>
  <si>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</si>
  <si>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</si>
  <si>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</si>
  <si>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</si>
  <si>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</si>
  <si>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</si>
  <si>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</si>
  <si>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</si>
  <si>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</si>
  <si>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</si>
  <si>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</si>
  <si>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</si>
  <si>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</si>
  <si>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</si>
  <si>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</si>
  <si>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</si>
  <si>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</si>
  <si>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</si>
  <si>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</si>
  <si>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</si>
  <si>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</si>
  <si>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</si>
  <si>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</si>
  <si>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</si>
  <si>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</si>
  <si>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</si>
  <si>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</si>
  <si>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</si>
  <si>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</si>
  <si>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</si>
  <si>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</si>
  <si>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</si>
  <si>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</si>
  <si>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</si>
  <si>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</si>
  <si>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</si>
  <si>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</si>
  <si>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</si>
  <si>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</si>
  <si>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</si>
  <si>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</si>
  <si>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</si>
  <si>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</si>
  <si>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</si>
  <si>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</si>
  <si>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</si>
  <si>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</si>
  <si>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</si>
  <si>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</si>
  <si>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</si>
  <si>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</si>
  <si>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</si>
  <si>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</si>
  <si>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</si>
  <si>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</si>
  <si>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</si>
  <si>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</si>
  <si>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</si>
  <si>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</si>
  <si>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</si>
  <si>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</si>
  <si>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</si>
  <si>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</si>
  <si>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</si>
  <si>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</si>
  <si>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</si>
  <si>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</si>
  <si>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</si>
  <si>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</si>
  <si>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</si>
  <si>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</si>
  <si>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</si>
  <si>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</si>
  <si>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</si>
  <si>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</si>
  <si>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</si>
  <si>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</si>
  <si>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</si>
  <si>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</si>
  <si>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</si>
  <si>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</si>
  <si>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</si>
  <si>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</si>
  <si>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</si>
  <si>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</si>
  <si>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</si>
  <si>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</si>
  <si>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</si>
  <si>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</si>
  <si>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</si>
  <si>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</si>
  <si>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</si>
  <si>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</si>
  <si>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</si>
  <si>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</si>
  <si>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</si>
  <si>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</si>
  <si>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</si>
  <si>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</si>
  <si>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</si>
  <si>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</si>
  <si>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</si>
  <si>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</si>
  <si>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</si>
  <si>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</si>
  <si>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</si>
  <si>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</si>
  <si>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</si>
  <si>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</si>
  <si>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</si>
  <si>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</si>
  <si>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</si>
  <si>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</si>
  <si>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</si>
  <si>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</si>
  <si>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</si>
  <si>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</si>
  <si>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</si>
  <si>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</si>
  <si>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</si>
  <si>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</si>
  <si>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</si>
  <si>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</si>
  <si>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</si>
  <si>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</si>
  <si>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</si>
  <si>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</si>
  <si>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</si>
  <si>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</si>
  <si>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</si>
  <si>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</si>
  <si>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</si>
  <si>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</si>
  <si>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</si>
  <si>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</si>
  <si>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</si>
  <si>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</si>
  <si>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</si>
  <si>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</si>
  <si>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</si>
  <si>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</si>
  <si>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</si>
  <si>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</si>
  <si>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</si>
  <si>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</si>
  <si>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</si>
  <si>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</si>
  <si>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</si>
  <si>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</si>
  <si>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</si>
  <si>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</si>
  <si>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</si>
  <si>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</si>
  <si>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</si>
  <si>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</si>
  <si>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</si>
  <si>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</si>
  <si>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</si>
  <si>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</si>
  <si>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</si>
  <si>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</si>
  <si>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</si>
  <si>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</si>
  <si>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</si>
  <si>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</si>
  <si>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</si>
  <si>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</si>
  <si>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</si>
  <si>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</si>
  <si>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</si>
  <si>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</si>
  <si>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</si>
  <si>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</si>
  <si>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</si>
  <si>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</si>
  <si>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</si>
  <si>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</si>
  <si>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</si>
  <si>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</si>
  <si>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</si>
  <si>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</si>
  <si>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</si>
  <si>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</si>
  <si>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</si>
  <si>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</si>
  <si>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</si>
  <si>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</si>
  <si>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</si>
  <si>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</si>
  <si>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</si>
  <si>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</si>
  <si>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</si>
  <si>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</si>
  <si>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</si>
  <si>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</si>
  <si>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</si>
  <si>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</si>
  <si>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</si>
  <si>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</si>
  <si>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</si>
  <si>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</si>
  <si>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</si>
  <si>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</si>
  <si>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</si>
  <si>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</si>
  <si>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</si>
  <si>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</si>
  <si>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</si>
  <si>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</si>
  <si>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</si>
  <si>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</si>
  <si>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</si>
  <si>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</si>
  <si>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</si>
  <si>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</si>
  <si>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</si>
  <si>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</si>
  <si>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</si>
  <si>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</si>
  <si>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</si>
  <si>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</si>
  <si>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</si>
  <si>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</si>
  <si>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</si>
  <si>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</si>
  <si>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</si>
  <si>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</si>
  <si>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</si>
  <si>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</si>
  <si>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</si>
  <si>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</si>
  <si>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</si>
  <si>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</si>
  <si>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</si>
  <si>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</si>
  <si>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</si>
  <si>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</si>
  <si>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</si>
  <si>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</si>
  <si>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</si>
  <si>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</si>
  <si>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</si>
  <si>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</si>
  <si>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</si>
  <si>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</si>
  <si>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</si>
  <si>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</si>
  <si>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</si>
  <si>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</si>
  <si>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</si>
  <si>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</si>
  <si>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</si>
  <si>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</si>
  <si>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</si>
  <si>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</si>
  <si>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</si>
  <si>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</si>
  <si>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</si>
  <si>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</si>
  <si>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</si>
  <si>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</si>
  <si>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</si>
  <si>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</si>
  <si>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</si>
  <si>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</si>
  <si>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</si>
  <si>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</si>
  <si>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</si>
  <si>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</si>
  <si>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</si>
  <si>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</si>
  <si>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</si>
  <si>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</si>
  <si>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</si>
  <si>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</si>
  <si>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</si>
  <si>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</si>
  <si>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</si>
  <si>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</si>
  <si>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</si>
  <si>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</si>
  <si>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</si>
  <si>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</si>
  <si>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</si>
  <si>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</si>
  <si>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</si>
  <si>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</si>
  <si>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</si>
  <si>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</si>
  <si>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</si>
  <si>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</si>
  <si>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</si>
  <si>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</si>
  <si>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</si>
  <si>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</si>
  <si>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</si>
  <si>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</si>
  <si>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</si>
  <si>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</si>
  <si>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</si>
  <si>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</si>
  <si>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</si>
  <si>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</si>
  <si>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</si>
  <si>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</si>
  <si>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</si>
  <si>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</si>
  <si>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</si>
  <si>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</si>
  <si>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</si>
  <si>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</si>
  <si>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</si>
  <si>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</si>
  <si>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</si>
  <si>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</si>
  <si>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</si>
  <si>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</si>
  <si>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</si>
  <si>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</si>
  <si>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</si>
  <si>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</si>
  <si>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</si>
  <si>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</si>
  <si>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</si>
  <si>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</si>
  <si>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</si>
  <si>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</si>
  <si>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</si>
  <si>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</si>
  <si>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</si>
  <si>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</si>
  <si>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</si>
  <si>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</si>
  <si>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</si>
  <si>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</si>
  <si>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</si>
  <si>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</si>
  <si>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</si>
  <si>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</si>
  <si>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</si>
  <si>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</si>
  <si>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</si>
  <si>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</si>
  <si>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</si>
  <si>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</si>
  <si>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</si>
  <si>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</si>
  <si>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</si>
  <si>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</si>
  <si>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</si>
  <si>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</si>
  <si>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</si>
  <si>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</si>
  <si>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</si>
  <si>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</si>
  <si>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</si>
  <si>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</si>
  <si>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</si>
  <si>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</si>
  <si>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</si>
  <si>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</si>
  <si>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</si>
  <si>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</si>
  <si>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</si>
  <si>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</si>
  <si>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</si>
  <si>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</si>
  <si>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</si>
  <si>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</si>
  <si>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</si>
  <si>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</si>
  <si>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</si>
  <si>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</si>
  <si>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</si>
  <si>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</si>
  <si>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</si>
  <si>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</si>
  <si>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</si>
  <si>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</si>
  <si>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</si>
  <si>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</si>
  <si>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</si>
  <si>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</si>
  <si>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</si>
  <si>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</si>
  <si>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</si>
  <si>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</si>
  <si>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</si>
  <si>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</si>
  <si>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</si>
  <si>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</si>
  <si>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</si>
  <si>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</si>
  <si>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</si>
  <si>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</si>
  <si>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</si>
  <si>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</si>
  <si>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</si>
  <si>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</si>
  <si>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</si>
  <si>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</si>
  <si>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</si>
  <si>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</si>
  <si>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</si>
  <si>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</si>
  <si>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</si>
  <si>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</si>
  <si>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</si>
  <si>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</si>
  <si>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</si>
  <si>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</si>
  <si>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</si>
  <si>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</si>
  <si>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</si>
  <si>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</si>
  <si>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</si>
  <si>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</si>
  <si>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</si>
  <si>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</si>
  <si>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</si>
  <si>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</si>
  <si>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</si>
  <si>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</si>
  <si>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</si>
  <si>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</si>
  <si>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</si>
  <si>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</si>
  <si>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</si>
  <si>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</si>
  <si>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</si>
  <si>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</si>
  <si>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</si>
  <si>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</si>
  <si>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</si>
  <si>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</si>
  <si>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</si>
  <si>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</si>
  <si>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</si>
  <si>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</si>
  <si>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</si>
  <si>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</si>
  <si>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</si>
  <si>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</si>
  <si>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</si>
  <si>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</si>
  <si>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</si>
  <si>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</si>
  <si>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</si>
  <si>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</si>
  <si>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</si>
  <si>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</si>
  <si>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</si>
  <si>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</si>
  <si>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</si>
  <si>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</si>
  <si>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</si>
  <si>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</si>
  <si>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</si>
  <si>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</si>
  <si>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</si>
  <si>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</si>
  <si>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</si>
  <si>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</si>
  <si>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</si>
  <si>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</si>
  <si>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</si>
  <si>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</si>
  <si>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</si>
  <si>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</si>
  <si>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</si>
  <si>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</si>
  <si>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</si>
  <si>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</si>
  <si>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</si>
  <si>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</si>
  <si>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</si>
  <si>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</si>
  <si>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</si>
  <si>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</si>
  <si>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</si>
  <si>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</si>
  <si>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</si>
  <si>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</si>
  <si>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</si>
  <si>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</si>
  <si>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</si>
  <si>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</si>
  <si>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</si>
  <si>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</si>
  <si>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</si>
  <si>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</si>
  <si>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</si>
  <si>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</si>
  <si>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</si>
  <si>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</si>
  <si>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</si>
  <si>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</si>
  <si>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</si>
  <si>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</si>
  <si>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</si>
  <si>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</si>
  <si>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</si>
  <si>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</si>
  <si>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</si>
  <si>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</si>
  <si>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</si>
  <si>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</si>
  <si>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</si>
  <si>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</si>
  <si>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</si>
  <si>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</si>
  <si>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</si>
  <si>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</si>
  <si>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</si>
  <si>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</si>
  <si>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</si>
  <si>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</si>
  <si>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</si>
  <si>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</si>
  <si>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</si>
  <si>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</si>
  <si>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</si>
  <si>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</si>
  <si>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</si>
  <si>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</si>
  <si>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</si>
  <si>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</si>
  <si>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</si>
  <si>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</si>
  <si>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</si>
  <si>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</si>
  <si>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</si>
  <si>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</si>
  <si>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</si>
  <si>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</si>
  <si>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</si>
  <si>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</si>
  <si>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</si>
  <si>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</si>
  <si>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</si>
  <si>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</si>
  <si>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</si>
  <si>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</si>
  <si>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</si>
  <si>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</si>
  <si>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</si>
  <si>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</si>
  <si>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</si>
  <si>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</si>
  <si>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</si>
  <si>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</si>
  <si>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</si>
  <si>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</si>
  <si>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</si>
  <si>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</si>
  <si>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</si>
  <si>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</si>
  <si>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</si>
  <si>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</si>
  <si>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</si>
  <si>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</si>
  <si>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</si>
  <si>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</si>
  <si>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</si>
  <si>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</si>
  <si>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</si>
  <si>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</si>
  <si>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</si>
  <si>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</si>
  <si>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</si>
  <si>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</si>
  <si>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</si>
  <si>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</si>
  <si>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</si>
  <si>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</si>
  <si>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</si>
  <si>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</si>
  <si>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</si>
  <si>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</si>
  <si>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</si>
  <si>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</si>
  <si>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</si>
  <si>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</si>
  <si>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</si>
  <si>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</si>
  <si>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</si>
  <si>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</si>
  <si>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</si>
  <si>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</si>
  <si>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</si>
  <si>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</si>
  <si>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</si>
  <si>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</si>
  <si>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</si>
  <si>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</si>
  <si>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</si>
  <si>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</si>
  <si>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</si>
  <si>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</si>
  <si>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</si>
  <si>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</si>
  <si>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</si>
  <si>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</si>
  <si>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</si>
  <si>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</si>
  <si>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</si>
  <si>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</si>
  <si>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</si>
  <si>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</si>
  <si>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</si>
  <si>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</si>
  <si>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</si>
  <si>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</si>
  <si>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</si>
  <si>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</si>
  <si>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</si>
  <si>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</si>
  <si>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</si>
  <si>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</si>
  <si>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</si>
  <si>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</si>
  <si>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</si>
  <si>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</si>
  <si>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</si>
  <si>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</si>
  <si>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</si>
  <si>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</si>
  <si>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</si>
  <si>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</si>
  <si>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</si>
  <si>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</si>
  <si>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</si>
  <si>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</si>
  <si>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</si>
  <si>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</si>
  <si>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</si>
  <si>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</si>
  <si>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</si>
  <si>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</si>
  <si>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</si>
  <si>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</si>
  <si>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</si>
  <si>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</si>
  <si>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</si>
  <si>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</si>
  <si>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</si>
  <si>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</si>
  <si>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</si>
  <si>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</si>
  <si>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</si>
  <si>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</si>
  <si>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</si>
  <si>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</si>
  <si>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</si>
  <si>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</si>
  <si>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</si>
  <si>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</si>
  <si>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</si>
  <si>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</si>
  <si>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</si>
  <si>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</si>
  <si>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</si>
  <si>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</si>
  <si>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</si>
  <si>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</si>
  <si>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</si>
  <si>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</si>
  <si>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</si>
  <si>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</si>
  <si>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</si>
  <si>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</si>
  <si>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</si>
  <si>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</si>
  <si>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</si>
  <si>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</si>
  <si>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</si>
  <si>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</si>
  <si>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</si>
  <si>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</si>
  <si>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</si>
  <si>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</si>
  <si>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</si>
  <si>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</si>
  <si>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</si>
  <si>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</si>
  <si>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</si>
  <si>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</si>
  <si>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</si>
  <si>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</si>
  <si>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</si>
  <si>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</si>
  <si>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</si>
  <si>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</si>
  <si>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</si>
  <si>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</si>
  <si>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</si>
  <si>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</si>
  <si>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</si>
  <si>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</si>
  <si>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</si>
  <si>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</si>
  <si>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</si>
  <si>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</si>
  <si>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</si>
  <si>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</si>
  <si>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</si>
  <si>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</si>
  <si>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</si>
  <si>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</si>
  <si>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</si>
  <si>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</si>
  <si>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</si>
  <si>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</si>
  <si>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</si>
  <si>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</si>
  <si>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</si>
  <si>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</si>
  <si>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</si>
  <si>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</si>
  <si>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</si>
  <si>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</si>
  <si>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</si>
  <si>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</si>
  <si>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</si>
  <si>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</si>
  <si>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</si>
  <si>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</si>
  <si>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</si>
  <si>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</si>
  <si>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</si>
  <si>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</si>
  <si>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</si>
  <si>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</si>
  <si>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</si>
  <si>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</si>
  <si>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</si>
  <si>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</si>
  <si>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</si>
  <si>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</si>
  <si>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</si>
  <si>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</si>
  <si>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</si>
  <si>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</si>
  <si>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</si>
  <si>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</si>
  <si>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</si>
  <si>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</si>
  <si>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</si>
  <si>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</si>
  <si>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</si>
  <si>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</si>
  <si>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</si>
  <si>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</si>
  <si>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</si>
  <si>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</si>
  <si>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</si>
  <si>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</si>
  <si>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</si>
  <si>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</si>
  <si>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</si>
  <si>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</si>
  <si>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</si>
  <si>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</si>
  <si>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</si>
  <si>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</si>
  <si>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</si>
  <si>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</si>
  <si>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</si>
  <si>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</si>
  <si>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</si>
  <si>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</si>
  <si>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</si>
  <si>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</si>
  <si>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</si>
  <si>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</si>
  <si>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</si>
  <si>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</si>
  <si>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</si>
  <si>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</si>
  <si>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</si>
  <si>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</si>
  <si>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</si>
  <si>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</si>
  <si>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</si>
  <si>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</si>
  <si>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</si>
  <si>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</si>
  <si>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</si>
  <si>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</si>
  <si>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</si>
  <si>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</si>
  <si>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</si>
  <si>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</si>
  <si>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</si>
  <si>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</si>
  <si>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</si>
  <si>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</si>
  <si>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</si>
  <si>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</si>
  <si>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</si>
  <si>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</si>
  <si>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</si>
  <si>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</si>
  <si>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</si>
  <si>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</si>
  <si>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</si>
  <si>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</si>
  <si>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</si>
  <si>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</si>
  <si>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</si>
  <si>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</si>
  <si>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</si>
  <si>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</si>
  <si>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</si>
  <si>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</si>
  <si>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</si>
  <si>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</si>
  <si>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</si>
  <si>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</si>
  <si>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</si>
  <si>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</si>
  <si>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</si>
  <si>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</si>
  <si>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</si>
  <si>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</si>
  <si>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</si>
  <si>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</si>
  <si>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</si>
  <si>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</si>
  <si>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</si>
  <si>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</si>
  <si>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</si>
  <si>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</si>
  <si>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</si>
  <si>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</si>
  <si>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</si>
  <si>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</si>
  <si>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</si>
  <si>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</si>
  <si>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</si>
  <si>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</si>
  <si>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</si>
  <si>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</si>
  <si>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</si>
  <si>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</si>
  <si>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</si>
  <si>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</si>
  <si>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</si>
  <si>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</si>
  <si>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</si>
  <si>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</si>
  <si>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</si>
  <si>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</si>
  <si>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</si>
  <si>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</si>
  <si>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</si>
  <si>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</si>
  <si>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</si>
  <si>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</si>
  <si>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</si>
  <si>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</si>
  <si>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</si>
  <si>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</si>
  <si>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</si>
  <si>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</si>
  <si>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</si>
  <si>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</si>
  <si>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</si>
  <si>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</si>
  <si>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</si>
  <si>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</si>
  <si>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</si>
  <si>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</si>
  <si>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</si>
  <si>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</si>
  <si>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</si>
  <si>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</si>
  <si>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</si>
  <si>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</si>
  <si>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</si>
  <si>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</si>
  <si>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</si>
  <si>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</si>
  <si>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</si>
  <si>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</si>
  <si>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</si>
  <si>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</si>
  <si>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</si>
  <si>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</si>
  <si>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</si>
  <si>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</si>
  <si>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</si>
  <si>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</si>
  <si>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</si>
  <si>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</si>
  <si>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</si>
  <si>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</si>
  <si>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</si>
  <si>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</si>
  <si>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</si>
  <si>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</si>
  <si>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</si>
  <si>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</si>
  <si>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</si>
  <si>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</si>
  <si>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</si>
  <si>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</si>
  <si>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</si>
  <si>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</si>
  <si>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</si>
  <si>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</si>
  <si>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</si>
  <si>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</si>
  <si>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</si>
  <si>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</si>
  <si>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</si>
  <si>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</si>
  <si>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</si>
  <si>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</si>
  <si>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</si>
  <si>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</si>
  <si>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</si>
  <si>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</si>
  <si>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</si>
  <si>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</si>
  <si>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</si>
  <si>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</si>
  <si>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</si>
  <si>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</si>
  <si>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</si>
  <si>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</si>
  <si>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</si>
  <si>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</si>
  <si>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</si>
  <si>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</si>
  <si>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</si>
  <si>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</si>
  <si>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</si>
  <si>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</si>
  <si>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</si>
  <si>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</si>
  <si>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</si>
  <si>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</si>
  <si>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</si>
  <si>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</si>
  <si>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</si>
  <si>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</si>
  <si>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</si>
  <si>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</si>
  <si>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</si>
  <si>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</si>
  <si>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</si>
  <si>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</si>
  <si>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</si>
  <si>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</si>
  <si>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</si>
  <si>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</si>
  <si>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</si>
  <si>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</si>
  <si>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</si>
  <si>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</si>
  <si>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</si>
  <si>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</si>
  <si>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</si>
  <si>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</si>
  <si>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</si>
  <si>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</si>
  <si>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</si>
  <si>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</si>
  <si>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</si>
  <si>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</si>
  <si>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</si>
  <si>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</si>
  <si>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</si>
  <si>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</si>
  <si>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</si>
  <si>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</si>
  <si>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</si>
  <si>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</si>
  <si>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</si>
  <si>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</si>
  <si>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</si>
  <si>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</si>
  <si>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</si>
  <si>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</si>
  <si>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</si>
  <si>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</si>
  <si>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</si>
  <si>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</si>
  <si>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</si>
  <si>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</si>
  <si>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</si>
  <si>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</si>
  <si>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</si>
  <si>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</si>
  <si>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</si>
  <si>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</si>
  <si>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</si>
  <si>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</si>
  <si>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</si>
  <si>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</si>
  <si>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</si>
  <si>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</si>
  <si>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</si>
  <si>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</si>
  <si>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</si>
  <si>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</si>
  <si>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</si>
  <si>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</si>
  <si>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</si>
  <si>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</si>
  <si>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</si>
  <si>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</si>
  <si>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</si>
  <si>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</si>
  <si>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</si>
  <si>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</si>
  <si>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</si>
  <si>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</si>
  <si>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</si>
  <si>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</si>
  <si>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</si>
  <si>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</si>
  <si>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</si>
  <si>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</si>
  <si>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</si>
  <si>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</si>
  <si>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</si>
  <si>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</si>
  <si>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</si>
  <si>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</si>
  <si>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</si>
  <si>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</si>
  <si>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</si>
  <si>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</si>
  <si>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</si>
  <si>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</si>
  <si>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</si>
  <si>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</si>
  <si>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</si>
  <si>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</si>
  <si>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</si>
  <si>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</si>
  <si>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</si>
  <si>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</si>
  <si>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</si>
  <si>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</si>
  <si>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</si>
  <si>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</si>
  <si>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</si>
  <si>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</si>
  <si>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</si>
  <si>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</si>
  <si>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</si>
  <si>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</si>
  <si>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</si>
  <si>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</si>
  <si>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</si>
  <si>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</si>
  <si>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</si>
  <si>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</si>
  <si>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</si>
  <si>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</si>
  <si>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</si>
  <si>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</si>
  <si>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</si>
  <si>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</si>
  <si>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</si>
  <si>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</si>
  <si>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</si>
  <si>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</si>
  <si>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</si>
  <si>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</si>
  <si>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</si>
  <si>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</si>
  <si>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</si>
  <si>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</si>
  <si>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</si>
  <si>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</si>
  <si>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</si>
  <si>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</si>
  <si>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</si>
  <si>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</si>
  <si>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</si>
  <si>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</si>
  <si>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</si>
  <si>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</si>
  <si>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</si>
  <si>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</si>
  <si>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</si>
  <si>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</si>
  <si>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</si>
  <si>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</si>
  <si>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</si>
  <si>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</si>
  <si>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</si>
  <si>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</si>
  <si>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</si>
  <si>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</si>
  <si>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</si>
  <si>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</si>
  <si>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</si>
  <si>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</si>
  <si>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</si>
  <si>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</si>
  <si>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</si>
  <si>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</si>
  <si>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</si>
  <si>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</si>
  <si>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</si>
  <si>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</si>
  <si>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</si>
  <si>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</si>
  <si>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</si>
  <si>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</si>
  <si>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</si>
  <si>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</si>
  <si>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</si>
  <si>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</si>
  <si>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</si>
  <si>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</si>
  <si>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</si>
  <si>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</si>
  <si>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</si>
  <si>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</si>
  <si>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</si>
  <si>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</si>
  <si>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</si>
  <si>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</si>
  <si>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</si>
  <si>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</si>
  <si>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</si>
  <si>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</si>
  <si>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</si>
  <si>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</si>
  <si>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</si>
  <si>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</si>
  <si>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</si>
  <si>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</si>
  <si>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</si>
  <si>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</si>
  <si>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</si>
  <si>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</si>
  <si>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</si>
  <si>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</si>
  <si>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</si>
  <si>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</si>
  <si>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</si>
  <si>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</si>
  <si>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</si>
  <si>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</si>
  <si>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</si>
  <si>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</si>
  <si>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</si>
  <si>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</si>
  <si>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</si>
  <si>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</si>
  <si>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</si>
  <si>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</si>
  <si>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</si>
  <si>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</si>
  <si>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</si>
  <si>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</si>
  <si>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</si>
  <si>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</si>
  <si>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</si>
  <si>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</si>
  <si>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</si>
  <si>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</si>
  <si>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</si>
  <si>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</si>
  <si>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</si>
  <si>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</si>
  <si>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</si>
  <si>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</si>
  <si>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</si>
  <si>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</si>
  <si>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</si>
  <si>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</si>
  <si>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</si>
  <si>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</si>
  <si>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</si>
  <si>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</si>
  <si>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</si>
  <si>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</si>
  <si>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</si>
  <si>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</si>
  <si>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</si>
  <si>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</si>
  <si>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</si>
  <si>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</si>
  <si>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</si>
  <si>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</si>
  <si>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</si>
  <si>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</si>
  <si>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</si>
  <si>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</si>
  <si>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</si>
  <si>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</si>
  <si>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</si>
  <si>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</si>
  <si>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</si>
  <si>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</si>
  <si>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</si>
  <si>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</si>
  <si>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</si>
  <si>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</si>
  <si>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</si>
  <si>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</si>
  <si>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</si>
  <si>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</si>
  <si>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</si>
  <si>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</si>
  <si>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</si>
  <si>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</si>
  <si>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</si>
  <si>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</si>
  <si>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</si>
  <si>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</si>
  <si>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</si>
  <si>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</si>
  <si>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</si>
  <si>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</si>
  <si>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</si>
  <si>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</si>
  <si>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</si>
  <si>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</si>
  <si>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</si>
  <si>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</si>
  <si>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</si>
  <si>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</si>
  <si>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</si>
  <si>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</si>
  <si>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</si>
  <si>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</si>
  <si>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</si>
  <si>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</si>
  <si>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</si>
  <si>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</si>
  <si>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</si>
  <si>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</si>
  <si>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</si>
  <si>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</si>
  <si>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</si>
  <si>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</si>
  <si>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</si>
  <si>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</si>
  <si>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</si>
  <si>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</si>
  <si>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</si>
  <si>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</si>
  <si>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</si>
  <si>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</si>
  <si>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</si>
  <si>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</si>
  <si>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</si>
  <si>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</si>
  <si>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</si>
  <si>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</si>
  <si>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</si>
  <si>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</si>
  <si>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</si>
  <si>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</si>
  <si>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</si>
  <si>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</si>
  <si>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</si>
  <si>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</si>
  <si>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</si>
  <si>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</si>
  <si>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</si>
  <si>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</si>
  <si>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</si>
  <si>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</si>
  <si>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</si>
  <si>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</si>
  <si>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</si>
  <si>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</si>
  <si>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</si>
  <si>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</si>
  <si>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</si>
  <si>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</si>
  <si>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</si>
  <si>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</si>
  <si>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</si>
  <si>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</si>
  <si>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</si>
  <si>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</si>
  <si>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</si>
  <si>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</si>
  <si>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</si>
  <si>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</si>
  <si>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</si>
  <si>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</si>
  <si>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</si>
  <si>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</si>
  <si>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</si>
  <si>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</si>
  <si>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</si>
  <si>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</si>
  <si>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</si>
  <si>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</si>
  <si>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</si>
  <si>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</si>
  <si>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</si>
  <si>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</si>
  <si>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</si>
  <si>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</si>
  <si>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</si>
  <si>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</si>
  <si>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</si>
  <si>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</si>
  <si>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</si>
  <si>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</si>
  <si>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</si>
  <si>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</si>
  <si>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</si>
  <si>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</si>
  <si>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</si>
  <si>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</si>
  <si>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</si>
  <si>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</si>
  <si>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</si>
  <si>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</si>
  <si>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</si>
  <si>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</si>
  <si>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</si>
  <si>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</si>
  <si>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</si>
  <si>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</si>
  <si>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</si>
  <si>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</si>
  <si>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</si>
  <si>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</si>
  <si>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</si>
  <si>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</si>
  <si>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</si>
  <si>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</si>
  <si>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</si>
  <si>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</si>
  <si>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</si>
  <si>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</si>
  <si>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</si>
  <si>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</si>
  <si>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</si>
  <si>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</si>
  <si>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</si>
  <si>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</si>
  <si>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</si>
  <si>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</si>
  <si>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</si>
  <si>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</si>
  <si>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</si>
  <si>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</si>
  <si>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</si>
  <si>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</si>
  <si>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</si>
  <si>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</si>
  <si>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</si>
  <si>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</si>
  <si>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</si>
  <si>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</si>
  <si>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</si>
  <si>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</si>
  <si>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</si>
  <si>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</si>
  <si>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</si>
  <si>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</si>
  <si>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</si>
  <si>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</si>
  <si>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</si>
  <si>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</si>
  <si>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</si>
  <si>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</si>
  <si>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</si>
  <si>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</si>
  <si>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</si>
  <si>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</si>
  <si>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</si>
  <si>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</si>
  <si>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</si>
  <si>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</si>
  <si>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</si>
  <si>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</si>
  <si>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</si>
  <si>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</si>
  <si>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</si>
  <si>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</si>
  <si>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</si>
  <si>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</si>
  <si>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</si>
  <si>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</si>
  <si>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</si>
  <si>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</si>
  <si>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</si>
  <si>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</si>
  <si>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</si>
  <si>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</si>
  <si>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</si>
  <si>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</si>
  <si>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</si>
  <si>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</si>
  <si>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</si>
  <si>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</si>
  <si>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</si>
  <si>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</si>
  <si>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</si>
  <si>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</si>
  <si>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</si>
  <si>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</si>
  <si>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</si>
  <si>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</si>
  <si>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</si>
  <si>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</si>
  <si>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</si>
  <si>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</si>
  <si>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</si>
  <si>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</si>
  <si>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</si>
  <si>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</si>
  <si>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</si>
  <si>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</si>
  <si>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</si>
  <si>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</si>
  <si>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</si>
  <si>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</si>
  <si>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</si>
  <si>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</si>
  <si>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</si>
  <si>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</si>
  <si>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</si>
  <si>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</si>
  <si>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</si>
  <si>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</si>
  <si>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</si>
  <si>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</si>
  <si>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</si>
  <si>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</si>
  <si>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</si>
  <si>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</si>
  <si>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</si>
  <si>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</si>
  <si>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</si>
  <si>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</si>
  <si>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</si>
  <si>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</si>
  <si>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</si>
  <si>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</si>
  <si>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</si>
  <si>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</si>
  <si>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</si>
  <si>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</si>
  <si>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</si>
  <si>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</si>
  <si>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</si>
  <si>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</si>
  <si>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</si>
  <si>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</si>
  <si>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</si>
  <si>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</si>
  <si>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</si>
  <si>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</si>
  <si>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</si>
  <si>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</si>
  <si>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</si>
  <si>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</si>
  <si>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</si>
  <si>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</si>
  <si>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</si>
  <si>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</si>
  <si>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</si>
  <si>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</si>
  <si>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</si>
  <si>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</si>
  <si>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</si>
  <si>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</si>
  <si>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</si>
  <si>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</si>
  <si>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</si>
  <si>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</si>
  <si>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</si>
  <si>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</si>
  <si>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</si>
  <si>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</si>
  <si>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</si>
  <si>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</si>
  <si>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</si>
  <si>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</si>
  <si>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</si>
  <si>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</si>
  <si>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</si>
  <si>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</si>
  <si>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</si>
  <si>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</si>
  <si>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</si>
  <si>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</si>
  <si>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</si>
  <si>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</si>
  <si>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</si>
  <si>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</si>
  <si>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</si>
  <si>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</si>
  <si>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</si>
  <si>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</si>
  <si>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</si>
  <si>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</si>
  <si>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</si>
  <si>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</si>
  <si>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</si>
  <si>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</si>
  <si>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</si>
  <si>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</si>
  <si>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</si>
  <si>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</si>
  <si>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</si>
  <si>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</si>
  <si>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</si>
  <si>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</si>
  <si>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</si>
  <si>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</si>
  <si>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</si>
  <si>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</si>
  <si>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</si>
  <si>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</si>
  <si>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</si>
  <si>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</si>
  <si>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</si>
  <si>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</si>
  <si>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</si>
  <si>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</si>
  <si>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</si>
  <si>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</si>
  <si>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</si>
  <si>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</si>
  <si>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</si>
  <si>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</si>
  <si>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</si>
  <si>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</si>
  <si>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</si>
  <si>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</si>
  <si>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</si>
  <si>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</si>
  <si>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</si>
  <si>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</si>
  <si>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</si>
  <si>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</si>
  <si>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</si>
  <si>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</si>
  <si>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</si>
  <si>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</si>
  <si>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</si>
  <si>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</si>
  <si>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</si>
  <si>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</si>
  <si>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</si>
  <si>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</si>
  <si>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</si>
  <si>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</si>
  <si>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</si>
  <si>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</si>
  <si>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</si>
  <si>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</si>
  <si>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</si>
  <si>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</si>
  <si>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</si>
  <si>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</si>
  <si>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</si>
  <si>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</si>
  <si>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</si>
  <si>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</si>
  <si>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</si>
  <si>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</si>
  <si>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</si>
  <si>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</si>
  <si>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</si>
  <si>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</si>
  <si>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</si>
  <si>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</si>
  <si>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</si>
  <si>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</si>
  <si>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</si>
  <si>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</si>
  <si>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</si>
  <si>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</si>
  <si>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</si>
  <si>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</si>
  <si>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</si>
  <si>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</si>
  <si>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</si>
  <si>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</si>
  <si>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</si>
  <si>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</si>
  <si>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</si>
  <si>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</si>
  <si>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</si>
  <si>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</si>
  <si>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</si>
  <si>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</si>
  <si>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</si>
  <si>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</si>
  <si>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</si>
  <si>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</si>
  <si>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</si>
  <si>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</si>
  <si>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</si>
  <si>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</si>
  <si>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</si>
  <si>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</si>
  <si>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</si>
  <si>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</si>
  <si>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</si>
  <si>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</si>
  <si>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</si>
  <si>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</si>
  <si>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</si>
  <si>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</si>
  <si>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</si>
  <si>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</si>
  <si>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</si>
  <si>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</si>
  <si>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</si>
  <si>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</si>
  <si>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</si>
  <si>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</si>
  <si>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</si>
  <si>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</si>
  <si>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</si>
  <si>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</si>
  <si>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</si>
  <si>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</si>
  <si>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</si>
  <si>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</si>
  <si>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</si>
  <si>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</si>
  <si>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</si>
  <si>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</si>
  <si>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</si>
  <si>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</si>
  <si>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</si>
  <si>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</si>
  <si>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</si>
  <si>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</si>
  <si>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</si>
  <si>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</si>
  <si>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</si>
  <si>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</si>
  <si>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</si>
  <si>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</si>
  <si>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</si>
  <si>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</si>
  <si>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</si>
  <si>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</si>
  <si>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</si>
  <si>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</si>
  <si>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</si>
  <si>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</si>
  <si>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</si>
  <si>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</si>
  <si>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</si>
  <si>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</si>
  <si>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</si>
  <si>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</si>
  <si>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</si>
  <si>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</si>
  <si>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</si>
  <si>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</si>
  <si>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</si>
  <si>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</si>
  <si>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</si>
  <si>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</si>
  <si>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</si>
  <si>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</si>
  <si>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</si>
  <si>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</si>
  <si>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</si>
  <si>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</si>
  <si>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</si>
  <si>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</si>
  <si>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</si>
  <si>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</si>
  <si>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</si>
  <si>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</si>
  <si>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</si>
  <si>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</si>
  <si>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</si>
  <si>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</si>
  <si>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</si>
  <si>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</si>
  <si>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</si>
  <si>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</si>
  <si>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</si>
  <si>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</si>
  <si>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</si>
  <si>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</si>
  <si>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</si>
  <si>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</si>
  <si>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</si>
  <si>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</si>
  <si>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</si>
  <si>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</si>
  <si>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</si>
  <si>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</si>
  <si>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</si>
  <si>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</si>
  <si>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</si>
  <si>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</si>
  <si>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</si>
  <si>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</si>
  <si>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</si>
  <si>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</si>
  <si>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</si>
  <si>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</si>
  <si>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</si>
  <si>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</si>
  <si>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</si>
  <si>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</si>
  <si>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</si>
  <si>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</si>
  <si>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</si>
  <si>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</si>
  <si>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</si>
  <si>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</si>
  <si>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</si>
  <si>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</si>
  <si>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</si>
  <si>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</si>
  <si>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</si>
  <si>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</si>
  <si>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</si>
  <si>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</si>
  <si>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</si>
  <si>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</si>
  <si>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</si>
  <si>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</si>
  <si>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</si>
  <si>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</si>
  <si>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</si>
  <si>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</si>
  <si>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</si>
  <si>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</si>
  <si>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</si>
  <si>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</si>
  <si>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</si>
  <si>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</si>
  <si>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</si>
  <si>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</si>
  <si>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</si>
  <si>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</si>
  <si>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</si>
  <si>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</si>
  <si>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</si>
  <si>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</si>
  <si>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</si>
  <si>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</si>
  <si>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</si>
  <si>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</si>
  <si>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</si>
  <si>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</si>
  <si>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</si>
  <si>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</si>
  <si>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</si>
  <si>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</si>
  <si>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</si>
  <si>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</si>
  <si>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</si>
  <si>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</si>
  <si>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</si>
  <si>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</si>
  <si>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</si>
  <si>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</si>
  <si>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</si>
  <si>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</si>
  <si>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</si>
  <si>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</si>
  <si>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</si>
  <si>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</si>
  <si>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</si>
  <si>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</si>
  <si>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</si>
  <si>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</si>
  <si>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</si>
  <si>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</si>
  <si>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</si>
  <si>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</si>
  <si>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</si>
  <si>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</si>
  <si>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</si>
  <si>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</si>
  <si>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</si>
  <si>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</si>
  <si>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</si>
  <si>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</si>
  <si>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</si>
  <si>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</si>
  <si>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</si>
  <si>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</si>
  <si>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</si>
  <si>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</si>
  <si>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</si>
  <si>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</si>
  <si>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</si>
  <si>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</si>
  <si>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</si>
  <si>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</si>
  <si>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</si>
  <si>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</si>
  <si>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</si>
  <si>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</si>
  <si>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</si>
  <si>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</si>
  <si>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</si>
  <si>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</si>
  <si>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</si>
  <si>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</si>
  <si>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</si>
  <si>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</si>
  <si>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</si>
  <si>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</si>
  <si>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</si>
  <si>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</si>
  <si>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</si>
  <si>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</si>
  <si>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</si>
  <si>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</si>
  <si>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</si>
  <si>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</si>
  <si>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</si>
  <si>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</si>
  <si>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</si>
  <si>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</si>
  <si>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</si>
  <si>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</si>
  <si>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</si>
  <si>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</si>
  <si>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</si>
  <si>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</si>
  <si>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</si>
  <si>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</si>
  <si>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</si>
  <si>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</si>
  <si>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</si>
  <si>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</si>
  <si>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</si>
  <si>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</si>
  <si>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</si>
  <si>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</si>
  <si>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</si>
  <si>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</si>
  <si>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</si>
  <si>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</si>
  <si>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</si>
  <si>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</si>
  <si>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</si>
  <si>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</si>
  <si>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</si>
  <si>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</si>
  <si>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</si>
  <si>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</si>
  <si>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</si>
  <si>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</si>
  <si>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</si>
  <si>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</si>
  <si>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</si>
  <si>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</si>
  <si>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</si>
  <si>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</si>
  <si>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</si>
  <si>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</si>
  <si>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</si>
  <si>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</si>
  <si>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</si>
  <si>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</si>
  <si>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</si>
  <si>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</si>
  <si>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</si>
  <si>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</si>
  <si>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</si>
  <si>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</si>
  <si>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</si>
  <si>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</si>
  <si>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</si>
  <si>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</si>
  <si>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</si>
  <si>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</si>
  <si>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</si>
  <si>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</si>
  <si>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</si>
  <si>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</si>
  <si>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</si>
  <si>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</si>
  <si>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</si>
  <si>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</si>
  <si>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</si>
  <si>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</si>
  <si>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</si>
  <si>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</si>
  <si>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</si>
  <si>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</si>
  <si>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</si>
  <si>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</si>
  <si>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</si>
  <si>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</si>
  <si>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</si>
  <si>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</si>
  <si>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</si>
  <si>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</si>
  <si>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</si>
  <si>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</si>
  <si>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</si>
  <si>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</si>
  <si>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</si>
  <si>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</si>
  <si>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</si>
  <si>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</si>
  <si>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</si>
  <si>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</si>
  <si>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</si>
  <si>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</si>
  <si>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</si>
  <si>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</si>
  <si>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</si>
  <si>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</si>
  <si>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</si>
  <si>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</si>
  <si>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</si>
  <si>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</si>
  <si>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</si>
  <si>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</si>
  <si>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</si>
  <si>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</si>
  <si>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</si>
  <si>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</si>
  <si>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</si>
  <si>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</si>
  <si>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</si>
  <si>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</si>
  <si>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</si>
  <si>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</si>
  <si>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</si>
  <si>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</si>
  <si>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</si>
  <si>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</si>
  <si>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</si>
  <si>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</si>
  <si>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</si>
  <si>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</si>
  <si>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</si>
  <si>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</si>
  <si>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</si>
  <si>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</si>
  <si>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</si>
  <si>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</si>
  <si>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</si>
  <si>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</si>
  <si>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</si>
  <si>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</si>
  <si>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</si>
  <si>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</si>
  <si>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</si>
  <si>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</si>
  <si>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</si>
  <si>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</si>
  <si>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</si>
  <si>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</si>
  <si>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</si>
  <si>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</si>
  <si>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</si>
  <si>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</si>
  <si>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</si>
  <si>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</si>
  <si>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</si>
  <si>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</si>
  <si>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</si>
  <si>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</si>
  <si>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</si>
  <si>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</si>
  <si>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</si>
  <si>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</si>
  <si>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</si>
  <si>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</si>
  <si>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</si>
  <si>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</si>
  <si>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</si>
  <si>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</si>
  <si>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</si>
  <si>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</si>
  <si>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</si>
  <si>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</si>
  <si>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</si>
  <si>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</si>
  <si>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</si>
  <si>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</si>
  <si>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</si>
  <si>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</si>
  <si>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</si>
  <si>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</si>
  <si>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</si>
  <si>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</si>
  <si>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</si>
  <si>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</si>
  <si>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</si>
  <si>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</si>
  <si>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</si>
  <si>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</si>
  <si>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</si>
  <si>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</si>
  <si>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</si>
  <si>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</si>
  <si>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</si>
  <si>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</si>
  <si>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</si>
  <si>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</si>
  <si>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</si>
  <si>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</si>
  <si>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</si>
  <si>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</si>
  <si>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</si>
  <si>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</si>
  <si>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</si>
  <si>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</si>
  <si>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</si>
  <si>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</si>
  <si>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</si>
  <si>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</si>
  <si>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</si>
  <si>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</si>
  <si>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</si>
  <si>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</si>
  <si>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</si>
  <si>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</si>
  <si>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</si>
  <si>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</si>
  <si>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</si>
  <si>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</si>
  <si>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</si>
  <si>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</si>
  <si>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</si>
  <si>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</si>
  <si>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</si>
  <si>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</si>
  <si>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</si>
  <si>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</si>
  <si>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</si>
  <si>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</si>
  <si>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</si>
  <si>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</si>
  <si>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</si>
  <si>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</si>
  <si>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</si>
  <si>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</si>
  <si>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</si>
  <si>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</si>
  <si>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</si>
  <si>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</si>
  <si>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</si>
  <si>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</si>
  <si>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</si>
  <si>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</si>
  <si>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</si>
  <si>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</si>
  <si>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</si>
  <si>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</si>
  <si>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</si>
  <si>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</si>
  <si>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</si>
  <si>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</si>
  <si>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</si>
  <si>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</si>
  <si>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</si>
  <si>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</si>
  <si>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</si>
  <si>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</si>
  <si>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</si>
  <si>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</si>
  <si>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</si>
  <si>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</si>
  <si>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</si>
  <si>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</si>
  <si>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</si>
  <si>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</si>
  <si>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</si>
  <si>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</si>
  <si>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</si>
  <si>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</si>
  <si>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</si>
  <si>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</si>
  <si>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</si>
  <si>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</si>
  <si>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</si>
  <si>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</si>
  <si>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</si>
  <si>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</si>
  <si>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</si>
  <si>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</si>
  <si>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</si>
  <si>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</si>
  <si>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</si>
  <si>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</si>
  <si>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</si>
  <si>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</si>
  <si>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</si>
  <si>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</si>
  <si>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</si>
  <si>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</si>
  <si>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</si>
  <si>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</si>
  <si>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</si>
  <si>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</si>
  <si>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</si>
  <si>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</si>
  <si>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</si>
  <si>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</si>
  <si>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</si>
  <si>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</si>
  <si>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</si>
  <si>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</si>
  <si>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</si>
  <si>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</si>
  <si>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</si>
  <si>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</si>
  <si>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</si>
  <si>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</si>
  <si>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</si>
  <si>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</si>
  <si>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</si>
  <si>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</si>
  <si>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</si>
  <si>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</si>
  <si>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</si>
  <si>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</si>
  <si>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</si>
  <si>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</si>
  <si>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</si>
  <si>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</si>
  <si>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</si>
  <si>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</si>
  <si>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</si>
  <si>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</si>
  <si>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</si>
  <si>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</si>
  <si>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</si>
  <si>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</si>
  <si>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</si>
  <si>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</si>
  <si>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</si>
  <si>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</si>
  <si>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</si>
  <si>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</si>
  <si>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</si>
  <si>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</si>
  <si>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</si>
  <si>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</si>
  <si>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</si>
  <si>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</si>
  <si>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</si>
  <si>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</si>
  <si>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</si>
  <si>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</si>
  <si>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</si>
  <si>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</si>
  <si>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</si>
  <si>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</si>
  <si>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</si>
  <si>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</si>
  <si>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</si>
  <si>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</si>
  <si>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</si>
  <si>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</si>
  <si>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</si>
  <si>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</si>
  <si>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</si>
  <si>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</si>
  <si>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</si>
  <si>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</si>
  <si>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</si>
  <si>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</si>
  <si>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</si>
  <si>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</si>
  <si>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</si>
  <si>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</si>
  <si>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</si>
  <si>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Launch Date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</si>
  <si>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</si>
  <si>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</si>
  <si>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</si>
  <si>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</si>
  <si>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</si>
  <si>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</si>
  <si>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</si>
  <si>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</si>
  <si>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</si>
  <si>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</si>
  <si>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</si>
  <si>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</si>
  <si>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</si>
  <si>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</si>
  <si>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</si>
  <si>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</si>
  <si>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</si>
  <si>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</si>
  <si>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</si>
  <si>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</si>
  <si>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</si>
  <si>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</si>
  <si>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</si>
  <si>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</si>
  <si>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</si>
  <si>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</si>
  <si>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</si>
  <si>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</si>
  <si>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</si>
  <si>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</si>
  <si>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</si>
  <si>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</si>
  <si>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</si>
  <si>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</si>
  <si>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</si>
  <si>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</si>
  <si>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</si>
  <si>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</si>
  <si>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</si>
  <si>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</si>
  <si>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</si>
  <si>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</si>
  <si>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</si>
  <si>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</si>
  <si>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</si>
  <si>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</si>
  <si>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</si>
  <si>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</si>
  <si>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</si>
  <si>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</si>
  <si>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</si>
  <si>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</si>
  <si>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</si>
  <si>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</si>
  <si>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Column Labels</t>
  </si>
  <si>
    <t>Grand Total</t>
  </si>
  <si>
    <t>Count of outcomes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</si>
  <si>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</si>
  <si>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</si>
  <si>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</si>
  <si>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</si>
  <si>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</si>
  <si>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</si>
  <si>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</si>
  <si>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</si>
  <si>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</si>
  <si>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</si>
  <si>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</si>
  <si>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</si>
  <si>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</si>
  <si>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</si>
  <si>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Month #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</si>
  <si>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</si>
  <si>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</si>
  <si>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</si>
  <si>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</si>
  <si>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</si>
  <si>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</si>
  <si>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</si>
  <si>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a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</si>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</sst>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9" fontId="1" fillId="0" borderId="0" xfId="0" applyNumberFormat="1" applyFont="1"/>
    <xf numFmtId="16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[Kickstarter_Challenge_VO.xlsx]Theater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4-4CDF-A4D2-3D69589ABF5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4-4CDF-A4D2-3D69589ABF5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4-4CDF-A4D2-3D69589A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53760"/>
        <c:axId val="787252120"/>
      </c:lineChart>
      <c:catAx>
        <c:axId val="7872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52120"/>
        <c:crosses val="autoZero"/>
        <c:auto val="1"/>
        <c:lblAlgn val="ctr"/>
        <c:lblOffset val="100"/>
        <c:noMultiLvlLbl val="0"/>
      </c:catAx>
      <c:valAx>
        <c:axId val="7872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F-4B49-AAC7-E2117ED12F81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F-4B49-AAC7-E2117ED12F81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F-4B49-AAC7-E2117ED1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86744"/>
        <c:axId val="800276576"/>
      </c:lineChart>
      <c:catAx>
        <c:axId val="80028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76576"/>
        <c:crosses val="autoZero"/>
        <c:auto val="1"/>
        <c:lblAlgn val="ctr"/>
        <c:lblOffset val="100"/>
        <c:noMultiLvlLbl val="0"/>
      </c:catAx>
      <c:valAx>
        <c:axId val="8002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405765</xdr:colOff>
      <xdr:row>3</xdr:row>
      <xdr:rowOff>120015</xdr:rowOff>
    </xdr:from>
    <xdr:to>
      <xdr:col>13</xdr:col>
      <xdr:colOff>497205</xdr:colOff>
      <xdr:row>18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9F894-7A4E-4453-96EA-C7B44A7D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13</xdr:row>
      <xdr:rowOff>158115</xdr:rowOff>
    </xdr:from>
    <xdr:to>
      <xdr:col>7</xdr:col>
      <xdr:colOff>236220</xdr:colOff>
      <xdr:row>28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759BA-AA58-40D5-918D-185557F7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Osorio" refreshedDate="44421.92320636574" createdVersion="6" refreshedVersion="6" minRefreshableVersion="3" recordCount="4115" xr:uid="{AC9BC6CF-74B9-4A53-8398-9FCE77E0C6CC}">
  <cacheSource type="worksheet">
    <worksheetSource ref="A1:T1048576" sheet="KickstarterSheet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 Date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Month #" numFmtId="0">
      <sharedItems containsString="0" containsBlank="1" containsNumber="1" containsInteger="1" minValue="1" maxValue="12"/>
    </cacheField>
    <cacheField name="Month" numFmtId="169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n v="1434931811"/>
    <b v="0"/>
    <n v="182"/>
    <b v="1"/>
    <s v="film &amp; video/television"/>
    <x v="0"/>
    <x v="0"/>
    <s v="television"/>
    <n v="6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n v="1485872683"/>
    <b v="0"/>
    <n v="79"/>
    <b v="1"/>
    <s v="film &amp; video/television"/>
    <x v="1"/>
    <x v="0"/>
    <s v="television"/>
    <n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n v="1454691083"/>
    <b v="0"/>
    <n v="35"/>
    <b v="1"/>
    <s v="film &amp; video/television"/>
    <x v="2"/>
    <x v="0"/>
    <s v="television"/>
    <n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n v="1404822107"/>
    <b v="0"/>
    <n v="150"/>
    <b v="1"/>
    <s v="film &amp; video/television"/>
    <x v="3"/>
    <x v="0"/>
    <s v="television"/>
    <n v="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n v="1447963279"/>
    <b v="0"/>
    <n v="284"/>
    <b v="1"/>
    <s v="film &amp; video/television"/>
    <x v="0"/>
    <x v="0"/>
    <s v="television"/>
    <n v="11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n v="1468362207"/>
    <b v="0"/>
    <n v="47"/>
    <b v="1"/>
    <s v="film &amp; video/television"/>
    <x v="2"/>
    <x v="0"/>
    <s v="television"/>
    <n v="7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n v="1401846250"/>
    <b v="0"/>
    <n v="58"/>
    <b v="1"/>
    <s v="film &amp; video/television"/>
    <x v="3"/>
    <x v="0"/>
    <s v="television"/>
    <n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n v="1464224867"/>
    <b v="0"/>
    <n v="57"/>
    <b v="1"/>
    <s v="film &amp; video/television"/>
    <x v="2"/>
    <x v="0"/>
    <s v="television"/>
    <n v="5"/>
    <x v="5"/>
  </r>
  <r>
    <n v="8"/>
    <s v="Sizzling in the Kitchen Flynn Style"/>
    <s v="Help us raise the funds to film our pilot episode!"/>
    <n v="3500"/>
    <n v="3501.52"/>
    <x v="0"/>
    <s v="US"/>
    <s v="USD"/>
    <n v="1460754000"/>
    <x v="8"/>
    <n v="1460155212"/>
    <b v="0"/>
    <n v="12"/>
    <b v="1"/>
    <s v="film &amp; video/television"/>
    <x v="2"/>
    <x v="0"/>
    <s v="television"/>
    <n v="4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n v="1458268144"/>
    <b v="0"/>
    <n v="20"/>
    <b v="1"/>
    <s v="film &amp; video/television"/>
    <x v="2"/>
    <x v="0"/>
    <s v="television"/>
    <n v="3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n v="1400636279"/>
    <b v="0"/>
    <n v="19"/>
    <b v="1"/>
    <s v="film &amp; video/television"/>
    <x v="3"/>
    <x v="0"/>
    <s v="television"/>
    <n v="5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n v="1469126462"/>
    <b v="0"/>
    <n v="75"/>
    <b v="1"/>
    <s v="film &amp; video/television"/>
    <x v="2"/>
    <x v="0"/>
    <s v="television"/>
    <n v="7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n v="1401642425"/>
    <b v="0"/>
    <n v="827"/>
    <b v="1"/>
    <s v="film &amp; video/television"/>
    <x v="3"/>
    <x v="0"/>
    <s v="television"/>
    <n v="6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n v="1463588109"/>
    <b v="0"/>
    <n v="51"/>
    <b v="1"/>
    <s v="film &amp; video/television"/>
    <x v="2"/>
    <x v="0"/>
    <s v="television"/>
    <n v="5"/>
    <x v="5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n v="1403051888"/>
    <b v="0"/>
    <n v="41"/>
    <b v="1"/>
    <s v="film &amp; video/television"/>
    <x v="3"/>
    <x v="0"/>
    <s v="television"/>
    <n v="6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n v="1441790658"/>
    <b v="0"/>
    <n v="98"/>
    <b v="1"/>
    <s v="film &amp; video/television"/>
    <x v="0"/>
    <x v="0"/>
    <s v="television"/>
    <n v="9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n v="1398971211"/>
    <b v="0"/>
    <n v="70"/>
    <b v="1"/>
    <s v="film &amp; video/television"/>
    <x v="3"/>
    <x v="0"/>
    <s v="television"/>
    <n v="5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n v="1412530422"/>
    <b v="0"/>
    <n v="36"/>
    <b v="1"/>
    <s v="film &amp; video/television"/>
    <x v="3"/>
    <x v="0"/>
    <s v="television"/>
    <n v="10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n v="1408366856"/>
    <b v="0"/>
    <n v="342"/>
    <b v="1"/>
    <s v="film &amp; video/television"/>
    <x v="3"/>
    <x v="0"/>
    <s v="television"/>
    <n v="8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n v="1434828934"/>
    <b v="0"/>
    <n v="22"/>
    <b v="1"/>
    <s v="film &amp; video/television"/>
    <x v="0"/>
    <x v="0"/>
    <s v="television"/>
    <n v="6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n v="1436983912"/>
    <b v="0"/>
    <n v="25"/>
    <b v="1"/>
    <s v="film &amp; video/television"/>
    <x v="0"/>
    <x v="0"/>
    <s v="television"/>
    <n v="7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n v="1409151789"/>
    <b v="0"/>
    <n v="101"/>
    <b v="1"/>
    <s v="film &amp; video/television"/>
    <x v="3"/>
    <x v="0"/>
    <s v="television"/>
    <n v="8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n v="1418766740"/>
    <b v="0"/>
    <n v="8"/>
    <b v="1"/>
    <s v="film &amp; video/television"/>
    <x v="3"/>
    <x v="0"/>
    <s v="television"/>
    <n v="12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n v="1428086501"/>
    <b v="0"/>
    <n v="23"/>
    <b v="1"/>
    <s v="film &amp; video/television"/>
    <x v="0"/>
    <x v="0"/>
    <s v="television"/>
    <n v="4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n v="1439494863"/>
    <b v="0"/>
    <n v="574"/>
    <b v="1"/>
    <s v="film &amp; video/television"/>
    <x v="0"/>
    <x v="0"/>
    <s v="television"/>
    <n v="8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n v="1447115761"/>
    <b v="0"/>
    <n v="14"/>
    <b v="1"/>
    <s v="film &amp; video/television"/>
    <x v="0"/>
    <x v="0"/>
    <s v="television"/>
    <n v="11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n v="1404822144"/>
    <b v="0"/>
    <n v="19"/>
    <b v="1"/>
    <s v="film &amp; video/television"/>
    <x v="3"/>
    <x v="0"/>
    <s v="television"/>
    <n v="7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n v="1413518233"/>
    <b v="0"/>
    <n v="150"/>
    <b v="1"/>
    <s v="film &amp; video/television"/>
    <x v="3"/>
    <x v="0"/>
    <s v="television"/>
    <n v="10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n v="1447715284"/>
    <b v="0"/>
    <n v="71"/>
    <b v="1"/>
    <s v="film &amp; video/television"/>
    <x v="0"/>
    <x v="0"/>
    <s v="television"/>
    <n v="11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n v="1403453368"/>
    <b v="0"/>
    <n v="117"/>
    <b v="1"/>
    <s v="film &amp; video/television"/>
    <x v="3"/>
    <x v="0"/>
    <s v="television"/>
    <n v="6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n v="1406012515"/>
    <b v="0"/>
    <n v="53"/>
    <b v="1"/>
    <s v="film &amp; video/television"/>
    <x v="3"/>
    <x v="0"/>
    <s v="television"/>
    <n v="7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n v="1452193234"/>
    <b v="0"/>
    <n v="1"/>
    <b v="1"/>
    <s v="film &amp; video/television"/>
    <x v="2"/>
    <x v="0"/>
    <s v="television"/>
    <n v="1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n v="1459523017"/>
    <b v="0"/>
    <n v="89"/>
    <b v="1"/>
    <s v="film &amp; video/television"/>
    <x v="2"/>
    <x v="0"/>
    <s v="television"/>
    <n v="4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n v="1444405901"/>
    <b v="0"/>
    <n v="64"/>
    <b v="1"/>
    <s v="film &amp; video/television"/>
    <x v="0"/>
    <x v="0"/>
    <s v="television"/>
    <n v="1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n v="1405928601"/>
    <b v="0"/>
    <n v="68"/>
    <b v="1"/>
    <s v="film &amp; video/television"/>
    <x v="3"/>
    <x v="0"/>
    <s v="television"/>
    <n v="7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n v="1428130814"/>
    <b v="0"/>
    <n v="28"/>
    <b v="1"/>
    <s v="film &amp; video/television"/>
    <x v="0"/>
    <x v="0"/>
    <s v="television"/>
    <n v="4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n v="1425540125"/>
    <b v="0"/>
    <n v="44"/>
    <b v="1"/>
    <s v="film &amp; video/television"/>
    <x v="0"/>
    <x v="0"/>
    <s v="television"/>
    <n v="3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n v="1422463079"/>
    <b v="0"/>
    <n v="253"/>
    <b v="1"/>
    <s v="film &amp; video/television"/>
    <x v="0"/>
    <x v="0"/>
    <s v="television"/>
    <n v="1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n v="1365643344"/>
    <b v="0"/>
    <n v="66"/>
    <b v="1"/>
    <s v="film &amp; video/television"/>
    <x v="4"/>
    <x v="0"/>
    <s v="television"/>
    <n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n v="1398388068"/>
    <b v="0"/>
    <n v="217"/>
    <b v="1"/>
    <s v="film &amp; video/television"/>
    <x v="3"/>
    <x v="0"/>
    <s v="television"/>
    <n v="4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n v="1401426488"/>
    <b v="0"/>
    <n v="16"/>
    <b v="1"/>
    <s v="film &amp; video/television"/>
    <x v="3"/>
    <x v="0"/>
    <s v="television"/>
    <n v="5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n v="1409924354"/>
    <b v="0"/>
    <n v="19"/>
    <b v="1"/>
    <s v="film &amp; video/television"/>
    <x v="3"/>
    <x v="0"/>
    <s v="television"/>
    <n v="9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n v="1417188026"/>
    <b v="0"/>
    <n v="169"/>
    <b v="1"/>
    <s v="film &amp; video/television"/>
    <x v="3"/>
    <x v="0"/>
    <s v="television"/>
    <n v="11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n v="1402599486"/>
    <b v="0"/>
    <n v="263"/>
    <b v="1"/>
    <s v="film &amp; video/television"/>
    <x v="3"/>
    <x v="0"/>
    <s v="television"/>
    <n v="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n v="1408760537"/>
    <b v="0"/>
    <n v="15"/>
    <b v="1"/>
    <s v="film &amp; video/television"/>
    <x v="3"/>
    <x v="0"/>
    <s v="television"/>
    <n v="8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n v="1459177107"/>
    <b v="0"/>
    <n v="61"/>
    <b v="1"/>
    <s v="film &amp; video/television"/>
    <x v="2"/>
    <x v="0"/>
    <s v="television"/>
    <n v="3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n v="1447628974"/>
    <b v="0"/>
    <n v="45"/>
    <b v="1"/>
    <s v="film &amp; video/television"/>
    <x v="0"/>
    <x v="0"/>
    <s v="television"/>
    <n v="11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n v="1413834007"/>
    <b v="0"/>
    <n v="70"/>
    <b v="1"/>
    <s v="film &amp; video/television"/>
    <x v="3"/>
    <x v="0"/>
    <s v="television"/>
    <n v="10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n v="1422534260"/>
    <b v="0"/>
    <n v="38"/>
    <b v="1"/>
    <s v="film &amp; video/television"/>
    <x v="0"/>
    <x v="0"/>
    <s v="television"/>
    <n v="1"/>
    <x v="1"/>
  </r>
  <r>
    <n v="49"/>
    <s v="Driving Jersey - Season Five"/>
    <s v="Driving Jersey is real people telling real stories."/>
    <n v="12000"/>
    <n v="12000"/>
    <x v="0"/>
    <s v="US"/>
    <s v="USD"/>
    <n v="1445660045"/>
    <x v="49"/>
    <n v="1443068045"/>
    <b v="0"/>
    <n v="87"/>
    <b v="1"/>
    <s v="film &amp; video/television"/>
    <x v="0"/>
    <x v="0"/>
    <s v="television"/>
    <n v="9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n v="1419271458"/>
    <b v="0"/>
    <n v="22"/>
    <b v="1"/>
    <s v="film &amp; video/television"/>
    <x v="3"/>
    <x v="0"/>
    <s v="television"/>
    <n v="12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n v="1436653037"/>
    <b v="0"/>
    <n v="119"/>
    <b v="1"/>
    <s v="film &amp; video/television"/>
    <x v="0"/>
    <x v="0"/>
    <s v="television"/>
    <n v="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n v="1403023846"/>
    <b v="0"/>
    <n v="52"/>
    <b v="1"/>
    <s v="film &amp; video/television"/>
    <x v="3"/>
    <x v="0"/>
    <s v="television"/>
    <n v="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n v="1395407445"/>
    <b v="0"/>
    <n v="117"/>
    <b v="1"/>
    <s v="film &amp; video/television"/>
    <x v="3"/>
    <x v="0"/>
    <s v="television"/>
    <n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n v="1448471221"/>
    <b v="0"/>
    <n v="52"/>
    <b v="1"/>
    <s v="film &amp; video/television"/>
    <x v="0"/>
    <x v="0"/>
    <s v="television"/>
    <n v="11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n v="1462576516"/>
    <b v="0"/>
    <n v="86"/>
    <b v="1"/>
    <s v="film &amp; video/television"/>
    <x v="2"/>
    <x v="0"/>
    <s v="television"/>
    <n v="5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n v="1432559424"/>
    <b v="0"/>
    <n v="174"/>
    <b v="1"/>
    <s v="film &amp; video/television"/>
    <x v="0"/>
    <x v="0"/>
    <s v="television"/>
    <n v="5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n v="1427399962"/>
    <b v="0"/>
    <n v="69"/>
    <b v="1"/>
    <s v="film &amp; video/television"/>
    <x v="0"/>
    <x v="0"/>
    <s v="television"/>
    <n v="3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n v="1413827572"/>
    <b v="0"/>
    <n v="75"/>
    <b v="1"/>
    <s v="film &amp; video/television"/>
    <x v="3"/>
    <x v="0"/>
    <s v="television"/>
    <n v="10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n v="1439530776"/>
    <b v="0"/>
    <n v="33"/>
    <b v="1"/>
    <s v="film &amp; video/television"/>
    <x v="0"/>
    <x v="0"/>
    <s v="television"/>
    <n v="8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n v="1393882717"/>
    <b v="0"/>
    <n v="108"/>
    <b v="1"/>
    <s v="film &amp; video/shorts"/>
    <x v="3"/>
    <x v="0"/>
    <s v="shorts"/>
    <n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n v="1368646357"/>
    <b v="0"/>
    <n v="23"/>
    <b v="1"/>
    <s v="film &amp; video/shorts"/>
    <x v="4"/>
    <x v="0"/>
    <s v="shorts"/>
    <n v="5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n v="1360177878"/>
    <b v="0"/>
    <n v="48"/>
    <b v="1"/>
    <s v="film &amp; video/shorts"/>
    <x v="4"/>
    <x v="0"/>
    <s v="shorts"/>
    <n v="2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n v="1386194013"/>
    <b v="0"/>
    <n v="64"/>
    <b v="1"/>
    <s v="film &amp; video/shorts"/>
    <x v="4"/>
    <x v="0"/>
    <s v="shorts"/>
    <n v="12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n v="1370651181"/>
    <b v="0"/>
    <n v="24"/>
    <b v="1"/>
    <s v="film &amp; video/shorts"/>
    <x v="4"/>
    <x v="0"/>
    <s v="shorts"/>
    <n v="6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n v="1405453354"/>
    <b v="0"/>
    <n v="57"/>
    <b v="1"/>
    <s v="film &amp; video/shorts"/>
    <x v="3"/>
    <x v="0"/>
    <s v="shorts"/>
    <n v="7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n v="1466281420"/>
    <b v="0"/>
    <n v="26"/>
    <b v="1"/>
    <s v="film &amp; video/shorts"/>
    <x v="2"/>
    <x v="0"/>
    <s v="shorts"/>
    <n v="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n v="1339768804"/>
    <b v="0"/>
    <n v="20"/>
    <b v="1"/>
    <s v="film &amp; video/shorts"/>
    <x v="5"/>
    <x v="0"/>
    <s v="shorts"/>
    <n v="6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n v="1390570791"/>
    <b v="0"/>
    <n v="36"/>
    <b v="1"/>
    <s v="film &amp; video/shorts"/>
    <x v="3"/>
    <x v="0"/>
    <s v="shorts"/>
    <n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n v="1314765025"/>
    <b v="0"/>
    <n v="178"/>
    <b v="1"/>
    <s v="film &amp; video/shorts"/>
    <x v="6"/>
    <x v="0"/>
    <s v="shorts"/>
    <n v="8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n v="1309987845"/>
    <b v="0"/>
    <n v="17"/>
    <b v="1"/>
    <s v="film &amp; video/shorts"/>
    <x v="6"/>
    <x v="0"/>
    <s v="shorts"/>
    <n v="7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n v="1333002657"/>
    <b v="0"/>
    <n v="32"/>
    <b v="1"/>
    <s v="film &amp; video/shorts"/>
    <x v="5"/>
    <x v="0"/>
    <s v="shorts"/>
    <n v="3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n v="1351210481"/>
    <b v="0"/>
    <n v="41"/>
    <b v="1"/>
    <s v="film &amp; video/shorts"/>
    <x v="5"/>
    <x v="0"/>
    <s v="shorts"/>
    <n v="10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n v="1297620584"/>
    <b v="0"/>
    <n v="18"/>
    <b v="1"/>
    <s v="film &amp; video/shorts"/>
    <x v="6"/>
    <x v="0"/>
    <s v="shorts"/>
    <n v="2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n v="1450784495"/>
    <b v="0"/>
    <n v="29"/>
    <b v="1"/>
    <s v="film &amp; video/shorts"/>
    <x v="0"/>
    <x v="0"/>
    <s v="shorts"/>
    <n v="12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n v="1364101272"/>
    <b v="0"/>
    <n v="47"/>
    <b v="1"/>
    <s v="film &amp; video/shorts"/>
    <x v="4"/>
    <x v="0"/>
    <s v="shorts"/>
    <n v="3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n v="1319819758"/>
    <b v="0"/>
    <n v="15"/>
    <b v="1"/>
    <s v="film &amp; video/shorts"/>
    <x v="6"/>
    <x v="0"/>
    <s v="shorts"/>
    <n v="10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n v="1332991717"/>
    <b v="0"/>
    <n v="26"/>
    <b v="1"/>
    <s v="film &amp; video/shorts"/>
    <x v="5"/>
    <x v="0"/>
    <s v="shorts"/>
    <n v="3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n v="1471887121"/>
    <b v="0"/>
    <n v="35"/>
    <b v="1"/>
    <s v="film &amp; video/shorts"/>
    <x v="2"/>
    <x v="0"/>
    <s v="shorts"/>
    <n v="8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n v="1395859093"/>
    <b v="0"/>
    <n v="41"/>
    <b v="1"/>
    <s v="film &amp; video/shorts"/>
    <x v="3"/>
    <x v="0"/>
    <s v="shorts"/>
    <n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n v="1383616856"/>
    <b v="0"/>
    <n v="47"/>
    <b v="1"/>
    <s v="film &amp; video/shorts"/>
    <x v="4"/>
    <x v="0"/>
    <s v="shorts"/>
    <n v="1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n v="1341892127"/>
    <b v="0"/>
    <n v="28"/>
    <b v="1"/>
    <s v="film &amp; video/shorts"/>
    <x v="5"/>
    <x v="0"/>
    <s v="shorts"/>
    <n v="7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n v="1315597261"/>
    <b v="0"/>
    <n v="100"/>
    <b v="1"/>
    <s v="film &amp; video/shorts"/>
    <x v="6"/>
    <x v="0"/>
    <s v="shorts"/>
    <n v="9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n v="1423320389"/>
    <b v="0"/>
    <n v="13"/>
    <b v="1"/>
    <s v="film &amp; video/shorts"/>
    <x v="0"/>
    <x v="0"/>
    <s v="shorts"/>
    <n v="2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n v="1302891086"/>
    <b v="0"/>
    <n v="7"/>
    <b v="1"/>
    <s v="film &amp; video/shorts"/>
    <x v="6"/>
    <x v="0"/>
    <s v="shorts"/>
    <n v="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n v="1314154837"/>
    <b v="0"/>
    <n v="21"/>
    <b v="1"/>
    <s v="film &amp; video/shorts"/>
    <x v="6"/>
    <x v="0"/>
    <s v="shorts"/>
    <n v="8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n v="1444828845"/>
    <b v="0"/>
    <n v="17"/>
    <b v="1"/>
    <s v="film &amp; video/shorts"/>
    <x v="0"/>
    <x v="0"/>
    <s v="shorts"/>
    <n v="1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n v="1274705803"/>
    <b v="0"/>
    <n v="25"/>
    <b v="1"/>
    <s v="film &amp; video/shorts"/>
    <x v="7"/>
    <x v="0"/>
    <s v="shorts"/>
    <n v="5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n v="1401205731"/>
    <b v="0"/>
    <n v="60"/>
    <b v="1"/>
    <s v="film &amp; video/shorts"/>
    <x v="3"/>
    <x v="0"/>
    <s v="shorts"/>
    <n v="5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n v="1368036192"/>
    <b v="0"/>
    <n v="56"/>
    <b v="1"/>
    <s v="film &amp; video/shorts"/>
    <x v="4"/>
    <x v="0"/>
    <s v="shorts"/>
    <n v="5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n v="1307862499"/>
    <b v="0"/>
    <n v="16"/>
    <b v="1"/>
    <s v="film &amp; video/shorts"/>
    <x v="6"/>
    <x v="0"/>
    <s v="shorts"/>
    <n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n v="1300354764"/>
    <b v="0"/>
    <n v="46"/>
    <b v="1"/>
    <s v="film &amp; video/shorts"/>
    <x v="6"/>
    <x v="0"/>
    <s v="shorts"/>
    <n v="3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n v="1481949983"/>
    <b v="0"/>
    <n v="43"/>
    <b v="1"/>
    <s v="film &amp; video/shorts"/>
    <x v="2"/>
    <x v="0"/>
    <s v="shorts"/>
    <n v="1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n v="1338928537"/>
    <b v="0"/>
    <n v="15"/>
    <b v="1"/>
    <s v="film &amp; video/shorts"/>
    <x v="5"/>
    <x v="0"/>
    <s v="shorts"/>
    <n v="6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n v="1395162822"/>
    <b v="0"/>
    <n v="12"/>
    <b v="1"/>
    <s v="film &amp; video/shorts"/>
    <x v="3"/>
    <x v="0"/>
    <s v="shorts"/>
    <n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n v="1327622841"/>
    <b v="0"/>
    <n v="21"/>
    <b v="1"/>
    <s v="film &amp; video/shorts"/>
    <x v="5"/>
    <x v="0"/>
    <s v="shorts"/>
    <n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n v="1274889241"/>
    <b v="0"/>
    <n v="34"/>
    <b v="1"/>
    <s v="film &amp; video/shorts"/>
    <x v="7"/>
    <x v="0"/>
    <s v="shorts"/>
    <n v="5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n v="1307848482"/>
    <b v="0"/>
    <n v="8"/>
    <b v="1"/>
    <s v="film &amp; video/shorts"/>
    <x v="6"/>
    <x v="0"/>
    <s v="shorts"/>
    <n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n v="1351796674"/>
    <b v="0"/>
    <n v="60"/>
    <b v="1"/>
    <s v="film &amp; video/shorts"/>
    <x v="5"/>
    <x v="0"/>
    <s v="shorts"/>
    <n v="11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n v="1387834799"/>
    <b v="0"/>
    <n v="39"/>
    <b v="1"/>
    <s v="film &amp; video/shorts"/>
    <x v="4"/>
    <x v="0"/>
    <s v="shorts"/>
    <n v="12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n v="1350324286"/>
    <b v="0"/>
    <n v="26"/>
    <b v="1"/>
    <s v="film &amp; video/shorts"/>
    <x v="5"/>
    <x v="0"/>
    <s v="shorts"/>
    <n v="10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n v="1356979110"/>
    <b v="0"/>
    <n v="35"/>
    <b v="1"/>
    <s v="film &amp; video/shorts"/>
    <x v="5"/>
    <x v="0"/>
    <s v="shorts"/>
    <n v="12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n v="1290481733"/>
    <b v="0"/>
    <n v="65"/>
    <b v="1"/>
    <s v="film &amp; video/shorts"/>
    <x v="7"/>
    <x v="0"/>
    <s v="shorts"/>
    <n v="11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n v="1392232830"/>
    <b v="0"/>
    <n v="49"/>
    <b v="1"/>
    <s v="film &amp; video/shorts"/>
    <x v="3"/>
    <x v="0"/>
    <s v="shorts"/>
    <n v="2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n v="1299775266"/>
    <b v="0"/>
    <n v="10"/>
    <b v="1"/>
    <s v="film &amp; video/shorts"/>
    <x v="6"/>
    <x v="0"/>
    <s v="shorts"/>
    <n v="3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n v="1461605020"/>
    <b v="0"/>
    <n v="60"/>
    <b v="1"/>
    <s v="film &amp; video/shorts"/>
    <x v="2"/>
    <x v="0"/>
    <s v="shorts"/>
    <n v="4"/>
    <x v="6"/>
  </r>
  <r>
    <n v="106"/>
    <s v="LOST WEEKEND"/>
    <s v="A Boy. A Girl. A Car. A Serial Killer."/>
    <n v="5000"/>
    <n v="5025"/>
    <x v="0"/>
    <s v="US"/>
    <s v="USD"/>
    <n v="1333391901"/>
    <x v="106"/>
    <n v="1332182301"/>
    <b v="0"/>
    <n v="27"/>
    <b v="1"/>
    <s v="film &amp; video/shorts"/>
    <x v="5"/>
    <x v="0"/>
    <s v="shorts"/>
    <n v="3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n v="1301787287"/>
    <b v="0"/>
    <n v="69"/>
    <b v="1"/>
    <s v="film &amp; video/shorts"/>
    <x v="6"/>
    <x v="0"/>
    <s v="shorts"/>
    <n v="4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n v="1364827370"/>
    <b v="0"/>
    <n v="47"/>
    <b v="1"/>
    <s v="film &amp; video/shorts"/>
    <x v="4"/>
    <x v="0"/>
    <s v="shorts"/>
    <n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n v="1296088630"/>
    <b v="0"/>
    <n v="47"/>
    <b v="1"/>
    <s v="film &amp; video/shorts"/>
    <x v="6"/>
    <x v="0"/>
    <s v="shorts"/>
    <n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n v="1381445253"/>
    <b v="0"/>
    <n v="26"/>
    <b v="1"/>
    <s v="film &amp; video/shorts"/>
    <x v="4"/>
    <x v="0"/>
    <s v="shorts"/>
    <n v="10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n v="1430467187"/>
    <b v="0"/>
    <n v="53"/>
    <b v="1"/>
    <s v="film &amp; video/shorts"/>
    <x v="0"/>
    <x v="0"/>
    <s v="shorts"/>
    <n v="5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n v="1395277318"/>
    <b v="0"/>
    <n v="81"/>
    <b v="1"/>
    <s v="film &amp; video/shorts"/>
    <x v="3"/>
    <x v="0"/>
    <s v="shorts"/>
    <n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n v="1311963128"/>
    <b v="0"/>
    <n v="78"/>
    <b v="1"/>
    <s v="film &amp; video/shorts"/>
    <x v="6"/>
    <x v="0"/>
    <s v="shorts"/>
    <n v="7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n v="1321252488"/>
    <b v="0"/>
    <n v="35"/>
    <b v="1"/>
    <s v="film &amp; video/shorts"/>
    <x v="6"/>
    <x v="0"/>
    <s v="shorts"/>
    <n v="11"/>
    <x v="4"/>
  </r>
  <r>
    <n v="115"/>
    <s v="The World's Greatest Lover"/>
    <s v="Never judge a book (or a lover) by their cover."/>
    <n v="450"/>
    <n v="632"/>
    <x v="0"/>
    <s v="US"/>
    <s v="USD"/>
    <n v="1328377444"/>
    <x v="115"/>
    <n v="1326217444"/>
    <b v="0"/>
    <n v="22"/>
    <b v="1"/>
    <s v="film &amp; video/shorts"/>
    <x v="5"/>
    <x v="0"/>
    <s v="shorts"/>
    <n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n v="1298289355"/>
    <b v="0"/>
    <n v="57"/>
    <b v="1"/>
    <s v="film &amp; video/shorts"/>
    <x v="6"/>
    <x v="0"/>
    <s v="shorts"/>
    <n v="2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n v="1268337744"/>
    <b v="0"/>
    <n v="27"/>
    <b v="1"/>
    <s v="film &amp; video/shorts"/>
    <x v="7"/>
    <x v="0"/>
    <s v="shorts"/>
    <n v="3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n v="1309310236"/>
    <b v="0"/>
    <n v="39"/>
    <b v="1"/>
    <s v="film &amp; video/shorts"/>
    <x v="6"/>
    <x v="0"/>
    <s v="shorts"/>
    <n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n v="1310693986"/>
    <b v="0"/>
    <n v="37"/>
    <b v="1"/>
    <s v="film &amp; video/shorts"/>
    <x v="6"/>
    <x v="0"/>
    <s v="shorts"/>
    <n v="7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n v="1472865107"/>
    <b v="0"/>
    <n v="1"/>
    <b v="0"/>
    <s v="film &amp; video/science fiction"/>
    <x v="2"/>
    <x v="0"/>
    <s v="science fiction"/>
    <n v="9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n v="1427993710"/>
    <b v="0"/>
    <n v="1"/>
    <b v="0"/>
    <s v="film &amp; video/science fiction"/>
    <x v="0"/>
    <x v="0"/>
    <s v="science fiction"/>
    <n v="4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n v="1470910907"/>
    <b v="0"/>
    <n v="0"/>
    <b v="0"/>
    <s v="film &amp; video/science fiction"/>
    <x v="2"/>
    <x v="0"/>
    <s v="science fiction"/>
    <n v="8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n v="1411411564"/>
    <b v="0"/>
    <n v="6"/>
    <b v="0"/>
    <s v="film &amp; video/science fiction"/>
    <x v="3"/>
    <x v="0"/>
    <s v="science fiction"/>
    <n v="9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n v="1429568242"/>
    <b v="0"/>
    <n v="0"/>
    <b v="0"/>
    <s v="film &amp; video/science fiction"/>
    <x v="0"/>
    <x v="0"/>
    <s v="science fiction"/>
    <n v="4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n v="1480981880"/>
    <b v="0"/>
    <n v="6"/>
    <b v="0"/>
    <s v="film &amp; video/science fiction"/>
    <x v="2"/>
    <x v="0"/>
    <s v="science fiction"/>
    <n v="1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n v="1431353337"/>
    <b v="0"/>
    <n v="13"/>
    <b v="0"/>
    <s v="film &amp; video/science fiction"/>
    <x v="0"/>
    <x v="0"/>
    <s v="science fiction"/>
    <n v="5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n v="1425481141"/>
    <b v="0"/>
    <n v="4"/>
    <b v="0"/>
    <s v="film &amp; video/science fiction"/>
    <x v="0"/>
    <x v="0"/>
    <s v="science fiction"/>
    <n v="3"/>
    <x v="7"/>
  </r>
  <r>
    <n v="128"/>
    <s v="Ralphi3 (Canceled)"/>
    <s v="A Science Fiction film filled with entertainment and Excitement"/>
    <n v="100000"/>
    <n v="1867"/>
    <x v="1"/>
    <s v="US"/>
    <s v="USD"/>
    <n v="1476941293"/>
    <x v="128"/>
    <n v="1473917293"/>
    <b v="0"/>
    <n v="6"/>
    <b v="0"/>
    <s v="film &amp; video/science fiction"/>
    <x v="2"/>
    <x v="0"/>
    <s v="science fiction"/>
    <n v="9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n v="1409524183"/>
    <b v="0"/>
    <n v="0"/>
    <b v="0"/>
    <s v="film &amp; video/science fiction"/>
    <x v="3"/>
    <x v="0"/>
    <s v="science fiction"/>
    <n v="8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n v="1400536692"/>
    <b v="0"/>
    <n v="0"/>
    <b v="0"/>
    <s v="film &amp; video/science fiction"/>
    <x v="3"/>
    <x v="0"/>
    <s v="science fiction"/>
    <n v="5"/>
    <x v="5"/>
  </r>
  <r>
    <n v="131"/>
    <s v="I (Canceled)"/>
    <s v="I"/>
    <n v="1200"/>
    <n v="0"/>
    <x v="1"/>
    <s v="US"/>
    <s v="USD"/>
    <n v="1467763200"/>
    <x v="131"/>
    <n v="1466453161"/>
    <b v="0"/>
    <n v="0"/>
    <b v="0"/>
    <s v="film &amp; video/science fiction"/>
    <x v="2"/>
    <x v="0"/>
    <s v="science fiction"/>
    <n v="6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n v="1411500607"/>
    <b v="0"/>
    <n v="81"/>
    <b v="0"/>
    <s v="film &amp; video/science fiction"/>
    <x v="3"/>
    <x v="0"/>
    <s v="science fiction"/>
    <n v="9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n v="1462130584"/>
    <b v="0"/>
    <n v="0"/>
    <b v="0"/>
    <s v="film &amp; video/science fiction"/>
    <x v="2"/>
    <x v="0"/>
    <s v="science fiction"/>
    <n v="5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n v="1438811418"/>
    <b v="0"/>
    <n v="0"/>
    <b v="0"/>
    <s v="film &amp; video/science fiction"/>
    <x v="0"/>
    <x v="0"/>
    <s v="science fiction"/>
    <n v="8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n v="1401354597"/>
    <b v="0"/>
    <n v="5"/>
    <b v="0"/>
    <s v="film &amp; video/science fiction"/>
    <x v="3"/>
    <x v="0"/>
    <s v="science fiction"/>
    <n v="5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n v="1427968234"/>
    <b v="0"/>
    <n v="0"/>
    <b v="0"/>
    <s v="film &amp; video/science fiction"/>
    <x v="0"/>
    <x v="0"/>
    <s v="science fiction"/>
    <n v="4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n v="1440337593"/>
    <b v="0"/>
    <n v="0"/>
    <b v="0"/>
    <s v="film &amp; video/science fiction"/>
    <x v="0"/>
    <x v="0"/>
    <s v="science fiction"/>
    <n v="8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n v="1435731041"/>
    <b v="0"/>
    <n v="58"/>
    <b v="0"/>
    <s v="film &amp; video/science fiction"/>
    <x v="0"/>
    <x v="0"/>
    <s v="science fiction"/>
    <n v="7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n v="1435874772"/>
    <b v="0"/>
    <n v="1"/>
    <b v="0"/>
    <s v="film &amp; video/science fiction"/>
    <x v="0"/>
    <x v="0"/>
    <s v="science fiction"/>
    <n v="7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n v="1424234732"/>
    <b v="0"/>
    <n v="0"/>
    <b v="0"/>
    <s v="film &amp; video/science fiction"/>
    <x v="0"/>
    <x v="0"/>
    <s v="science fiction"/>
    <n v="2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n v="1429155623"/>
    <b v="0"/>
    <n v="28"/>
    <b v="0"/>
    <s v="film &amp; video/science fiction"/>
    <x v="0"/>
    <x v="0"/>
    <s v="science fiction"/>
    <n v="4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n v="1414358778"/>
    <b v="0"/>
    <n v="1"/>
    <b v="0"/>
    <s v="film &amp; video/science fiction"/>
    <x v="3"/>
    <x v="0"/>
    <s v="science fiction"/>
    <n v="10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n v="1467941542"/>
    <b v="0"/>
    <n v="0"/>
    <b v="0"/>
    <s v="film &amp; video/science fiction"/>
    <x v="2"/>
    <x v="0"/>
    <s v="science fiction"/>
    <n v="7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n v="1423765072"/>
    <b v="0"/>
    <n v="37"/>
    <b v="0"/>
    <s v="film &amp; video/science fiction"/>
    <x v="0"/>
    <x v="0"/>
    <s v="science fiction"/>
    <n v="2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n v="1436965252"/>
    <b v="0"/>
    <n v="9"/>
    <b v="0"/>
    <s v="film &amp; video/science fiction"/>
    <x v="0"/>
    <x v="0"/>
    <s v="science fiction"/>
    <n v="7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n v="1479514998"/>
    <b v="0"/>
    <n v="3"/>
    <b v="0"/>
    <s v="film &amp; video/science fiction"/>
    <x v="2"/>
    <x v="0"/>
    <s v="science fiction"/>
    <n v="11"/>
    <x v="4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n v="1417026340"/>
    <b v="0"/>
    <n v="0"/>
    <b v="0"/>
    <s v="film &amp; video/science fiction"/>
    <x v="3"/>
    <x v="0"/>
    <s v="science fiction"/>
    <n v="11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n v="1453963536"/>
    <b v="0"/>
    <n v="2"/>
    <b v="0"/>
    <s v="film &amp; video/science fiction"/>
    <x v="2"/>
    <x v="0"/>
    <s v="science fiction"/>
    <n v="1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n v="1416888470"/>
    <b v="0"/>
    <n v="6"/>
    <b v="0"/>
    <s v="film &amp; video/science fiction"/>
    <x v="3"/>
    <x v="0"/>
    <s v="science fiction"/>
    <n v="11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n v="1427428382"/>
    <b v="0"/>
    <n v="67"/>
    <b v="0"/>
    <s v="film &amp; video/science fiction"/>
    <x v="0"/>
    <x v="0"/>
    <s v="science fiction"/>
    <n v="3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n v="1429449191"/>
    <b v="0"/>
    <n v="5"/>
    <b v="0"/>
    <s v="film &amp; video/science fiction"/>
    <x v="0"/>
    <x v="0"/>
    <s v="science fiction"/>
    <n v="4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n v="1408845100"/>
    <b v="0"/>
    <n v="2"/>
    <b v="0"/>
    <s v="film &amp; video/science fiction"/>
    <x v="3"/>
    <x v="0"/>
    <s v="science fiction"/>
    <n v="8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n v="1413900244"/>
    <b v="0"/>
    <n v="10"/>
    <b v="0"/>
    <s v="film &amp; video/science fiction"/>
    <x v="3"/>
    <x v="0"/>
    <s v="science fiction"/>
    <n v="10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n v="1429621695"/>
    <b v="0"/>
    <n v="3"/>
    <b v="0"/>
    <s v="film &amp; video/science fiction"/>
    <x v="0"/>
    <x v="0"/>
    <s v="science fiction"/>
    <n v="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n v="1434201935"/>
    <b v="0"/>
    <n v="4"/>
    <b v="0"/>
    <s v="film &amp; video/science fiction"/>
    <x v="0"/>
    <x v="0"/>
    <s v="science fiction"/>
    <n v="6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n v="1401850796"/>
    <b v="0"/>
    <n v="15"/>
    <b v="0"/>
    <s v="film &amp; video/science fiction"/>
    <x v="3"/>
    <x v="0"/>
    <s v="science fiction"/>
    <n v="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n v="1453931572"/>
    <b v="0"/>
    <n v="2"/>
    <b v="0"/>
    <s v="film &amp; video/science fiction"/>
    <x v="2"/>
    <x v="0"/>
    <s v="science fiction"/>
    <n v="1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n v="1411350628"/>
    <b v="0"/>
    <n v="0"/>
    <b v="0"/>
    <s v="film &amp; video/science fiction"/>
    <x v="3"/>
    <x v="0"/>
    <s v="science fiction"/>
    <n v="9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n v="1464085545"/>
    <b v="0"/>
    <n v="1"/>
    <b v="0"/>
    <s v="film &amp; video/science fiction"/>
    <x v="2"/>
    <x v="0"/>
    <s v="science fiction"/>
    <n v="5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n v="1434491691"/>
    <b v="0"/>
    <n v="0"/>
    <b v="0"/>
    <s v="film &amp; video/drama"/>
    <x v="0"/>
    <x v="0"/>
    <s v="drama"/>
    <n v="6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n v="1401726595"/>
    <b v="0"/>
    <n v="1"/>
    <b v="0"/>
    <s v="film &amp; video/drama"/>
    <x v="3"/>
    <x v="0"/>
    <s v="drama"/>
    <n v="6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n v="1405393356"/>
    <b v="0"/>
    <n v="10"/>
    <b v="0"/>
    <s v="film &amp; video/drama"/>
    <x v="3"/>
    <x v="0"/>
    <s v="drama"/>
    <n v="7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n v="1440716654"/>
    <b v="0"/>
    <n v="0"/>
    <b v="0"/>
    <s v="film &amp; video/drama"/>
    <x v="0"/>
    <x v="0"/>
    <s v="drama"/>
    <n v="8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n v="1405966701"/>
    <b v="0"/>
    <n v="7"/>
    <b v="0"/>
    <s v="film &amp; video/drama"/>
    <x v="3"/>
    <x v="0"/>
    <s v="drama"/>
    <n v="7"/>
    <x v="3"/>
  </r>
  <r>
    <n v="165"/>
    <s v="NET"/>
    <s v="A teacher. A boy. The beach and a heatwave that drove them all insane."/>
    <n v="17000"/>
    <n v="0"/>
    <x v="2"/>
    <s v="GB"/>
    <s v="GBP"/>
    <n v="1452613724"/>
    <x v="165"/>
    <n v="1450021724"/>
    <b v="0"/>
    <n v="0"/>
    <b v="0"/>
    <s v="film &amp; video/drama"/>
    <x v="0"/>
    <x v="0"/>
    <s v="drama"/>
    <n v="12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n v="1481939362"/>
    <b v="0"/>
    <n v="1"/>
    <b v="0"/>
    <s v="film &amp; video/drama"/>
    <x v="2"/>
    <x v="0"/>
    <s v="drama"/>
    <n v="1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n v="1433542535"/>
    <b v="0"/>
    <n v="2"/>
    <b v="0"/>
    <s v="film &amp; video/drama"/>
    <x v="0"/>
    <x v="0"/>
    <s v="drama"/>
    <n v="6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n v="1424203370"/>
    <b v="0"/>
    <n v="3"/>
    <b v="0"/>
    <s v="film &amp; video/drama"/>
    <x v="0"/>
    <x v="0"/>
    <s v="drama"/>
    <n v="2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n v="1411042059"/>
    <b v="0"/>
    <n v="10"/>
    <b v="0"/>
    <s v="film &amp; video/drama"/>
    <x v="3"/>
    <x v="0"/>
    <s v="drama"/>
    <n v="9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n v="1438385283"/>
    <b v="0"/>
    <n v="10"/>
    <b v="0"/>
    <s v="film &amp; video/drama"/>
    <x v="0"/>
    <x v="0"/>
    <s v="drama"/>
    <n v="7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n v="1465791614"/>
    <b v="0"/>
    <n v="1"/>
    <b v="0"/>
    <s v="film &amp; video/drama"/>
    <x v="2"/>
    <x v="0"/>
    <s v="drama"/>
    <n v="6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n v="1423733323"/>
    <b v="0"/>
    <n v="0"/>
    <b v="0"/>
    <s v="film &amp; video/drama"/>
    <x v="0"/>
    <x v="0"/>
    <s v="drama"/>
    <n v="2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n v="1422539108"/>
    <b v="0"/>
    <n v="0"/>
    <b v="0"/>
    <s v="film &amp; video/drama"/>
    <x v="0"/>
    <x v="0"/>
    <s v="drama"/>
    <n v="1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n v="1425924776"/>
    <b v="0"/>
    <n v="0"/>
    <b v="0"/>
    <s v="film &amp; video/drama"/>
    <x v="0"/>
    <x v="0"/>
    <s v="drama"/>
    <n v="3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n v="1407177611"/>
    <b v="0"/>
    <n v="26"/>
    <b v="0"/>
    <s v="film &amp; video/drama"/>
    <x v="3"/>
    <x v="0"/>
    <s v="drama"/>
    <n v="8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n v="1436211999"/>
    <b v="0"/>
    <n v="0"/>
    <b v="0"/>
    <s v="film &amp; video/drama"/>
    <x v="0"/>
    <x v="0"/>
    <s v="drama"/>
    <n v="7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n v="1425690526"/>
    <b v="0"/>
    <n v="7"/>
    <b v="0"/>
    <s v="film &amp; video/drama"/>
    <x v="0"/>
    <x v="0"/>
    <s v="drama"/>
    <n v="3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n v="1445986545"/>
    <b v="0"/>
    <n v="0"/>
    <b v="0"/>
    <s v="film &amp; video/drama"/>
    <x v="0"/>
    <x v="0"/>
    <s v="drama"/>
    <n v="1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n v="1454464555"/>
    <b v="0"/>
    <n v="2"/>
    <b v="0"/>
    <s v="film &amp; video/drama"/>
    <x v="2"/>
    <x v="0"/>
    <s v="drama"/>
    <n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n v="1425512843"/>
    <b v="0"/>
    <n v="13"/>
    <b v="0"/>
    <s v="film &amp; video/drama"/>
    <x v="0"/>
    <x v="0"/>
    <s v="drama"/>
    <n v="3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n v="1432403295"/>
    <b v="0"/>
    <n v="4"/>
    <b v="0"/>
    <s v="film &amp; video/drama"/>
    <x v="0"/>
    <x v="0"/>
    <s v="drama"/>
    <n v="5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n v="1481156232"/>
    <b v="0"/>
    <n v="0"/>
    <b v="0"/>
    <s v="film &amp; video/drama"/>
    <x v="2"/>
    <x v="0"/>
    <s v="drama"/>
    <n v="12"/>
    <x v="11"/>
  </r>
  <r>
    <n v="183"/>
    <s v="Three Little Words"/>
    <s v="Don't kill me until I meet my Dad"/>
    <n v="12500"/>
    <n v="4482"/>
    <x v="2"/>
    <s v="GB"/>
    <s v="GBP"/>
    <n v="1417033610"/>
    <x v="183"/>
    <n v="1414438010"/>
    <b v="0"/>
    <n v="12"/>
    <b v="0"/>
    <s v="film &amp; video/drama"/>
    <x v="3"/>
    <x v="0"/>
    <s v="drama"/>
    <n v="10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n v="1404586762"/>
    <b v="0"/>
    <n v="2"/>
    <b v="0"/>
    <s v="film &amp; video/drama"/>
    <x v="3"/>
    <x v="0"/>
    <s v="drama"/>
    <n v="7"/>
    <x v="3"/>
  </r>
  <r>
    <n v="185"/>
    <s v="BLANK Short Movie"/>
    <s v="Love has no boundaries!"/>
    <n v="40000"/>
    <n v="2200"/>
    <x v="2"/>
    <s v="NO"/>
    <s v="NOK"/>
    <n v="1471557139"/>
    <x v="185"/>
    <n v="1468965139"/>
    <b v="0"/>
    <n v="10"/>
    <b v="0"/>
    <s v="film &amp; video/drama"/>
    <x v="2"/>
    <x v="0"/>
    <s v="drama"/>
    <n v="7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n v="1485977434"/>
    <b v="0"/>
    <n v="0"/>
    <b v="0"/>
    <s v="film &amp; video/drama"/>
    <x v="1"/>
    <x v="0"/>
    <s v="drama"/>
    <n v="2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n v="1435383457"/>
    <b v="0"/>
    <n v="5"/>
    <b v="0"/>
    <s v="film &amp; video/drama"/>
    <x v="0"/>
    <x v="0"/>
    <s v="drama"/>
    <n v="6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n v="1407299015"/>
    <b v="0"/>
    <n v="0"/>
    <b v="0"/>
    <s v="film &amp; video/drama"/>
    <x v="3"/>
    <x v="0"/>
    <s v="drama"/>
    <n v="8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n v="1467736477"/>
    <b v="0"/>
    <n v="5"/>
    <b v="0"/>
    <s v="film &amp; video/drama"/>
    <x v="2"/>
    <x v="0"/>
    <s v="drama"/>
    <n v="7"/>
    <x v="3"/>
  </r>
  <r>
    <n v="190"/>
    <s v="REGIONRAT, the movie"/>
    <s v="Because hope can be a 4 letter word"/>
    <n v="12000"/>
    <n v="50"/>
    <x v="2"/>
    <s v="US"/>
    <s v="USD"/>
    <n v="1466091446"/>
    <x v="190"/>
    <n v="1465227446"/>
    <b v="0"/>
    <n v="1"/>
    <b v="0"/>
    <s v="film &amp; video/drama"/>
    <x v="2"/>
    <x v="0"/>
    <s v="drama"/>
    <n v="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n v="1440326138"/>
    <b v="0"/>
    <n v="3"/>
    <b v="0"/>
    <s v="film &amp; video/drama"/>
    <x v="0"/>
    <x v="0"/>
    <s v="drama"/>
    <n v="8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n v="1410980432"/>
    <b v="0"/>
    <n v="3"/>
    <b v="0"/>
    <s v="film &amp; video/drama"/>
    <x v="3"/>
    <x v="0"/>
    <s v="drama"/>
    <n v="9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n v="1412029566"/>
    <b v="0"/>
    <n v="0"/>
    <b v="0"/>
    <s v="film &amp; video/drama"/>
    <x v="3"/>
    <x v="0"/>
    <s v="drama"/>
    <n v="9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n v="1452124531"/>
    <b v="0"/>
    <n v="3"/>
    <b v="0"/>
    <s v="film &amp; video/drama"/>
    <x v="2"/>
    <x v="0"/>
    <s v="drama"/>
    <n v="1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n v="1431360332"/>
    <b v="0"/>
    <n v="0"/>
    <b v="0"/>
    <s v="film &amp; video/drama"/>
    <x v="0"/>
    <x v="0"/>
    <s v="drama"/>
    <n v="5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n v="1442062898"/>
    <b v="0"/>
    <n v="19"/>
    <b v="0"/>
    <s v="film &amp; video/drama"/>
    <x v="0"/>
    <x v="0"/>
    <s v="drama"/>
    <n v="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n v="1483734100"/>
    <b v="0"/>
    <n v="8"/>
    <b v="0"/>
    <s v="film &amp; video/drama"/>
    <x v="1"/>
    <x v="0"/>
    <s v="drama"/>
    <n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n v="1409908322"/>
    <b v="0"/>
    <n v="6"/>
    <b v="0"/>
    <s v="film &amp; video/drama"/>
    <x v="3"/>
    <x v="0"/>
    <s v="drama"/>
    <n v="9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n v="1470106702"/>
    <b v="0"/>
    <n v="0"/>
    <b v="0"/>
    <s v="film &amp; video/drama"/>
    <x v="2"/>
    <x v="0"/>
    <s v="drama"/>
    <n v="8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n v="1408154403"/>
    <b v="0"/>
    <n v="18"/>
    <b v="0"/>
    <s v="film &amp; video/drama"/>
    <x v="3"/>
    <x v="0"/>
    <s v="drama"/>
    <n v="8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n v="1421696329"/>
    <b v="0"/>
    <n v="7"/>
    <b v="0"/>
    <s v="film &amp; video/drama"/>
    <x v="0"/>
    <x v="0"/>
    <s v="drama"/>
    <n v="1"/>
    <x v="1"/>
  </r>
  <r>
    <n v="202"/>
    <s v="Modern Gangsters"/>
    <s v="new web series created by jonney terry"/>
    <n v="6000"/>
    <n v="0"/>
    <x v="2"/>
    <s v="US"/>
    <s v="USD"/>
    <n v="1444337940"/>
    <x v="202"/>
    <n v="1441750564"/>
    <b v="0"/>
    <n v="0"/>
    <b v="0"/>
    <s v="film &amp; video/drama"/>
    <x v="0"/>
    <x v="0"/>
    <s v="drama"/>
    <n v="9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n v="1417378864"/>
    <b v="0"/>
    <n v="8"/>
    <b v="0"/>
    <s v="film &amp; video/drama"/>
    <x v="3"/>
    <x v="0"/>
    <s v="drama"/>
    <n v="11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n v="1467727203"/>
    <b v="0"/>
    <n v="1293"/>
    <b v="0"/>
    <s v="film &amp; video/drama"/>
    <x v="2"/>
    <x v="0"/>
    <s v="drama"/>
    <n v="7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n v="1441120222"/>
    <b v="0"/>
    <n v="17"/>
    <b v="0"/>
    <s v="film &amp; video/drama"/>
    <x v="0"/>
    <x v="0"/>
    <s v="drama"/>
    <n v="9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n v="1468627583"/>
    <b v="0"/>
    <n v="0"/>
    <b v="0"/>
    <s v="film &amp; video/drama"/>
    <x v="2"/>
    <x v="0"/>
    <s v="drama"/>
    <n v="7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n v="1417754638"/>
    <b v="0"/>
    <n v="13"/>
    <b v="0"/>
    <s v="film &amp; video/drama"/>
    <x v="3"/>
    <x v="0"/>
    <s v="drama"/>
    <n v="12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n v="1416127967"/>
    <b v="0"/>
    <n v="0"/>
    <b v="0"/>
    <s v="film &amp; video/drama"/>
    <x v="3"/>
    <x v="0"/>
    <s v="drama"/>
    <n v="11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n v="1433974135"/>
    <b v="0"/>
    <n v="0"/>
    <b v="0"/>
    <s v="film &amp; video/drama"/>
    <x v="0"/>
    <x v="0"/>
    <s v="drama"/>
    <n v="6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n v="1441157592"/>
    <b v="0"/>
    <n v="33"/>
    <b v="0"/>
    <s v="film &amp; video/drama"/>
    <x v="0"/>
    <x v="0"/>
    <s v="drama"/>
    <n v="9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n v="1440042617"/>
    <b v="0"/>
    <n v="12"/>
    <b v="0"/>
    <s v="film &amp; video/drama"/>
    <x v="0"/>
    <x v="0"/>
    <s v="drama"/>
    <n v="8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n v="1455656920"/>
    <b v="0"/>
    <n v="1"/>
    <b v="0"/>
    <s v="film &amp; video/drama"/>
    <x v="2"/>
    <x v="0"/>
    <s v="drama"/>
    <n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n v="1437142547"/>
    <b v="0"/>
    <n v="1"/>
    <b v="0"/>
    <s v="film &amp; video/drama"/>
    <x v="0"/>
    <x v="0"/>
    <s v="drama"/>
    <n v="7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n v="1420471349"/>
    <b v="0"/>
    <n v="1"/>
    <b v="0"/>
    <s v="film &amp; video/drama"/>
    <x v="0"/>
    <x v="0"/>
    <s v="drama"/>
    <n v="1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n v="1452058282"/>
    <b v="0"/>
    <n v="1"/>
    <b v="0"/>
    <s v="film &amp; video/drama"/>
    <x v="2"/>
    <x v="0"/>
    <s v="drama"/>
    <n v="1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n v="1425423637"/>
    <b v="0"/>
    <n v="84"/>
    <b v="0"/>
    <s v="film &amp; video/drama"/>
    <x v="0"/>
    <x v="0"/>
    <s v="drama"/>
    <n v="3"/>
    <x v="7"/>
  </r>
  <r>
    <n v="217"/>
    <s v="Bitch"/>
    <s v="A roadmovie by paw"/>
    <n v="100000"/>
    <n v="11943"/>
    <x v="2"/>
    <s v="SE"/>
    <s v="SEK"/>
    <n v="1419780149"/>
    <x v="217"/>
    <n v="1417101749"/>
    <b v="0"/>
    <n v="38"/>
    <b v="0"/>
    <s v="film &amp; video/drama"/>
    <x v="3"/>
    <x v="0"/>
    <s v="drama"/>
    <n v="11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n v="1426518289"/>
    <b v="0"/>
    <n v="1"/>
    <b v="0"/>
    <s v="film &amp; video/drama"/>
    <x v="0"/>
    <x v="0"/>
    <s v="drama"/>
    <n v="3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n v="1456732225"/>
    <b v="0"/>
    <n v="76"/>
    <b v="0"/>
    <s v="film &amp; video/drama"/>
    <x v="2"/>
    <x v="0"/>
    <s v="drama"/>
    <n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n v="1436542030"/>
    <b v="0"/>
    <n v="3"/>
    <b v="0"/>
    <s v="film &amp; video/drama"/>
    <x v="0"/>
    <x v="0"/>
    <s v="drama"/>
    <n v="7"/>
    <x v="3"/>
  </r>
  <r>
    <n v="221"/>
    <s v="Archetypes"/>
    <s v="Film about Schizophrenia with Surreal Twists!"/>
    <n v="50000"/>
    <n v="0"/>
    <x v="2"/>
    <s v="US"/>
    <s v="USD"/>
    <n v="1427569564"/>
    <x v="221"/>
    <n v="1422389164"/>
    <b v="0"/>
    <n v="0"/>
    <b v="0"/>
    <s v="film &amp; video/drama"/>
    <x v="0"/>
    <x v="0"/>
    <s v="drama"/>
    <n v="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n v="1422383318"/>
    <b v="0"/>
    <n v="2"/>
    <b v="0"/>
    <s v="film &amp; video/drama"/>
    <x v="0"/>
    <x v="0"/>
    <s v="drama"/>
    <n v="1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n v="1461287350"/>
    <b v="0"/>
    <n v="0"/>
    <b v="0"/>
    <s v="film &amp; video/drama"/>
    <x v="2"/>
    <x v="0"/>
    <s v="drama"/>
    <n v="4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n v="1431322726"/>
    <b v="0"/>
    <n v="0"/>
    <b v="0"/>
    <s v="film &amp; video/drama"/>
    <x v="0"/>
    <x v="0"/>
    <s v="drama"/>
    <n v="5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n v="1457564654"/>
    <b v="0"/>
    <n v="0"/>
    <b v="0"/>
    <s v="film &amp; video/drama"/>
    <x v="2"/>
    <x v="0"/>
    <s v="drama"/>
    <n v="3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n v="1428854344"/>
    <b v="0"/>
    <n v="2"/>
    <b v="0"/>
    <s v="film &amp; video/drama"/>
    <x v="0"/>
    <x v="0"/>
    <s v="drama"/>
    <n v="4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n v="1433885241"/>
    <b v="0"/>
    <n v="0"/>
    <b v="0"/>
    <s v="film &amp; video/drama"/>
    <x v="0"/>
    <x v="0"/>
    <s v="drama"/>
    <n v="6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n v="1427992105"/>
    <b v="0"/>
    <n v="0"/>
    <b v="0"/>
    <s v="film &amp; video/drama"/>
    <x v="0"/>
    <x v="0"/>
    <s v="drama"/>
    <n v="4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n v="1452810297"/>
    <b v="0"/>
    <n v="0"/>
    <b v="0"/>
    <s v="film &amp; video/drama"/>
    <x v="2"/>
    <x v="0"/>
    <s v="drama"/>
    <n v="1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n v="1430851151"/>
    <b v="0"/>
    <n v="2"/>
    <b v="0"/>
    <s v="film &amp; video/drama"/>
    <x v="0"/>
    <x v="0"/>
    <s v="drama"/>
    <n v="5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n v="1449183651"/>
    <b v="0"/>
    <n v="0"/>
    <b v="0"/>
    <s v="film &amp; video/drama"/>
    <x v="0"/>
    <x v="0"/>
    <s v="drama"/>
    <n v="12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n v="1422474546"/>
    <b v="0"/>
    <n v="7"/>
    <b v="0"/>
    <s v="film &amp; video/drama"/>
    <x v="0"/>
    <x v="0"/>
    <s v="drama"/>
    <n v="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n v="1472593972"/>
    <b v="0"/>
    <n v="0"/>
    <b v="0"/>
    <s v="film &amp; video/drama"/>
    <x v="2"/>
    <x v="0"/>
    <s v="drama"/>
    <n v="8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n v="1431391859"/>
    <b v="0"/>
    <n v="5"/>
    <b v="0"/>
    <s v="film &amp; video/drama"/>
    <x v="0"/>
    <x v="0"/>
    <s v="drama"/>
    <n v="5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n v="1433886497"/>
    <b v="0"/>
    <n v="0"/>
    <b v="0"/>
    <s v="film &amp; video/drama"/>
    <x v="0"/>
    <x v="0"/>
    <s v="drama"/>
    <n v="6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n v="1447380099"/>
    <b v="0"/>
    <n v="0"/>
    <b v="0"/>
    <s v="film &amp; video/drama"/>
    <x v="0"/>
    <x v="0"/>
    <s v="drama"/>
    <n v="11"/>
    <x v="4"/>
  </r>
  <r>
    <n v="237"/>
    <s v="Making The Choice"/>
    <s v="Making The Choice is a christian short film series."/>
    <n v="15000"/>
    <n v="50"/>
    <x v="2"/>
    <s v="US"/>
    <s v="USD"/>
    <n v="1457445069"/>
    <x v="237"/>
    <n v="1452261069"/>
    <b v="0"/>
    <n v="1"/>
    <b v="0"/>
    <s v="film &amp; video/drama"/>
    <x v="2"/>
    <x v="0"/>
    <s v="drama"/>
    <n v="1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n v="1481324760"/>
    <b v="0"/>
    <n v="0"/>
    <b v="0"/>
    <s v="film &amp; video/drama"/>
    <x v="2"/>
    <x v="0"/>
    <s v="drama"/>
    <n v="1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n v="1445308730"/>
    <b v="0"/>
    <n v="5"/>
    <b v="0"/>
    <s v="film &amp; video/drama"/>
    <x v="0"/>
    <x v="0"/>
    <s v="drama"/>
    <n v="1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n v="1363885211"/>
    <b v="1"/>
    <n v="137"/>
    <b v="1"/>
    <s v="film &amp; video/documentary"/>
    <x v="4"/>
    <x v="0"/>
    <s v="documentary"/>
    <n v="3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n v="1415292304"/>
    <b v="1"/>
    <n v="376"/>
    <b v="1"/>
    <s v="film &amp; video/documentary"/>
    <x v="3"/>
    <x v="0"/>
    <s v="documentary"/>
    <n v="1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n v="1321357790"/>
    <b v="1"/>
    <n v="202"/>
    <b v="1"/>
    <s v="film &amp; video/documentary"/>
    <x v="6"/>
    <x v="0"/>
    <s v="documentary"/>
    <n v="1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n v="1390439304"/>
    <b v="1"/>
    <n v="328"/>
    <b v="1"/>
    <s v="film &amp; video/documentary"/>
    <x v="3"/>
    <x v="0"/>
    <s v="documentary"/>
    <n v="1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n v="1265269559"/>
    <b v="1"/>
    <n v="84"/>
    <b v="1"/>
    <s v="film &amp; video/documentary"/>
    <x v="7"/>
    <x v="0"/>
    <s v="documentary"/>
    <n v="2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n v="1342487785"/>
    <b v="1"/>
    <n v="96"/>
    <b v="1"/>
    <s v="film &amp; video/documentary"/>
    <x v="5"/>
    <x v="0"/>
    <s v="documentary"/>
    <n v="7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n v="1288341805"/>
    <b v="1"/>
    <n v="223"/>
    <b v="1"/>
    <s v="film &amp; video/documentary"/>
    <x v="7"/>
    <x v="0"/>
    <s v="documentary"/>
    <n v="10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n v="1284042614"/>
    <b v="1"/>
    <n v="62"/>
    <b v="1"/>
    <s v="film &amp; video/documentary"/>
    <x v="7"/>
    <x v="0"/>
    <s v="documentary"/>
    <n v="9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n v="1322073309"/>
    <b v="1"/>
    <n v="146"/>
    <b v="1"/>
    <s v="film &amp; video/documentary"/>
    <x v="6"/>
    <x v="0"/>
    <s v="documentary"/>
    <n v="1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n v="1275603020"/>
    <b v="1"/>
    <n v="235"/>
    <b v="1"/>
    <s v="film &amp; video/documentary"/>
    <x v="7"/>
    <x v="0"/>
    <s v="documentary"/>
    <n v="6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n v="1367933691"/>
    <b v="1"/>
    <n v="437"/>
    <b v="1"/>
    <s v="film &amp; video/documentary"/>
    <x v="4"/>
    <x v="0"/>
    <s v="documentary"/>
    <n v="5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n v="1334429646"/>
    <b v="1"/>
    <n v="77"/>
    <b v="1"/>
    <s v="film &amp; video/documentary"/>
    <x v="5"/>
    <x v="0"/>
    <s v="documentary"/>
    <n v="4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n v="1269878058"/>
    <b v="1"/>
    <n v="108"/>
    <b v="1"/>
    <s v="film &amp; video/documentary"/>
    <x v="7"/>
    <x v="0"/>
    <s v="documentary"/>
    <n v="3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n v="1326728235"/>
    <b v="1"/>
    <n v="7"/>
    <b v="1"/>
    <s v="film &amp; video/documentary"/>
    <x v="5"/>
    <x v="0"/>
    <s v="documentary"/>
    <n v="1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n v="1442443910"/>
    <b v="1"/>
    <n v="314"/>
    <b v="1"/>
    <s v="film &amp; video/documentary"/>
    <x v="0"/>
    <x v="0"/>
    <s v="documentary"/>
    <n v="9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n v="1297687082"/>
    <b v="1"/>
    <n v="188"/>
    <b v="1"/>
    <s v="film &amp; video/documentary"/>
    <x v="6"/>
    <x v="0"/>
    <s v="documentary"/>
    <n v="2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n v="1360866467"/>
    <b v="1"/>
    <n v="275"/>
    <b v="1"/>
    <s v="film &amp; video/documentary"/>
    <x v="4"/>
    <x v="0"/>
    <s v="documentary"/>
    <n v="2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n v="1461078162"/>
    <b v="1"/>
    <n v="560"/>
    <b v="1"/>
    <s v="film &amp; video/documentary"/>
    <x v="2"/>
    <x v="0"/>
    <s v="documentary"/>
    <n v="4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n v="1305767666"/>
    <b v="1"/>
    <n v="688"/>
    <b v="1"/>
    <s v="film &amp; video/documentary"/>
    <x v="6"/>
    <x v="0"/>
    <s v="documentary"/>
    <n v="5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n v="1425922969"/>
    <b v="1"/>
    <n v="942"/>
    <b v="1"/>
    <s v="film &amp; video/documentary"/>
    <x v="0"/>
    <x v="0"/>
    <s v="documentary"/>
    <n v="3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n v="1275415679"/>
    <b v="1"/>
    <n v="88"/>
    <b v="1"/>
    <s v="film &amp; video/documentary"/>
    <x v="7"/>
    <x v="0"/>
    <s v="documentary"/>
    <n v="6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n v="1334783704"/>
    <b v="1"/>
    <n v="220"/>
    <b v="1"/>
    <s v="film &amp; video/documentary"/>
    <x v="5"/>
    <x v="0"/>
    <s v="documentary"/>
    <n v="4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n v="1294811828"/>
    <b v="1"/>
    <n v="145"/>
    <b v="1"/>
    <s v="film &amp; video/documentary"/>
    <x v="6"/>
    <x v="0"/>
    <s v="documentary"/>
    <n v="1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n v="1346194494"/>
    <b v="1"/>
    <n v="963"/>
    <b v="1"/>
    <s v="film &amp; video/documentary"/>
    <x v="5"/>
    <x v="0"/>
    <s v="documentary"/>
    <n v="8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n v="1334155995"/>
    <b v="1"/>
    <n v="91"/>
    <b v="1"/>
    <s v="film &amp; video/documentary"/>
    <x v="5"/>
    <x v="0"/>
    <s v="documentary"/>
    <n v="4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n v="1269928430"/>
    <b v="1"/>
    <n v="58"/>
    <b v="1"/>
    <s v="film &amp; video/documentary"/>
    <x v="7"/>
    <x v="0"/>
    <s v="documentary"/>
    <n v="3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n v="1264565507"/>
    <b v="1"/>
    <n v="36"/>
    <b v="1"/>
    <s v="film &amp; video/documentary"/>
    <x v="7"/>
    <x v="0"/>
    <s v="documentary"/>
    <n v="1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n v="1401101499"/>
    <b v="1"/>
    <n v="165"/>
    <b v="1"/>
    <s v="film &amp; video/documentary"/>
    <x v="3"/>
    <x v="0"/>
    <s v="documentary"/>
    <n v="5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n v="1316749178"/>
    <b v="1"/>
    <n v="111"/>
    <b v="1"/>
    <s v="film &amp; video/documentary"/>
    <x v="6"/>
    <x v="0"/>
    <s v="documentary"/>
    <n v="9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n v="1485146622"/>
    <b v="1"/>
    <n v="1596"/>
    <b v="1"/>
    <s v="film &amp; video/documentary"/>
    <x v="1"/>
    <x v="0"/>
    <s v="documentary"/>
    <n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n v="1301950070"/>
    <b v="1"/>
    <n v="61"/>
    <b v="1"/>
    <s v="film &amp; video/documentary"/>
    <x v="6"/>
    <x v="0"/>
    <s v="documentary"/>
    <n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n v="1386123861"/>
    <b v="1"/>
    <n v="287"/>
    <b v="1"/>
    <s v="film &amp; video/documentary"/>
    <x v="4"/>
    <x v="0"/>
    <s v="documentary"/>
    <n v="12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n v="1267220191"/>
    <b v="1"/>
    <n v="65"/>
    <b v="1"/>
    <s v="film &amp; video/documentary"/>
    <x v="7"/>
    <x v="0"/>
    <s v="documentary"/>
    <n v="2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n v="1307102266"/>
    <b v="1"/>
    <n v="118"/>
    <b v="1"/>
    <s v="film &amp; video/documentary"/>
    <x v="6"/>
    <x v="0"/>
    <s v="documentary"/>
    <n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n v="1330638829"/>
    <b v="1"/>
    <n v="113"/>
    <b v="1"/>
    <s v="film &amp; video/documentary"/>
    <x v="5"/>
    <x v="0"/>
    <s v="documentary"/>
    <n v="3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n v="1349916366"/>
    <b v="1"/>
    <n v="332"/>
    <b v="1"/>
    <s v="film &amp; video/documentary"/>
    <x v="5"/>
    <x v="0"/>
    <s v="documentary"/>
    <n v="10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n v="1330394274"/>
    <b v="1"/>
    <n v="62"/>
    <b v="1"/>
    <s v="film &amp; video/documentary"/>
    <x v="5"/>
    <x v="0"/>
    <s v="documentary"/>
    <n v="2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n v="1429824219"/>
    <b v="1"/>
    <n v="951"/>
    <b v="1"/>
    <s v="film &amp; video/documentary"/>
    <x v="0"/>
    <x v="0"/>
    <s v="documentary"/>
    <n v="4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n v="1347411539"/>
    <b v="1"/>
    <n v="415"/>
    <b v="1"/>
    <s v="film &amp; video/documentary"/>
    <x v="5"/>
    <x v="0"/>
    <s v="documentary"/>
    <n v="9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n v="1485237096"/>
    <b v="1"/>
    <n v="305"/>
    <b v="1"/>
    <s v="film &amp; video/documentary"/>
    <x v="1"/>
    <x v="0"/>
    <s v="documentary"/>
    <n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n v="1397571035"/>
    <b v="1"/>
    <n v="2139"/>
    <b v="1"/>
    <s v="film &amp; video/documentary"/>
    <x v="3"/>
    <x v="0"/>
    <s v="documentary"/>
    <n v="4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n v="1242532513"/>
    <b v="1"/>
    <n v="79"/>
    <b v="1"/>
    <s v="film &amp; video/documentary"/>
    <x v="8"/>
    <x v="0"/>
    <s v="documentary"/>
    <n v="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n v="1263679492"/>
    <b v="1"/>
    <n v="179"/>
    <b v="1"/>
    <s v="film &amp; video/documentary"/>
    <x v="7"/>
    <x v="0"/>
    <s v="documentary"/>
    <n v="1"/>
    <x v="1"/>
  </r>
  <r>
    <n v="283"/>
    <s v="SOLE SURVIVOR"/>
    <s v="What is the impact of survivorship on the human condition?"/>
    <n v="18000"/>
    <n v="20569.05"/>
    <x v="0"/>
    <s v="US"/>
    <s v="USD"/>
    <n v="1306904340"/>
    <x v="283"/>
    <n v="1305219744"/>
    <b v="1"/>
    <n v="202"/>
    <b v="1"/>
    <s v="film &amp; video/documentary"/>
    <x v="6"/>
    <x v="0"/>
    <s v="documentary"/>
    <n v="5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n v="1325007780"/>
    <b v="1"/>
    <n v="760"/>
    <b v="1"/>
    <s v="film &amp; video/documentary"/>
    <x v="6"/>
    <x v="0"/>
    <s v="documentary"/>
    <n v="12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n v="1377022128"/>
    <b v="1"/>
    <n v="563"/>
    <b v="1"/>
    <s v="film &amp; video/documentary"/>
    <x v="4"/>
    <x v="0"/>
    <s v="documentary"/>
    <n v="8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n v="1360352124"/>
    <b v="1"/>
    <n v="135"/>
    <b v="1"/>
    <s v="film &amp; video/documentary"/>
    <x v="4"/>
    <x v="0"/>
    <s v="documentary"/>
    <n v="2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n v="1349160018"/>
    <b v="1"/>
    <n v="290"/>
    <b v="1"/>
    <s v="film &amp; video/documentary"/>
    <x v="5"/>
    <x v="0"/>
    <s v="documentary"/>
    <n v="10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n v="1337659393"/>
    <b v="1"/>
    <n v="447"/>
    <b v="1"/>
    <s v="film &amp; video/documentary"/>
    <x v="5"/>
    <x v="0"/>
    <s v="documentary"/>
    <n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n v="1380797834"/>
    <b v="1"/>
    <n v="232"/>
    <b v="1"/>
    <s v="film &amp; video/documentary"/>
    <x v="4"/>
    <x v="0"/>
    <s v="documentary"/>
    <n v="10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n v="1292316697"/>
    <b v="1"/>
    <n v="168"/>
    <b v="1"/>
    <s v="film &amp; video/documentary"/>
    <x v="7"/>
    <x v="0"/>
    <s v="documentary"/>
    <n v="12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n v="1365791246"/>
    <b v="1"/>
    <n v="128"/>
    <b v="1"/>
    <s v="film &amp; video/documentary"/>
    <x v="4"/>
    <x v="0"/>
    <s v="documentary"/>
    <n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n v="1317064599"/>
    <b v="1"/>
    <n v="493"/>
    <b v="1"/>
    <s v="film &amp; video/documentary"/>
    <x v="6"/>
    <x v="0"/>
    <s v="documentary"/>
    <n v="9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n v="1395417714"/>
    <b v="1"/>
    <n v="131"/>
    <b v="1"/>
    <s v="film &amp; video/documentary"/>
    <x v="3"/>
    <x v="0"/>
    <s v="documentary"/>
    <n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n v="1276480894"/>
    <b v="1"/>
    <n v="50"/>
    <b v="1"/>
    <s v="film &amp; video/documentary"/>
    <x v="7"/>
    <x v="0"/>
    <s v="documentary"/>
    <n v="6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n v="1378080409"/>
    <b v="1"/>
    <n v="665"/>
    <b v="1"/>
    <s v="film &amp; video/documentary"/>
    <x v="4"/>
    <x v="0"/>
    <s v="documentary"/>
    <n v="9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n v="1344857083"/>
    <b v="1"/>
    <n v="129"/>
    <b v="1"/>
    <s v="film &amp; video/documentary"/>
    <x v="5"/>
    <x v="0"/>
    <s v="documentary"/>
    <n v="8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n v="1427390901"/>
    <b v="1"/>
    <n v="142"/>
    <b v="1"/>
    <s v="film &amp; video/documentary"/>
    <x v="0"/>
    <x v="0"/>
    <s v="documentary"/>
    <n v="3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n v="1394536048"/>
    <b v="1"/>
    <n v="2436"/>
    <b v="1"/>
    <s v="film &amp; video/documentary"/>
    <x v="3"/>
    <x v="0"/>
    <s v="documentary"/>
    <n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n v="1287379460"/>
    <b v="1"/>
    <n v="244"/>
    <b v="1"/>
    <s v="film &amp; video/documentary"/>
    <x v="7"/>
    <x v="0"/>
    <s v="documentary"/>
    <n v="10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n v="1301007738"/>
    <b v="1"/>
    <n v="298"/>
    <b v="1"/>
    <s v="film &amp; video/documentary"/>
    <x v="6"/>
    <x v="0"/>
    <s v="documentary"/>
    <n v="3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n v="1360258935"/>
    <b v="1"/>
    <n v="251"/>
    <b v="1"/>
    <s v="film &amp; video/documentary"/>
    <x v="4"/>
    <x v="0"/>
    <s v="documentary"/>
    <n v="2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n v="1327523638"/>
    <b v="1"/>
    <n v="108"/>
    <b v="1"/>
    <s v="film &amp; video/documentary"/>
    <x v="5"/>
    <x v="0"/>
    <s v="documentary"/>
    <n v="1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n v="1336009346"/>
    <b v="1"/>
    <n v="82"/>
    <b v="1"/>
    <s v="film &amp; video/documentary"/>
    <x v="5"/>
    <x v="0"/>
    <s v="documentary"/>
    <n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n v="1343096197"/>
    <b v="1"/>
    <n v="74"/>
    <b v="1"/>
    <s v="film &amp; video/documentary"/>
    <x v="5"/>
    <x v="0"/>
    <s v="documentary"/>
    <n v="7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n v="1328800049"/>
    <b v="1"/>
    <n v="189"/>
    <b v="1"/>
    <s v="film &amp; video/documentary"/>
    <x v="5"/>
    <x v="0"/>
    <s v="documentary"/>
    <n v="2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n v="1362081933"/>
    <b v="1"/>
    <n v="80"/>
    <b v="1"/>
    <s v="film &amp; video/documentary"/>
    <x v="4"/>
    <x v="0"/>
    <s v="documentary"/>
    <n v="2"/>
    <x v="2"/>
  </r>
  <r>
    <n v="307"/>
    <s v="Grammar Revolution"/>
    <s v="Why is grammar important?"/>
    <n v="22000"/>
    <n v="24490"/>
    <x v="0"/>
    <s v="US"/>
    <s v="USD"/>
    <n v="1360276801"/>
    <x v="307"/>
    <n v="1357684801"/>
    <b v="1"/>
    <n v="576"/>
    <b v="1"/>
    <s v="film &amp; video/documentary"/>
    <x v="4"/>
    <x v="0"/>
    <s v="documentary"/>
    <n v="1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n v="1295887210"/>
    <b v="1"/>
    <n v="202"/>
    <b v="1"/>
    <s v="film &amp; video/documentary"/>
    <x v="6"/>
    <x v="0"/>
    <s v="documentary"/>
    <n v="1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n v="1344880934"/>
    <b v="1"/>
    <n v="238"/>
    <b v="1"/>
    <s v="film &amp; video/documentary"/>
    <x v="5"/>
    <x v="0"/>
    <s v="documentary"/>
    <n v="8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n v="1317788623"/>
    <b v="1"/>
    <n v="36"/>
    <b v="1"/>
    <s v="film &amp; video/documentary"/>
    <x v="6"/>
    <x v="0"/>
    <s v="documentary"/>
    <n v="10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n v="1321852592"/>
    <b v="1"/>
    <n v="150"/>
    <b v="1"/>
    <s v="film &amp; video/documentary"/>
    <x v="6"/>
    <x v="0"/>
    <s v="documentary"/>
    <n v="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n v="1363381432"/>
    <b v="1"/>
    <n v="146"/>
    <b v="1"/>
    <s v="film &amp; video/documentary"/>
    <x v="4"/>
    <x v="0"/>
    <s v="documentary"/>
    <n v="3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n v="1277702894"/>
    <b v="1"/>
    <n v="222"/>
    <b v="1"/>
    <s v="film &amp; video/documentary"/>
    <x v="7"/>
    <x v="0"/>
    <s v="documentary"/>
    <n v="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n v="1359575988"/>
    <b v="1"/>
    <n v="120"/>
    <b v="1"/>
    <s v="film &amp; video/documentary"/>
    <x v="4"/>
    <x v="0"/>
    <s v="documentary"/>
    <n v="1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n v="1343068334"/>
    <b v="1"/>
    <n v="126"/>
    <b v="1"/>
    <s v="film &amp; video/documentary"/>
    <x v="5"/>
    <x v="0"/>
    <s v="documentary"/>
    <n v="7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n v="1415398197"/>
    <b v="1"/>
    <n v="158"/>
    <b v="1"/>
    <s v="film &amp; video/documentary"/>
    <x v="3"/>
    <x v="0"/>
    <s v="documentary"/>
    <n v="1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n v="1384186483"/>
    <b v="1"/>
    <n v="316"/>
    <b v="1"/>
    <s v="film &amp; video/documentary"/>
    <x v="4"/>
    <x v="0"/>
    <s v="documentary"/>
    <n v="1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n v="1361753751"/>
    <b v="1"/>
    <n v="284"/>
    <b v="1"/>
    <s v="film &amp; video/documentary"/>
    <x v="4"/>
    <x v="0"/>
    <s v="documentary"/>
    <n v="2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n v="1257538029"/>
    <b v="1"/>
    <n v="51"/>
    <b v="1"/>
    <s v="film &amp; video/documentary"/>
    <x v="8"/>
    <x v="0"/>
    <s v="documentary"/>
    <n v="1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n v="1448284433"/>
    <b v="1"/>
    <n v="158"/>
    <b v="1"/>
    <s v="film &amp; video/documentary"/>
    <x v="0"/>
    <x v="0"/>
    <s v="documentary"/>
    <n v="1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n v="1475577786"/>
    <b v="1"/>
    <n v="337"/>
    <b v="1"/>
    <s v="film &amp; video/documentary"/>
    <x v="2"/>
    <x v="0"/>
    <s v="documentary"/>
    <n v="10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n v="1460554848"/>
    <b v="1"/>
    <n v="186"/>
    <b v="1"/>
    <s v="film &amp; video/documentary"/>
    <x v="2"/>
    <x v="0"/>
    <s v="documentary"/>
    <n v="4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n v="1479886966"/>
    <b v="1"/>
    <n v="58"/>
    <b v="1"/>
    <s v="film &amp; video/documentary"/>
    <x v="2"/>
    <x v="0"/>
    <s v="documentary"/>
    <n v="1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n v="1435590108"/>
    <b v="1"/>
    <n v="82"/>
    <b v="1"/>
    <s v="film &amp; video/documentary"/>
    <x v="0"/>
    <x v="0"/>
    <s v="documentary"/>
    <n v="6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n v="1479184233"/>
    <b v="1"/>
    <n v="736"/>
    <b v="1"/>
    <s v="film &amp; video/documentary"/>
    <x v="2"/>
    <x v="0"/>
    <s v="documentary"/>
    <n v="1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n v="1486625606"/>
    <b v="1"/>
    <n v="1151"/>
    <b v="1"/>
    <s v="film &amp; video/documentary"/>
    <x v="1"/>
    <x v="0"/>
    <s v="documentary"/>
    <n v="2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n v="1424669929"/>
    <b v="1"/>
    <n v="34"/>
    <b v="1"/>
    <s v="film &amp; video/documentary"/>
    <x v="0"/>
    <x v="0"/>
    <s v="documentary"/>
    <n v="2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n v="1443739388"/>
    <b v="1"/>
    <n v="498"/>
    <b v="1"/>
    <s v="film &amp; video/documentary"/>
    <x v="0"/>
    <x v="0"/>
    <s v="documentary"/>
    <n v="1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n v="1444821127"/>
    <b v="1"/>
    <n v="167"/>
    <b v="1"/>
    <s v="film &amp; video/documentary"/>
    <x v="0"/>
    <x v="0"/>
    <s v="documentary"/>
    <n v="1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n v="1366028563"/>
    <b v="1"/>
    <n v="340"/>
    <b v="1"/>
    <s v="film &amp; video/documentary"/>
    <x v="4"/>
    <x v="0"/>
    <s v="documentary"/>
    <n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n v="1463493434"/>
    <b v="1"/>
    <n v="438"/>
    <b v="1"/>
    <s v="film &amp; video/documentary"/>
    <x v="2"/>
    <x v="0"/>
    <s v="documentary"/>
    <n v="5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n v="1442420377"/>
    <b v="1"/>
    <n v="555"/>
    <b v="1"/>
    <s v="film &amp; video/documentary"/>
    <x v="0"/>
    <x v="0"/>
    <s v="documentary"/>
    <n v="9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n v="1457450191"/>
    <b v="1"/>
    <n v="266"/>
    <b v="1"/>
    <s v="film &amp; video/documentary"/>
    <x v="2"/>
    <x v="0"/>
    <s v="documentary"/>
    <n v="3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n v="1428423757"/>
    <b v="1"/>
    <n v="69"/>
    <b v="1"/>
    <s v="film &amp; video/documentary"/>
    <x v="0"/>
    <x v="0"/>
    <s v="documentary"/>
    <n v="4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n v="1428428515"/>
    <b v="1"/>
    <n v="80"/>
    <b v="1"/>
    <s v="film &amp; video/documentary"/>
    <x v="0"/>
    <x v="0"/>
    <s v="documentary"/>
    <n v="4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n v="1444832318"/>
    <b v="1"/>
    <n v="493"/>
    <b v="1"/>
    <s v="film &amp; video/documentary"/>
    <x v="0"/>
    <x v="0"/>
    <s v="documentary"/>
    <n v="1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n v="1423710308"/>
    <b v="1"/>
    <n v="31"/>
    <b v="1"/>
    <s v="film &amp; video/documentary"/>
    <x v="0"/>
    <x v="0"/>
    <s v="documentary"/>
    <n v="2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n v="1468001290"/>
    <b v="1"/>
    <n v="236"/>
    <b v="1"/>
    <s v="film &amp; video/documentary"/>
    <x v="2"/>
    <x v="0"/>
    <s v="documentary"/>
    <n v="7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n v="1427739268"/>
    <b v="1"/>
    <n v="89"/>
    <b v="1"/>
    <s v="film &amp; video/documentary"/>
    <x v="0"/>
    <x v="0"/>
    <s v="documentary"/>
    <n v="3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n v="1486397007"/>
    <b v="1"/>
    <n v="299"/>
    <b v="1"/>
    <s v="film &amp; video/documentary"/>
    <x v="1"/>
    <x v="0"/>
    <s v="documentary"/>
    <n v="2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n v="1410555998"/>
    <b v="1"/>
    <n v="55"/>
    <b v="1"/>
    <s v="film &amp; video/documentary"/>
    <x v="3"/>
    <x v="0"/>
    <s v="documentary"/>
    <n v="9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n v="1459363465"/>
    <b v="1"/>
    <n v="325"/>
    <b v="1"/>
    <s v="film &amp; video/documentary"/>
    <x v="2"/>
    <x v="0"/>
    <s v="documentary"/>
    <n v="3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n v="1413308545"/>
    <b v="1"/>
    <n v="524"/>
    <b v="1"/>
    <s v="film &amp; video/documentary"/>
    <x v="3"/>
    <x v="0"/>
    <s v="documentary"/>
    <n v="10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n v="1429312694"/>
    <b v="1"/>
    <n v="285"/>
    <b v="1"/>
    <s v="film &amp; video/documentary"/>
    <x v="0"/>
    <x v="0"/>
    <s v="documentary"/>
    <n v="4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n v="1429569590"/>
    <b v="1"/>
    <n v="179"/>
    <b v="1"/>
    <s v="film &amp; video/documentary"/>
    <x v="0"/>
    <x v="0"/>
    <s v="documentary"/>
    <n v="4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n v="1442232021"/>
    <b v="1"/>
    <n v="188"/>
    <b v="1"/>
    <s v="film &amp; video/documentary"/>
    <x v="0"/>
    <x v="0"/>
    <s v="documentary"/>
    <n v="9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n v="1444910009"/>
    <b v="1"/>
    <n v="379"/>
    <b v="1"/>
    <s v="film &amp; video/documentary"/>
    <x v="0"/>
    <x v="0"/>
    <s v="documentary"/>
    <n v="1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n v="1437573916"/>
    <b v="1"/>
    <n v="119"/>
    <b v="1"/>
    <s v="film &amp; video/documentary"/>
    <x v="0"/>
    <x v="0"/>
    <s v="documentary"/>
    <n v="7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n v="1485345508"/>
    <b v="1"/>
    <n v="167"/>
    <b v="1"/>
    <s v="film &amp; video/documentary"/>
    <x v="1"/>
    <x v="0"/>
    <s v="documentary"/>
    <n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n v="1470274509"/>
    <b v="1"/>
    <n v="221"/>
    <b v="1"/>
    <s v="film &amp; video/documentary"/>
    <x v="2"/>
    <x v="0"/>
    <s v="documentary"/>
    <n v="8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n v="1456614554"/>
    <b v="1"/>
    <n v="964"/>
    <b v="1"/>
    <s v="film &amp; video/documentary"/>
    <x v="2"/>
    <x v="0"/>
    <s v="documentary"/>
    <n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n v="1410148868"/>
    <b v="1"/>
    <n v="286"/>
    <b v="1"/>
    <s v="film &amp; video/documentary"/>
    <x v="3"/>
    <x v="0"/>
    <s v="documentary"/>
    <n v="9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n v="1445367619"/>
    <b v="1"/>
    <n v="613"/>
    <b v="1"/>
    <s v="film &amp; video/documentary"/>
    <x v="0"/>
    <x v="0"/>
    <s v="documentary"/>
    <n v="1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n v="1457553121"/>
    <b v="1"/>
    <n v="29"/>
    <b v="1"/>
    <s v="film &amp; video/documentary"/>
    <x v="2"/>
    <x v="0"/>
    <s v="documentary"/>
    <n v="3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n v="1414738994"/>
    <b v="1"/>
    <n v="165"/>
    <b v="1"/>
    <s v="film &amp; video/documentary"/>
    <x v="3"/>
    <x v="0"/>
    <s v="documentary"/>
    <n v="10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n v="1455563793"/>
    <b v="1"/>
    <n v="97"/>
    <b v="1"/>
    <s v="film &amp; video/documentary"/>
    <x v="2"/>
    <x v="0"/>
    <s v="documentary"/>
    <n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n v="1426396797"/>
    <b v="1"/>
    <n v="303"/>
    <b v="1"/>
    <s v="film &amp; video/documentary"/>
    <x v="0"/>
    <x v="0"/>
    <s v="documentary"/>
    <n v="3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n v="1463517521"/>
    <b v="1"/>
    <n v="267"/>
    <b v="1"/>
    <s v="film &amp; video/documentary"/>
    <x v="2"/>
    <x v="0"/>
    <s v="documentary"/>
    <n v="5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n v="1414028490"/>
    <b v="1"/>
    <n v="302"/>
    <b v="1"/>
    <s v="film &amp; video/documentary"/>
    <x v="3"/>
    <x v="0"/>
    <s v="documentary"/>
    <n v="10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n v="1433799180"/>
    <b v="0"/>
    <n v="87"/>
    <b v="1"/>
    <s v="film &amp; video/documentary"/>
    <x v="0"/>
    <x v="0"/>
    <s v="documentary"/>
    <n v="6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n v="1414108906"/>
    <b v="0"/>
    <n v="354"/>
    <b v="1"/>
    <s v="film &amp; video/documentary"/>
    <x v="3"/>
    <x v="0"/>
    <s v="documentary"/>
    <n v="10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n v="1405573391"/>
    <b v="0"/>
    <n v="86"/>
    <b v="1"/>
    <s v="film &amp; video/documentary"/>
    <x v="3"/>
    <x v="0"/>
    <s v="documentary"/>
    <n v="7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n v="1268934736"/>
    <b v="0"/>
    <n v="26"/>
    <b v="1"/>
    <s v="film &amp; video/documentary"/>
    <x v="7"/>
    <x v="0"/>
    <s v="documentary"/>
    <n v="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n v="1400704672"/>
    <b v="0"/>
    <n v="113"/>
    <b v="1"/>
    <s v="film &amp; video/documentary"/>
    <x v="3"/>
    <x v="0"/>
    <s v="documentary"/>
    <n v="5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n v="1391005999"/>
    <b v="0"/>
    <n v="65"/>
    <b v="1"/>
    <s v="film &amp; video/documentary"/>
    <x v="3"/>
    <x v="0"/>
    <s v="documentary"/>
    <n v="1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n v="1334948518"/>
    <b v="0"/>
    <n v="134"/>
    <b v="1"/>
    <s v="film &amp; video/documentary"/>
    <x v="5"/>
    <x v="0"/>
    <s v="documentary"/>
    <n v="4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n v="1363960278"/>
    <b v="0"/>
    <n v="119"/>
    <b v="1"/>
    <s v="film &amp; video/documentary"/>
    <x v="4"/>
    <x v="0"/>
    <s v="documentary"/>
    <n v="3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n v="1423405922"/>
    <b v="0"/>
    <n v="159"/>
    <b v="1"/>
    <s v="film &amp; video/documentary"/>
    <x v="0"/>
    <x v="0"/>
    <s v="documentary"/>
    <n v="2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n v="1324041269"/>
    <b v="0"/>
    <n v="167"/>
    <b v="1"/>
    <s v="film &amp; video/documentary"/>
    <x v="6"/>
    <x v="0"/>
    <s v="documentary"/>
    <n v="12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n v="1481137500"/>
    <b v="0"/>
    <n v="43"/>
    <b v="1"/>
    <s v="film &amp; video/documentary"/>
    <x v="2"/>
    <x v="0"/>
    <s v="documentary"/>
    <n v="1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n v="1355855139"/>
    <b v="0"/>
    <n v="1062"/>
    <b v="1"/>
    <s v="film &amp; video/documentary"/>
    <x v="5"/>
    <x v="0"/>
    <s v="documentary"/>
    <n v="12"/>
    <x v="11"/>
  </r>
  <r>
    <n v="372"/>
    <s v="Wild Equus"/>
    <s v="A short documentary exploring the uses of 'Natural Horsemanship' across Europe"/>
    <n v="300"/>
    <n v="376"/>
    <x v="0"/>
    <s v="GB"/>
    <s v="GBP"/>
    <n v="1459872000"/>
    <x v="372"/>
    <n v="1456408244"/>
    <b v="0"/>
    <n v="9"/>
    <b v="1"/>
    <s v="film &amp; video/documentary"/>
    <x v="2"/>
    <x v="0"/>
    <s v="documentary"/>
    <n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n v="1340056398"/>
    <b v="0"/>
    <n v="89"/>
    <b v="1"/>
    <s v="film &amp; video/documentary"/>
    <x v="5"/>
    <x v="0"/>
    <s v="documentary"/>
    <n v="6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n v="1312320031"/>
    <b v="0"/>
    <n v="174"/>
    <b v="1"/>
    <s v="film &amp; video/documentary"/>
    <x v="6"/>
    <x v="0"/>
    <s v="documentary"/>
    <n v="8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n v="1390088311"/>
    <b v="0"/>
    <n v="14"/>
    <b v="1"/>
    <s v="film &amp; video/documentary"/>
    <x v="3"/>
    <x v="0"/>
    <s v="documentary"/>
    <n v="1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n v="1469443916"/>
    <b v="0"/>
    <n v="48"/>
    <b v="1"/>
    <s v="film &amp; video/documentary"/>
    <x v="2"/>
    <x v="0"/>
    <s v="documentary"/>
    <n v="7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n v="1444888868"/>
    <b v="0"/>
    <n v="133"/>
    <b v="1"/>
    <s v="film &amp; video/documentary"/>
    <x v="0"/>
    <x v="0"/>
    <s v="documentary"/>
    <n v="1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n v="1451655808"/>
    <b v="0"/>
    <n v="83"/>
    <b v="1"/>
    <s v="film &amp; video/documentary"/>
    <x v="2"/>
    <x v="0"/>
    <s v="documentary"/>
    <n v="1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n v="1332174672"/>
    <b v="0"/>
    <n v="149"/>
    <b v="1"/>
    <s v="film &amp; video/documentary"/>
    <x v="5"/>
    <x v="0"/>
    <s v="documentary"/>
    <n v="3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n v="1451409392"/>
    <b v="0"/>
    <n v="49"/>
    <b v="1"/>
    <s v="film &amp; video/documentary"/>
    <x v="0"/>
    <x v="0"/>
    <s v="documentary"/>
    <n v="12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n v="1340642717"/>
    <b v="0"/>
    <n v="251"/>
    <b v="1"/>
    <s v="film &amp; video/documentary"/>
    <x v="5"/>
    <x v="0"/>
    <s v="documentary"/>
    <n v="6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n v="1345741300"/>
    <b v="0"/>
    <n v="22"/>
    <b v="1"/>
    <s v="film &amp; video/documentary"/>
    <x v="5"/>
    <x v="0"/>
    <s v="documentary"/>
    <n v="8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n v="1398480559"/>
    <b v="0"/>
    <n v="48"/>
    <b v="1"/>
    <s v="film &amp; video/documentary"/>
    <x v="3"/>
    <x v="0"/>
    <s v="documentary"/>
    <n v="4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n v="1417977947"/>
    <b v="0"/>
    <n v="383"/>
    <b v="1"/>
    <s v="film &amp; video/documentary"/>
    <x v="3"/>
    <x v="0"/>
    <s v="documentary"/>
    <n v="12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n v="1413986501"/>
    <b v="0"/>
    <n v="237"/>
    <b v="1"/>
    <s v="film &amp; video/documentary"/>
    <x v="3"/>
    <x v="0"/>
    <s v="documentary"/>
    <n v="10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n v="1437950991"/>
    <b v="0"/>
    <n v="13"/>
    <b v="1"/>
    <s v="film &amp; video/documentary"/>
    <x v="0"/>
    <x v="0"/>
    <s v="documentary"/>
    <n v="7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n v="1436976858"/>
    <b v="0"/>
    <n v="562"/>
    <b v="1"/>
    <s v="film &amp; video/documentary"/>
    <x v="0"/>
    <x v="0"/>
    <s v="documentary"/>
    <n v="7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n v="1467078580"/>
    <b v="0"/>
    <n v="71"/>
    <b v="1"/>
    <s v="film &amp; video/documentary"/>
    <x v="2"/>
    <x v="0"/>
    <s v="documentary"/>
    <n v="6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n v="1391477450"/>
    <b v="0"/>
    <n v="1510"/>
    <b v="1"/>
    <s v="film &amp; video/documentary"/>
    <x v="3"/>
    <x v="0"/>
    <s v="documentary"/>
    <n v="2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n v="1429318372"/>
    <b v="0"/>
    <n v="14"/>
    <b v="1"/>
    <s v="film &amp; video/documentary"/>
    <x v="0"/>
    <x v="0"/>
    <s v="documentary"/>
    <n v="4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n v="1321578051"/>
    <b v="0"/>
    <n v="193"/>
    <b v="1"/>
    <s v="film &amp; video/documentary"/>
    <x v="6"/>
    <x v="0"/>
    <s v="documentary"/>
    <n v="1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n v="1312823571"/>
    <b v="0"/>
    <n v="206"/>
    <b v="1"/>
    <s v="film &amp; video/documentary"/>
    <x v="6"/>
    <x v="0"/>
    <s v="documentary"/>
    <n v="8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n v="1378746052"/>
    <b v="0"/>
    <n v="351"/>
    <b v="1"/>
    <s v="film &amp; video/documentary"/>
    <x v="4"/>
    <x v="0"/>
    <s v="documentary"/>
    <n v="9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n v="1455737882"/>
    <b v="0"/>
    <n v="50"/>
    <b v="1"/>
    <s v="film &amp; video/documentary"/>
    <x v="2"/>
    <x v="0"/>
    <s v="documentary"/>
    <n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n v="1332452960"/>
    <b v="0"/>
    <n v="184"/>
    <b v="1"/>
    <s v="film &amp; video/documentary"/>
    <x v="5"/>
    <x v="0"/>
    <s v="documentary"/>
    <n v="3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n v="1340372006"/>
    <b v="0"/>
    <n v="196"/>
    <b v="1"/>
    <s v="film &amp; video/documentary"/>
    <x v="5"/>
    <x v="0"/>
    <s v="documentary"/>
    <n v="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n v="1279651084"/>
    <b v="0"/>
    <n v="229"/>
    <b v="1"/>
    <s v="film &amp; video/documentary"/>
    <x v="7"/>
    <x v="0"/>
    <s v="documentary"/>
    <n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n v="1426446126"/>
    <b v="0"/>
    <n v="67"/>
    <b v="1"/>
    <s v="film &amp; video/documentary"/>
    <x v="0"/>
    <x v="0"/>
    <s v="documentary"/>
    <n v="3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n v="1479070867"/>
    <b v="0"/>
    <n v="95"/>
    <b v="1"/>
    <s v="film &amp; video/documentary"/>
    <x v="2"/>
    <x v="0"/>
    <s v="documentary"/>
    <n v="1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n v="1397661347"/>
    <b v="0"/>
    <n v="62"/>
    <b v="1"/>
    <s v="film &amp; video/documentary"/>
    <x v="3"/>
    <x v="0"/>
    <s v="documentary"/>
    <n v="4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n v="1310155970"/>
    <b v="0"/>
    <n v="73"/>
    <b v="1"/>
    <s v="film &amp; video/documentary"/>
    <x v="6"/>
    <x v="0"/>
    <s v="documentary"/>
    <n v="7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n v="1444913817"/>
    <b v="0"/>
    <n v="43"/>
    <b v="1"/>
    <s v="film &amp; video/documentary"/>
    <x v="0"/>
    <x v="0"/>
    <s v="documentary"/>
    <n v="1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n v="1308900441"/>
    <b v="0"/>
    <n v="70"/>
    <b v="1"/>
    <s v="film &amp; video/documentary"/>
    <x v="6"/>
    <x v="0"/>
    <s v="documentary"/>
    <n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n v="1389107062"/>
    <b v="0"/>
    <n v="271"/>
    <b v="1"/>
    <s v="film &amp; video/documentary"/>
    <x v="3"/>
    <x v="0"/>
    <s v="documentary"/>
    <n v="1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n v="1391479339"/>
    <b v="0"/>
    <n v="55"/>
    <b v="1"/>
    <s v="film &amp; video/documentary"/>
    <x v="3"/>
    <x v="0"/>
    <s v="documentary"/>
    <n v="2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n v="1301975637"/>
    <b v="0"/>
    <n v="35"/>
    <b v="1"/>
    <s v="film &amp; video/documentary"/>
    <x v="6"/>
    <x v="0"/>
    <s v="documentary"/>
    <n v="4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n v="1316552050"/>
    <b v="0"/>
    <n v="22"/>
    <b v="1"/>
    <s v="film &amp; video/documentary"/>
    <x v="6"/>
    <x v="0"/>
    <s v="documentary"/>
    <n v="9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n v="1380217190"/>
    <b v="0"/>
    <n v="38"/>
    <b v="1"/>
    <s v="film &amp; video/documentary"/>
    <x v="4"/>
    <x v="0"/>
    <s v="documentary"/>
    <n v="9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n v="1466628144"/>
    <b v="0"/>
    <n v="15"/>
    <b v="1"/>
    <s v="film &amp; video/documentary"/>
    <x v="2"/>
    <x v="0"/>
    <s v="documentary"/>
    <n v="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n v="1429486397"/>
    <b v="0"/>
    <n v="7"/>
    <b v="1"/>
    <s v="film &amp; video/documentary"/>
    <x v="0"/>
    <x v="0"/>
    <s v="documentary"/>
    <n v="4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n v="1384920804"/>
    <b v="0"/>
    <n v="241"/>
    <b v="1"/>
    <s v="film &amp; video/documentary"/>
    <x v="4"/>
    <x v="0"/>
    <s v="documentary"/>
    <n v="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n v="1341856178"/>
    <b v="0"/>
    <n v="55"/>
    <b v="1"/>
    <s v="film &amp; video/documentary"/>
    <x v="5"/>
    <x v="0"/>
    <s v="documentary"/>
    <n v="7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n v="1340139811"/>
    <b v="0"/>
    <n v="171"/>
    <b v="1"/>
    <s v="film &amp; video/documentary"/>
    <x v="5"/>
    <x v="0"/>
    <s v="documentary"/>
    <n v="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n v="1378949465"/>
    <b v="0"/>
    <n v="208"/>
    <b v="1"/>
    <s v="film &amp; video/documentary"/>
    <x v="4"/>
    <x v="0"/>
    <s v="documentary"/>
    <n v="9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n v="1411417602"/>
    <b v="0"/>
    <n v="21"/>
    <b v="1"/>
    <s v="film &amp; video/documentary"/>
    <x v="3"/>
    <x v="0"/>
    <s v="documentary"/>
    <n v="9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n v="1389259831"/>
    <b v="0"/>
    <n v="25"/>
    <b v="1"/>
    <s v="film &amp; video/documentary"/>
    <x v="3"/>
    <x v="0"/>
    <s v="documentary"/>
    <n v="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n v="1364426260"/>
    <b v="0"/>
    <n v="52"/>
    <b v="1"/>
    <s v="film &amp; video/documentary"/>
    <x v="4"/>
    <x v="0"/>
    <s v="documentary"/>
    <n v="3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n v="1435041997"/>
    <b v="0"/>
    <n v="104"/>
    <b v="1"/>
    <s v="film &amp; video/documentary"/>
    <x v="0"/>
    <x v="0"/>
    <s v="documentary"/>
    <n v="6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n v="1367352787"/>
    <b v="0"/>
    <n v="73"/>
    <b v="1"/>
    <s v="film &amp; video/documentary"/>
    <x v="4"/>
    <x v="0"/>
    <s v="documentary"/>
    <n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n v="1392183631"/>
    <b v="0"/>
    <n v="3"/>
    <b v="0"/>
    <s v="film &amp; video/animation"/>
    <x v="3"/>
    <x v="0"/>
    <s v="animation"/>
    <n v="2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n v="1434973656"/>
    <b v="0"/>
    <n v="6"/>
    <b v="0"/>
    <s v="film &amp; video/animation"/>
    <x v="0"/>
    <x v="0"/>
    <s v="animation"/>
    <n v="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n v="1407824097"/>
    <b v="0"/>
    <n v="12"/>
    <b v="0"/>
    <s v="film &amp; video/animation"/>
    <x v="3"/>
    <x v="0"/>
    <s v="animation"/>
    <n v="8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n v="1367878430"/>
    <b v="0"/>
    <n v="13"/>
    <b v="0"/>
    <s v="film &amp; video/animation"/>
    <x v="4"/>
    <x v="0"/>
    <s v="animation"/>
    <n v="5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n v="1327568499"/>
    <b v="0"/>
    <n v="5"/>
    <b v="0"/>
    <s v="film &amp; video/animation"/>
    <x v="5"/>
    <x v="0"/>
    <s v="animation"/>
    <n v="1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n v="1443472804"/>
    <b v="0"/>
    <n v="2"/>
    <b v="0"/>
    <s v="film &amp; video/animation"/>
    <x v="0"/>
    <x v="0"/>
    <s v="animation"/>
    <n v="9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n v="1454259914"/>
    <b v="0"/>
    <n v="8"/>
    <b v="0"/>
    <s v="film &amp; video/animation"/>
    <x v="2"/>
    <x v="0"/>
    <s v="animation"/>
    <n v="1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n v="1444340940"/>
    <b v="0"/>
    <n v="0"/>
    <b v="0"/>
    <s v="film &amp; video/animation"/>
    <x v="0"/>
    <x v="0"/>
    <s v="animation"/>
    <n v="1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n v="1400523845"/>
    <b v="0"/>
    <n v="13"/>
    <b v="0"/>
    <s v="film &amp; video/animation"/>
    <x v="3"/>
    <x v="0"/>
    <s v="animation"/>
    <n v="5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n v="1252964282"/>
    <b v="0"/>
    <n v="0"/>
    <b v="0"/>
    <s v="film &amp; video/animation"/>
    <x v="8"/>
    <x v="0"/>
    <s v="animation"/>
    <n v="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n v="1377570867"/>
    <b v="0"/>
    <n v="5"/>
    <b v="0"/>
    <s v="film &amp; video/animation"/>
    <x v="4"/>
    <x v="0"/>
    <s v="animation"/>
    <n v="8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n v="1465160083"/>
    <b v="0"/>
    <n v="8"/>
    <b v="0"/>
    <s v="film &amp; video/animation"/>
    <x v="2"/>
    <x v="0"/>
    <s v="animation"/>
    <n v="6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n v="1440264381"/>
    <b v="0"/>
    <n v="8"/>
    <b v="0"/>
    <s v="film &amp; video/animation"/>
    <x v="0"/>
    <x v="0"/>
    <s v="animation"/>
    <n v="8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n v="1439392022"/>
    <b v="0"/>
    <n v="0"/>
    <b v="0"/>
    <s v="film &amp; video/animation"/>
    <x v="0"/>
    <x v="0"/>
    <s v="animation"/>
    <n v="8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n v="1383076902"/>
    <b v="0"/>
    <n v="2"/>
    <b v="0"/>
    <s v="film &amp; video/animation"/>
    <x v="4"/>
    <x v="0"/>
    <s v="animation"/>
    <n v="10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n v="1376502980"/>
    <b v="0"/>
    <n v="3"/>
    <b v="0"/>
    <s v="film &amp; video/animation"/>
    <x v="4"/>
    <x v="0"/>
    <s v="animation"/>
    <n v="8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n v="1372668113"/>
    <b v="0"/>
    <n v="0"/>
    <b v="0"/>
    <s v="film &amp; video/animation"/>
    <x v="4"/>
    <x v="0"/>
    <s v="animation"/>
    <n v="7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n v="1470728326"/>
    <b v="0"/>
    <n v="0"/>
    <b v="0"/>
    <s v="film &amp; video/animation"/>
    <x v="2"/>
    <x v="0"/>
    <s v="animation"/>
    <n v="8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n v="1445235358"/>
    <b v="0"/>
    <n v="11"/>
    <b v="0"/>
    <s v="film &amp; video/animation"/>
    <x v="0"/>
    <x v="0"/>
    <s v="animation"/>
    <n v="1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n v="1412705818"/>
    <b v="0"/>
    <n v="0"/>
    <b v="0"/>
    <s v="film &amp; video/animation"/>
    <x v="3"/>
    <x v="0"/>
    <s v="animation"/>
    <n v="10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n v="1456270753"/>
    <b v="0"/>
    <n v="1"/>
    <b v="0"/>
    <s v="film &amp; video/animation"/>
    <x v="2"/>
    <x v="0"/>
    <s v="animation"/>
    <n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n v="1380826996"/>
    <b v="0"/>
    <n v="0"/>
    <b v="0"/>
    <s v="film &amp; video/animation"/>
    <x v="4"/>
    <x v="0"/>
    <s v="animation"/>
    <n v="10"/>
    <x v="9"/>
  </r>
  <r>
    <n v="442"/>
    <s v="The Paranormal Idiot"/>
    <s v="Doomsday is here"/>
    <n v="17000"/>
    <n v="6691"/>
    <x v="2"/>
    <s v="US"/>
    <s v="USD"/>
    <n v="1424380783"/>
    <x v="442"/>
    <n v="1421788783"/>
    <b v="0"/>
    <n v="17"/>
    <b v="0"/>
    <s v="film &amp; video/animation"/>
    <x v="0"/>
    <x v="0"/>
    <s v="animation"/>
    <n v="1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n v="1389399701"/>
    <b v="0"/>
    <n v="2"/>
    <b v="0"/>
    <s v="film &amp; video/animation"/>
    <x v="3"/>
    <x v="0"/>
    <s v="animation"/>
    <n v="1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n v="1324158361"/>
    <b v="0"/>
    <n v="1"/>
    <b v="0"/>
    <s v="film &amp; video/animation"/>
    <x v="6"/>
    <x v="0"/>
    <s v="animation"/>
    <n v="12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n v="1430899375"/>
    <b v="0"/>
    <n v="2"/>
    <b v="0"/>
    <s v="film &amp; video/animation"/>
    <x v="0"/>
    <x v="0"/>
    <s v="animation"/>
    <n v="5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n v="1422842420"/>
    <b v="0"/>
    <n v="16"/>
    <b v="0"/>
    <s v="film &amp; video/animation"/>
    <x v="0"/>
    <x v="0"/>
    <s v="animation"/>
    <n v="2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n v="1361884763"/>
    <b v="0"/>
    <n v="1"/>
    <b v="0"/>
    <s v="film &amp; video/animation"/>
    <x v="4"/>
    <x v="0"/>
    <s v="animation"/>
    <n v="2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n v="1398363095"/>
    <b v="0"/>
    <n v="4"/>
    <b v="0"/>
    <s v="film &amp; video/animation"/>
    <x v="3"/>
    <x v="0"/>
    <s v="animation"/>
    <n v="4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n v="1379425085"/>
    <b v="0"/>
    <n v="5"/>
    <b v="0"/>
    <s v="film &amp; video/animation"/>
    <x v="4"/>
    <x v="0"/>
    <s v="animation"/>
    <n v="9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n v="1389825800"/>
    <b v="0"/>
    <n v="7"/>
    <b v="0"/>
    <s v="film &amp; video/animation"/>
    <x v="3"/>
    <x v="0"/>
    <s v="animation"/>
    <n v="1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n v="1388077791"/>
    <b v="0"/>
    <n v="0"/>
    <b v="0"/>
    <s v="film &amp; video/animation"/>
    <x v="4"/>
    <x v="0"/>
    <s v="animation"/>
    <n v="12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n v="1428944015"/>
    <b v="0"/>
    <n v="12"/>
    <b v="0"/>
    <s v="film &amp; video/animation"/>
    <x v="0"/>
    <x v="0"/>
    <s v="animation"/>
    <n v="4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n v="1422992879"/>
    <b v="0"/>
    <n v="2"/>
    <b v="0"/>
    <s v="film &amp; video/animation"/>
    <x v="0"/>
    <x v="0"/>
    <s v="animation"/>
    <n v="2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n v="1414343571"/>
    <b v="0"/>
    <n v="5"/>
    <b v="0"/>
    <s v="film &amp; video/animation"/>
    <x v="3"/>
    <x v="0"/>
    <s v="animation"/>
    <n v="10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n v="1330733022"/>
    <b v="0"/>
    <n v="2"/>
    <b v="0"/>
    <s v="film &amp; video/animation"/>
    <x v="5"/>
    <x v="0"/>
    <s v="animation"/>
    <n v="3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n v="1380559201"/>
    <b v="0"/>
    <n v="3"/>
    <b v="0"/>
    <s v="film &amp; video/animation"/>
    <x v="4"/>
    <x v="0"/>
    <s v="animation"/>
    <n v="9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n v="1405621512"/>
    <b v="0"/>
    <n v="0"/>
    <b v="0"/>
    <s v="film &amp; video/animation"/>
    <x v="3"/>
    <x v="0"/>
    <s v="animation"/>
    <n v="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n v="1365958060"/>
    <b v="0"/>
    <n v="49"/>
    <b v="0"/>
    <s v="film &amp; video/animation"/>
    <x v="4"/>
    <x v="0"/>
    <s v="animation"/>
    <n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n v="1316013727"/>
    <b v="0"/>
    <n v="1"/>
    <b v="0"/>
    <s v="film &amp; video/animation"/>
    <x v="6"/>
    <x v="0"/>
    <s v="animation"/>
    <n v="9"/>
    <x v="8"/>
  </r>
  <r>
    <n v="460"/>
    <s v="Darwin's Kiss"/>
    <s v="An animated web series about biological evolution gone haywire."/>
    <n v="8500"/>
    <n v="25"/>
    <x v="2"/>
    <s v="US"/>
    <s v="USD"/>
    <n v="1401595200"/>
    <x v="460"/>
    <n v="1398862875"/>
    <b v="0"/>
    <n v="2"/>
    <b v="0"/>
    <s v="film &amp; video/animation"/>
    <x v="3"/>
    <x v="0"/>
    <s v="animation"/>
    <n v="4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n v="1368476367"/>
    <b v="0"/>
    <n v="0"/>
    <b v="0"/>
    <s v="film &amp; video/animation"/>
    <x v="4"/>
    <x v="0"/>
    <s v="animation"/>
    <n v="5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n v="1307761341"/>
    <b v="0"/>
    <n v="0"/>
    <b v="0"/>
    <s v="film &amp; video/animation"/>
    <x v="6"/>
    <x v="0"/>
    <s v="animation"/>
    <n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n v="1311699753"/>
    <b v="0"/>
    <n v="11"/>
    <b v="0"/>
    <s v="film &amp; video/animation"/>
    <x v="6"/>
    <x v="0"/>
    <s v="animation"/>
    <n v="7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n v="1461874935"/>
    <b v="0"/>
    <n v="1"/>
    <b v="0"/>
    <s v="film &amp; video/animation"/>
    <x v="2"/>
    <x v="0"/>
    <s v="animation"/>
    <n v="4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n v="1402455174"/>
    <b v="0"/>
    <n v="8"/>
    <b v="0"/>
    <s v="film &amp; video/animation"/>
    <x v="3"/>
    <x v="0"/>
    <s v="animation"/>
    <n v="6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n v="1344465464"/>
    <b v="0"/>
    <n v="5"/>
    <b v="0"/>
    <s v="film &amp; video/animation"/>
    <x v="5"/>
    <x v="0"/>
    <s v="animation"/>
    <n v="8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n v="1344961134"/>
    <b v="0"/>
    <n v="39"/>
    <b v="0"/>
    <s v="film &amp; video/animation"/>
    <x v="5"/>
    <x v="0"/>
    <s v="animation"/>
    <n v="8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n v="1336795283"/>
    <b v="0"/>
    <n v="0"/>
    <b v="0"/>
    <s v="film &amp; video/animation"/>
    <x v="5"/>
    <x v="0"/>
    <s v="animation"/>
    <n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n v="1404776724"/>
    <b v="0"/>
    <n v="0"/>
    <b v="0"/>
    <s v="film &amp; video/animation"/>
    <x v="3"/>
    <x v="0"/>
    <s v="animation"/>
    <n v="7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n v="1385524889"/>
    <b v="0"/>
    <n v="2"/>
    <b v="0"/>
    <s v="film &amp; video/animation"/>
    <x v="4"/>
    <x v="0"/>
    <s v="animation"/>
    <n v="11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n v="1394039979"/>
    <b v="0"/>
    <n v="170"/>
    <b v="0"/>
    <s v="film &amp; video/animation"/>
    <x v="3"/>
    <x v="0"/>
    <s v="animation"/>
    <n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n v="1406239718"/>
    <b v="0"/>
    <n v="5"/>
    <b v="0"/>
    <s v="film &amp; video/animation"/>
    <x v="3"/>
    <x v="0"/>
    <s v="animation"/>
    <n v="7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n v="1408380319"/>
    <b v="0"/>
    <n v="14"/>
    <b v="0"/>
    <s v="film &amp; video/animation"/>
    <x v="3"/>
    <x v="0"/>
    <s v="animation"/>
    <n v="8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n v="1484726029"/>
    <b v="0"/>
    <n v="1"/>
    <b v="0"/>
    <s v="film &amp; video/animation"/>
    <x v="1"/>
    <x v="0"/>
    <s v="animation"/>
    <n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n v="1428285843"/>
    <b v="0"/>
    <n v="0"/>
    <b v="0"/>
    <s v="film &amp; video/animation"/>
    <x v="0"/>
    <x v="0"/>
    <s v="animation"/>
    <n v="4"/>
    <x v="6"/>
  </r>
  <r>
    <n v="476"/>
    <s v="Sight Word Music Videos"/>
    <s v="Animated Music Videos that teach kids how to read."/>
    <n v="220000"/>
    <n v="4906.59"/>
    <x v="2"/>
    <s v="US"/>
    <s v="USD"/>
    <n v="1401767940"/>
    <x v="476"/>
    <n v="1398727441"/>
    <b v="0"/>
    <n v="124"/>
    <b v="0"/>
    <s v="film &amp; video/animation"/>
    <x v="3"/>
    <x v="0"/>
    <s v="animation"/>
    <n v="4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n v="1332187334"/>
    <b v="0"/>
    <n v="0"/>
    <b v="0"/>
    <s v="film &amp; video/animation"/>
    <x v="5"/>
    <x v="0"/>
    <s v="animation"/>
    <n v="3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n v="1425333109"/>
    <b v="0"/>
    <n v="0"/>
    <b v="0"/>
    <s v="film &amp; video/animation"/>
    <x v="0"/>
    <x v="0"/>
    <s v="animation"/>
    <n v="3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n v="1411379235"/>
    <b v="0"/>
    <n v="55"/>
    <b v="0"/>
    <s v="film &amp; video/animation"/>
    <x v="3"/>
    <x v="0"/>
    <s v="animation"/>
    <n v="9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n v="1373457615"/>
    <b v="0"/>
    <n v="140"/>
    <b v="0"/>
    <s v="film &amp; video/animation"/>
    <x v="4"/>
    <x v="0"/>
    <s v="animation"/>
    <n v="7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n v="1347293289"/>
    <b v="0"/>
    <n v="21"/>
    <b v="0"/>
    <s v="film &amp; video/animation"/>
    <x v="5"/>
    <x v="0"/>
    <s v="animation"/>
    <n v="9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n v="1458336690"/>
    <b v="0"/>
    <n v="1"/>
    <b v="0"/>
    <s v="film &amp; video/animation"/>
    <x v="2"/>
    <x v="0"/>
    <s v="animation"/>
    <n v="3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n v="1354250672"/>
    <b v="0"/>
    <n v="147"/>
    <b v="0"/>
    <s v="film &amp; video/animation"/>
    <x v="5"/>
    <x v="0"/>
    <s v="animation"/>
    <n v="11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n v="1443220372"/>
    <b v="0"/>
    <n v="11"/>
    <b v="0"/>
    <s v="film &amp; video/animation"/>
    <x v="0"/>
    <x v="0"/>
    <s v="animation"/>
    <n v="9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n v="1366200499"/>
    <b v="0"/>
    <n v="125"/>
    <b v="0"/>
    <s v="film &amp; video/animation"/>
    <x v="4"/>
    <x v="0"/>
    <s v="animation"/>
    <n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n v="1399070239"/>
    <b v="0"/>
    <n v="1"/>
    <b v="0"/>
    <s v="film &amp; video/animation"/>
    <x v="3"/>
    <x v="0"/>
    <s v="animation"/>
    <n v="5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n v="1477491394"/>
    <b v="0"/>
    <n v="0"/>
    <b v="0"/>
    <s v="film &amp; video/animation"/>
    <x v="2"/>
    <x v="0"/>
    <s v="animation"/>
    <n v="10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n v="1481332700"/>
    <b v="0"/>
    <n v="0"/>
    <b v="0"/>
    <s v="film &amp; video/animation"/>
    <x v="2"/>
    <x v="0"/>
    <s v="animation"/>
    <n v="1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n v="1323084816"/>
    <b v="0"/>
    <n v="3"/>
    <b v="0"/>
    <s v="film &amp; video/animation"/>
    <x v="6"/>
    <x v="0"/>
    <s v="animation"/>
    <n v="12"/>
    <x v="11"/>
  </r>
  <r>
    <n v="490"/>
    <s v="PROJECT IS CANCELLED"/>
    <s v="Cancelled"/>
    <n v="1000"/>
    <n v="0"/>
    <x v="2"/>
    <s v="US"/>
    <s v="USD"/>
    <n v="1345677285"/>
    <x v="490"/>
    <n v="1343085285"/>
    <b v="0"/>
    <n v="0"/>
    <b v="0"/>
    <s v="film &amp; video/animation"/>
    <x v="5"/>
    <x v="0"/>
    <s v="animation"/>
    <n v="7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n v="1451345699"/>
    <b v="0"/>
    <n v="0"/>
    <b v="0"/>
    <s v="film &amp; video/animation"/>
    <x v="0"/>
    <x v="0"/>
    <s v="animation"/>
    <n v="12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n v="1471135830"/>
    <b v="0"/>
    <n v="0"/>
    <b v="0"/>
    <s v="film &amp; video/animation"/>
    <x v="2"/>
    <x v="0"/>
    <s v="animation"/>
    <n v="8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n v="1429550738"/>
    <b v="0"/>
    <n v="0"/>
    <b v="0"/>
    <s v="film &amp; video/animation"/>
    <x v="0"/>
    <x v="0"/>
    <s v="animation"/>
    <n v="4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n v="1402343765"/>
    <b v="0"/>
    <n v="3"/>
    <b v="0"/>
    <s v="film &amp; video/animation"/>
    <x v="3"/>
    <x v="0"/>
    <s v="animation"/>
    <n v="6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n v="1434484305"/>
    <b v="0"/>
    <n v="0"/>
    <b v="0"/>
    <s v="film &amp; video/animation"/>
    <x v="0"/>
    <x v="0"/>
    <s v="animation"/>
    <n v="6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n v="1386886874"/>
    <b v="0"/>
    <n v="1"/>
    <b v="0"/>
    <s v="film &amp; video/animation"/>
    <x v="4"/>
    <x v="0"/>
    <s v="animation"/>
    <n v="12"/>
    <x v="11"/>
  </r>
  <r>
    <n v="497"/>
    <s v="Galaxy Probe Kids"/>
    <s v="live-action/animated series pilot."/>
    <n v="4480"/>
    <n v="30"/>
    <x v="2"/>
    <s v="US"/>
    <s v="USD"/>
    <n v="1419483600"/>
    <x v="497"/>
    <n v="1414889665"/>
    <b v="0"/>
    <n v="3"/>
    <b v="0"/>
    <s v="film &amp; video/animation"/>
    <x v="3"/>
    <x v="0"/>
    <s v="animation"/>
    <n v="11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n v="1321035449"/>
    <b v="0"/>
    <n v="22"/>
    <b v="0"/>
    <s v="film &amp; video/animation"/>
    <x v="6"/>
    <x v="0"/>
    <s v="animation"/>
    <n v="1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n v="1250630968"/>
    <b v="0"/>
    <n v="26"/>
    <b v="0"/>
    <s v="film &amp; video/animation"/>
    <x v="8"/>
    <x v="0"/>
    <s v="animation"/>
    <n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n v="1268255751"/>
    <b v="0"/>
    <n v="4"/>
    <b v="0"/>
    <s v="film &amp; video/animation"/>
    <x v="7"/>
    <x v="0"/>
    <s v="animation"/>
    <n v="3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n v="1307597851"/>
    <b v="0"/>
    <n v="0"/>
    <b v="0"/>
    <s v="film &amp; video/animation"/>
    <x v="6"/>
    <x v="0"/>
    <s v="animation"/>
    <n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n v="1329484625"/>
    <b v="0"/>
    <n v="4"/>
    <b v="0"/>
    <s v="film &amp; video/animation"/>
    <x v="5"/>
    <x v="0"/>
    <s v="animation"/>
    <n v="2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n v="1418906303"/>
    <b v="0"/>
    <n v="9"/>
    <b v="0"/>
    <s v="film &amp; video/animation"/>
    <x v="3"/>
    <x v="0"/>
    <s v="animation"/>
    <n v="12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n v="1328916987"/>
    <b v="0"/>
    <n v="5"/>
    <b v="0"/>
    <s v="film &amp; video/animation"/>
    <x v="5"/>
    <x v="0"/>
    <s v="animation"/>
    <n v="2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n v="1447122086"/>
    <b v="0"/>
    <n v="14"/>
    <b v="0"/>
    <s v="film &amp; video/animation"/>
    <x v="0"/>
    <x v="0"/>
    <s v="animation"/>
    <n v="11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n v="1373548520"/>
    <b v="0"/>
    <n v="1"/>
    <b v="0"/>
    <s v="film &amp; video/animation"/>
    <x v="4"/>
    <x v="0"/>
    <s v="animation"/>
    <n v="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n v="1346799657"/>
    <b v="0"/>
    <n v="10"/>
    <b v="0"/>
    <s v="film &amp; video/animation"/>
    <x v="5"/>
    <x v="0"/>
    <s v="animation"/>
    <n v="9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n v="1332808501"/>
    <b v="0"/>
    <n v="3"/>
    <b v="0"/>
    <s v="film &amp; video/animation"/>
    <x v="5"/>
    <x v="0"/>
    <s v="animation"/>
    <n v="3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n v="1432912170"/>
    <b v="0"/>
    <n v="1"/>
    <b v="0"/>
    <s v="film &amp; video/animation"/>
    <x v="0"/>
    <x v="0"/>
    <s v="animation"/>
    <n v="5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n v="1454213639"/>
    <b v="0"/>
    <n v="0"/>
    <b v="0"/>
    <s v="film &amp; video/animation"/>
    <x v="2"/>
    <x v="0"/>
    <s v="animation"/>
    <n v="1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n v="1362640582"/>
    <b v="0"/>
    <n v="5"/>
    <b v="0"/>
    <s v="film &amp; video/animation"/>
    <x v="4"/>
    <x v="0"/>
    <s v="animation"/>
    <n v="3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n v="1475776127"/>
    <b v="0"/>
    <n v="2"/>
    <b v="0"/>
    <s v="film &amp; video/animation"/>
    <x v="2"/>
    <x v="0"/>
    <s v="animation"/>
    <n v="10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n v="1467387705"/>
    <b v="0"/>
    <n v="68"/>
    <b v="0"/>
    <s v="film &amp; video/animation"/>
    <x v="2"/>
    <x v="0"/>
    <s v="animation"/>
    <n v="7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n v="1405003447"/>
    <b v="0"/>
    <n v="3"/>
    <b v="0"/>
    <s v="film &amp; video/animation"/>
    <x v="3"/>
    <x v="0"/>
    <s v="animation"/>
    <n v="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n v="1447933601"/>
    <b v="0"/>
    <n v="34"/>
    <b v="0"/>
    <s v="film &amp; video/animation"/>
    <x v="0"/>
    <x v="0"/>
    <s v="animation"/>
    <n v="11"/>
    <x v="4"/>
  </r>
  <r>
    <n v="516"/>
    <s v="Shipmates"/>
    <s v="A big brother style comedy animation series starring famous seafarers"/>
    <n v="5000"/>
    <n v="0"/>
    <x v="2"/>
    <s v="GB"/>
    <s v="GBP"/>
    <n v="1432752080"/>
    <x v="516"/>
    <n v="1427568080"/>
    <b v="0"/>
    <n v="0"/>
    <b v="0"/>
    <s v="film &amp; video/animation"/>
    <x v="0"/>
    <x v="0"/>
    <s v="animation"/>
    <n v="3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n v="1483454761"/>
    <b v="0"/>
    <n v="3"/>
    <b v="0"/>
    <s v="film &amp; video/animation"/>
    <x v="1"/>
    <x v="0"/>
    <s v="animation"/>
    <n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n v="1438958824"/>
    <b v="0"/>
    <n v="0"/>
    <b v="0"/>
    <s v="film &amp; video/animation"/>
    <x v="0"/>
    <x v="0"/>
    <s v="animation"/>
    <n v="8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n v="1352107421"/>
    <b v="0"/>
    <n v="70"/>
    <b v="0"/>
    <s v="film &amp; video/animation"/>
    <x v="5"/>
    <x v="0"/>
    <s v="animation"/>
    <n v="11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n v="1447174261"/>
    <b v="0"/>
    <n v="34"/>
    <b v="1"/>
    <s v="theater/plays"/>
    <x v="0"/>
    <x v="1"/>
    <s v="plays"/>
    <n v="1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n v="1475460819"/>
    <b v="0"/>
    <n v="56"/>
    <b v="1"/>
    <s v="theater/plays"/>
    <x v="2"/>
    <x v="1"/>
    <s v="plays"/>
    <n v="10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n v="1456793925"/>
    <b v="0"/>
    <n v="31"/>
    <b v="1"/>
    <s v="theater/plays"/>
    <x v="2"/>
    <x v="1"/>
    <s v="plays"/>
    <n v="3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n v="1440213076"/>
    <b v="0"/>
    <n v="84"/>
    <b v="1"/>
    <s v="theater/plays"/>
    <x v="0"/>
    <x v="1"/>
    <s v="plays"/>
    <n v="8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n v="1462209169"/>
    <b v="0"/>
    <n v="130"/>
    <b v="1"/>
    <s v="theater/plays"/>
    <x v="2"/>
    <x v="1"/>
    <s v="plays"/>
    <n v="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n v="1406713041"/>
    <b v="0"/>
    <n v="12"/>
    <b v="1"/>
    <s v="theater/plays"/>
    <x v="3"/>
    <x v="1"/>
    <s v="plays"/>
    <n v="7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n v="1436278344"/>
    <b v="0"/>
    <n v="23"/>
    <b v="1"/>
    <s v="theater/plays"/>
    <x v="0"/>
    <x v="1"/>
    <s v="plays"/>
    <n v="7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n v="1484715366"/>
    <b v="0"/>
    <n v="158"/>
    <b v="1"/>
    <s v="theater/plays"/>
    <x v="1"/>
    <x v="1"/>
    <s v="plays"/>
    <n v="1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n v="1433109907"/>
    <b v="0"/>
    <n v="30"/>
    <b v="1"/>
    <s v="theater/plays"/>
    <x v="0"/>
    <x v="1"/>
    <s v="plays"/>
    <n v="5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n v="1482281094"/>
    <b v="0"/>
    <n v="18"/>
    <b v="1"/>
    <s v="theater/plays"/>
    <x v="2"/>
    <x v="1"/>
    <s v="plays"/>
    <n v="1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n v="1433254268"/>
    <b v="0"/>
    <n v="29"/>
    <b v="1"/>
    <s v="theater/plays"/>
    <x v="0"/>
    <x v="1"/>
    <s v="plays"/>
    <n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n v="1478050429"/>
    <b v="0"/>
    <n v="31"/>
    <b v="1"/>
    <s v="theater/plays"/>
    <x v="2"/>
    <x v="1"/>
    <s v="plays"/>
    <n v="11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n v="1460506208"/>
    <b v="0"/>
    <n v="173"/>
    <b v="1"/>
    <s v="theater/plays"/>
    <x v="2"/>
    <x v="1"/>
    <s v="plays"/>
    <n v="4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n v="1461320765"/>
    <b v="0"/>
    <n v="17"/>
    <b v="1"/>
    <s v="theater/plays"/>
    <x v="2"/>
    <x v="1"/>
    <s v="plays"/>
    <n v="4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n v="1443036470"/>
    <b v="0"/>
    <n v="48"/>
    <b v="1"/>
    <s v="theater/plays"/>
    <x v="0"/>
    <x v="1"/>
    <s v="plays"/>
    <n v="9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n v="1481115905"/>
    <b v="0"/>
    <n v="59"/>
    <b v="1"/>
    <s v="theater/plays"/>
    <x v="2"/>
    <x v="1"/>
    <s v="plays"/>
    <n v="1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n v="1435133807"/>
    <b v="0"/>
    <n v="39"/>
    <b v="1"/>
    <s v="theater/plays"/>
    <x v="0"/>
    <x v="1"/>
    <s v="plays"/>
    <n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n v="1444069591"/>
    <b v="0"/>
    <n v="59"/>
    <b v="1"/>
    <s v="theater/plays"/>
    <x v="0"/>
    <x v="1"/>
    <s v="plays"/>
    <n v="1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n v="1460574263"/>
    <b v="0"/>
    <n v="60"/>
    <b v="1"/>
    <s v="theater/plays"/>
    <x v="2"/>
    <x v="1"/>
    <s v="plays"/>
    <n v="4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n v="1465866707"/>
    <b v="0"/>
    <n v="20"/>
    <b v="1"/>
    <s v="theater/plays"/>
    <x v="2"/>
    <x v="1"/>
    <s v="plays"/>
    <n v="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n v="1420486606"/>
    <b v="0"/>
    <n v="1"/>
    <b v="0"/>
    <s v="technology/web"/>
    <x v="0"/>
    <x v="2"/>
    <s v="web"/>
    <n v="1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n v="1443488834"/>
    <b v="0"/>
    <n v="1"/>
    <b v="0"/>
    <s v="technology/web"/>
    <x v="0"/>
    <x v="2"/>
    <s v="web"/>
    <n v="9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n v="1457113316"/>
    <b v="0"/>
    <n v="1"/>
    <b v="0"/>
    <s v="technology/web"/>
    <x v="2"/>
    <x v="2"/>
    <s v="web"/>
    <n v="3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n v="1412215962"/>
    <b v="0"/>
    <n v="2"/>
    <b v="0"/>
    <s v="technology/web"/>
    <x v="3"/>
    <x v="2"/>
    <s v="web"/>
    <n v="10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n v="1465055160"/>
    <b v="0"/>
    <n v="2"/>
    <b v="0"/>
    <s v="technology/web"/>
    <x v="2"/>
    <x v="2"/>
    <s v="web"/>
    <n v="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n v="1444140789"/>
    <b v="0"/>
    <n v="34"/>
    <b v="0"/>
    <s v="technology/web"/>
    <x v="0"/>
    <x v="2"/>
    <s v="web"/>
    <n v="1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n v="1441209715"/>
    <b v="0"/>
    <n v="2"/>
    <b v="0"/>
    <s v="technology/web"/>
    <x v="0"/>
    <x v="2"/>
    <s v="web"/>
    <n v="9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n v="1452530564"/>
    <b v="0"/>
    <n v="0"/>
    <b v="0"/>
    <s v="technology/web"/>
    <x v="2"/>
    <x v="2"/>
    <s v="web"/>
    <n v="1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n v="1443562848"/>
    <b v="0"/>
    <n v="1"/>
    <b v="0"/>
    <s v="technology/web"/>
    <x v="0"/>
    <x v="2"/>
    <s v="web"/>
    <n v="9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n v="1433776622"/>
    <b v="0"/>
    <n v="8"/>
    <b v="0"/>
    <s v="technology/web"/>
    <x v="0"/>
    <x v="2"/>
    <s v="web"/>
    <n v="6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n v="1484756245"/>
    <b v="0"/>
    <n v="4"/>
    <b v="0"/>
    <s v="technology/web"/>
    <x v="1"/>
    <x v="2"/>
    <s v="web"/>
    <n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n v="1434609424"/>
    <b v="0"/>
    <n v="28"/>
    <b v="0"/>
    <s v="technology/web"/>
    <x v="0"/>
    <x v="2"/>
    <s v="web"/>
    <n v="6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n v="1447166896"/>
    <b v="0"/>
    <n v="0"/>
    <b v="0"/>
    <s v="technology/web"/>
    <x v="0"/>
    <x v="2"/>
    <s v="web"/>
    <n v="11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n v="1413393391"/>
    <b v="0"/>
    <n v="6"/>
    <b v="0"/>
    <s v="technology/web"/>
    <x v="3"/>
    <x v="2"/>
    <s v="web"/>
    <n v="10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n v="1411143972"/>
    <b v="0"/>
    <n v="22"/>
    <b v="0"/>
    <s v="technology/web"/>
    <x v="3"/>
    <x v="2"/>
    <s v="web"/>
    <n v="9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n v="1463128143"/>
    <b v="0"/>
    <n v="0"/>
    <b v="0"/>
    <s v="technology/web"/>
    <x v="2"/>
    <x v="2"/>
    <s v="web"/>
    <n v="5"/>
    <x v="5"/>
  </r>
  <r>
    <n v="556"/>
    <s v="Braille Academy"/>
    <s v="An educational platform for learning Unified English Braille Code"/>
    <n v="8000"/>
    <n v="200"/>
    <x v="2"/>
    <s v="US"/>
    <s v="USD"/>
    <n v="1452112717"/>
    <x v="556"/>
    <n v="1449520717"/>
    <b v="0"/>
    <n v="1"/>
    <b v="0"/>
    <s v="technology/web"/>
    <x v="0"/>
    <x v="2"/>
    <s v="web"/>
    <n v="12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n v="1478126203"/>
    <b v="0"/>
    <n v="20"/>
    <b v="0"/>
    <s v="technology/web"/>
    <x v="2"/>
    <x v="2"/>
    <s v="web"/>
    <n v="11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n v="1424639505"/>
    <b v="0"/>
    <n v="0"/>
    <b v="0"/>
    <s v="technology/web"/>
    <x v="0"/>
    <x v="2"/>
    <s v="web"/>
    <n v="2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n v="1447397260"/>
    <b v="0"/>
    <n v="1"/>
    <b v="0"/>
    <s v="technology/web"/>
    <x v="0"/>
    <x v="2"/>
    <s v="web"/>
    <n v="11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n v="1416249045"/>
    <b v="0"/>
    <n v="3"/>
    <b v="0"/>
    <s v="technology/web"/>
    <x v="3"/>
    <x v="2"/>
    <s v="web"/>
    <n v="11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n v="1442850513"/>
    <b v="0"/>
    <n v="2"/>
    <b v="0"/>
    <s v="technology/web"/>
    <x v="0"/>
    <x v="2"/>
    <s v="web"/>
    <n v="9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n v="1479460815"/>
    <b v="0"/>
    <n v="0"/>
    <b v="0"/>
    <s v="technology/web"/>
    <x v="2"/>
    <x v="2"/>
    <s v="web"/>
    <n v="11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n v="1421545247"/>
    <b v="0"/>
    <n v="2"/>
    <b v="0"/>
    <s v="technology/web"/>
    <x v="0"/>
    <x v="2"/>
    <s v="web"/>
    <n v="1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n v="1455230275"/>
    <b v="0"/>
    <n v="1"/>
    <b v="0"/>
    <s v="technology/web"/>
    <x v="2"/>
    <x v="2"/>
    <s v="web"/>
    <n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n v="1433962249"/>
    <b v="0"/>
    <n v="0"/>
    <b v="0"/>
    <s v="technology/web"/>
    <x v="0"/>
    <x v="2"/>
    <s v="web"/>
    <n v="6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n v="1465921533"/>
    <b v="0"/>
    <n v="1"/>
    <b v="0"/>
    <s v="technology/web"/>
    <x v="2"/>
    <x v="2"/>
    <s v="web"/>
    <n v="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n v="1417551194"/>
    <b v="0"/>
    <n v="0"/>
    <b v="0"/>
    <s v="technology/web"/>
    <x v="3"/>
    <x v="2"/>
    <s v="web"/>
    <n v="12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n v="1449785223"/>
    <b v="0"/>
    <n v="5"/>
    <b v="0"/>
    <s v="technology/web"/>
    <x v="0"/>
    <x v="2"/>
    <s v="web"/>
    <n v="12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n v="1449087612"/>
    <b v="0"/>
    <n v="1"/>
    <b v="0"/>
    <s v="technology/web"/>
    <x v="0"/>
    <x v="2"/>
    <s v="web"/>
    <n v="12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n v="1453230569"/>
    <b v="0"/>
    <n v="1"/>
    <b v="0"/>
    <s v="technology/web"/>
    <x v="2"/>
    <x v="2"/>
    <s v="web"/>
    <n v="1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n v="1436297723"/>
    <b v="0"/>
    <n v="2"/>
    <b v="0"/>
    <s v="technology/web"/>
    <x v="0"/>
    <x v="2"/>
    <s v="web"/>
    <n v="7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n v="1444065088"/>
    <b v="0"/>
    <n v="0"/>
    <b v="0"/>
    <s v="technology/web"/>
    <x v="0"/>
    <x v="2"/>
    <s v="web"/>
    <n v="1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n v="1416445931"/>
    <b v="0"/>
    <n v="9"/>
    <b v="0"/>
    <s v="technology/web"/>
    <x v="3"/>
    <x v="2"/>
    <s v="web"/>
    <n v="11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n v="1474281507"/>
    <b v="0"/>
    <n v="4"/>
    <b v="0"/>
    <s v="technology/web"/>
    <x v="2"/>
    <x v="2"/>
    <s v="web"/>
    <n v="9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n v="1431621443"/>
    <b v="0"/>
    <n v="4"/>
    <b v="0"/>
    <s v="technology/web"/>
    <x v="0"/>
    <x v="2"/>
    <s v="web"/>
    <n v="5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n v="1422357552"/>
    <b v="0"/>
    <n v="1"/>
    <b v="0"/>
    <s v="technology/web"/>
    <x v="0"/>
    <x v="2"/>
    <s v="web"/>
    <n v="1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n v="1458569302"/>
    <b v="0"/>
    <n v="1"/>
    <b v="0"/>
    <s v="technology/web"/>
    <x v="2"/>
    <x v="2"/>
    <s v="web"/>
    <n v="3"/>
    <x v="7"/>
  </r>
  <r>
    <n v="578"/>
    <s v="weBuy Crowdsourced Shopping"/>
    <s v="weBuy trade built on technology and Crowd Sourced Power"/>
    <n v="125000"/>
    <n v="14"/>
    <x v="2"/>
    <s v="GB"/>
    <s v="GBP"/>
    <n v="1441633993"/>
    <x v="578"/>
    <n v="1439560393"/>
    <b v="0"/>
    <n v="7"/>
    <b v="0"/>
    <s v="technology/web"/>
    <x v="0"/>
    <x v="2"/>
    <s v="web"/>
    <n v="8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n v="1416947223"/>
    <b v="0"/>
    <n v="5"/>
    <b v="0"/>
    <s v="technology/web"/>
    <x v="3"/>
    <x v="2"/>
    <s v="web"/>
    <n v="11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n v="1471988867"/>
    <b v="0"/>
    <n v="1"/>
    <b v="0"/>
    <s v="technology/web"/>
    <x v="2"/>
    <x v="2"/>
    <s v="web"/>
    <n v="8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n v="1435882704"/>
    <b v="0"/>
    <n v="0"/>
    <b v="0"/>
    <s v="technology/web"/>
    <x v="0"/>
    <x v="2"/>
    <s v="web"/>
    <n v="7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n v="1424454319"/>
    <b v="0"/>
    <n v="0"/>
    <b v="0"/>
    <s v="technology/web"/>
    <x v="0"/>
    <x v="2"/>
    <s v="web"/>
    <n v="2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n v="1424212287"/>
    <b v="0"/>
    <n v="1"/>
    <b v="0"/>
    <s v="technology/web"/>
    <x v="0"/>
    <x v="2"/>
    <s v="web"/>
    <n v="2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n v="1423933916"/>
    <b v="0"/>
    <n v="2"/>
    <b v="0"/>
    <s v="technology/web"/>
    <x v="0"/>
    <x v="2"/>
    <s v="web"/>
    <n v="2"/>
    <x v="2"/>
  </r>
  <r>
    <n v="585"/>
    <s v="Link Card"/>
    <s v="SAVE UP TO 40% WHEN YOU SPEND!_x000a__x000a_PRE-ORDER YOUR LINK CARD TODAY"/>
    <n v="9000"/>
    <n v="0"/>
    <x v="2"/>
    <s v="GB"/>
    <s v="GBP"/>
    <n v="1448928000"/>
    <x v="585"/>
    <n v="1444123377"/>
    <b v="0"/>
    <n v="0"/>
    <b v="0"/>
    <s v="technology/web"/>
    <x v="0"/>
    <x v="2"/>
    <s v="web"/>
    <n v="1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n v="1421440207"/>
    <b v="0"/>
    <n v="4"/>
    <b v="0"/>
    <s v="technology/web"/>
    <x v="0"/>
    <x v="2"/>
    <s v="web"/>
    <n v="1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n v="1426615833"/>
    <b v="0"/>
    <n v="7"/>
    <b v="0"/>
    <s v="technology/web"/>
    <x v="0"/>
    <x v="2"/>
    <s v="web"/>
    <n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n v="1474223286"/>
    <b v="0"/>
    <n v="2"/>
    <b v="0"/>
    <s v="technology/web"/>
    <x v="2"/>
    <x v="2"/>
    <s v="web"/>
    <n v="9"/>
    <x v="8"/>
  </r>
  <r>
    <n v="589"/>
    <s v="Get Neighborly"/>
    <s v="Services closer than you think..."/>
    <n v="7500"/>
    <n v="1"/>
    <x v="2"/>
    <s v="US"/>
    <s v="USD"/>
    <n v="1436366699"/>
    <x v="589"/>
    <n v="1435070699"/>
    <b v="0"/>
    <n v="1"/>
    <b v="0"/>
    <s v="technology/web"/>
    <x v="0"/>
    <x v="2"/>
    <s v="web"/>
    <n v="6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n v="1452259131"/>
    <b v="0"/>
    <n v="9"/>
    <b v="0"/>
    <s v="technology/web"/>
    <x v="2"/>
    <x v="2"/>
    <s v="web"/>
    <n v="1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n v="1434978130"/>
    <b v="0"/>
    <n v="2"/>
    <b v="0"/>
    <s v="technology/web"/>
    <x v="0"/>
    <x v="2"/>
    <s v="web"/>
    <n v="6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n v="1414992860"/>
    <b v="0"/>
    <n v="1"/>
    <b v="0"/>
    <s v="technology/web"/>
    <x v="3"/>
    <x v="2"/>
    <s v="web"/>
    <n v="11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n v="1425744945"/>
    <b v="0"/>
    <n v="7"/>
    <b v="0"/>
    <s v="technology/web"/>
    <x v="0"/>
    <x v="2"/>
    <s v="web"/>
    <n v="3"/>
    <x v="7"/>
  </r>
  <r>
    <n v="594"/>
    <s v="Unleashed Fitness"/>
    <s v="Creating a fitness site that will change the fitness game forever!"/>
    <n v="25000"/>
    <n v="26"/>
    <x v="2"/>
    <s v="US"/>
    <s v="USD"/>
    <n v="1460832206"/>
    <x v="594"/>
    <n v="1458240206"/>
    <b v="0"/>
    <n v="2"/>
    <b v="0"/>
    <s v="technology/web"/>
    <x v="2"/>
    <x v="2"/>
    <s v="web"/>
    <n v="3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n v="1426815638"/>
    <b v="0"/>
    <n v="8"/>
    <b v="0"/>
    <s v="technology/web"/>
    <x v="0"/>
    <x v="2"/>
    <s v="web"/>
    <n v="3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n v="1475530292"/>
    <b v="0"/>
    <n v="2"/>
    <b v="0"/>
    <s v="technology/web"/>
    <x v="2"/>
    <x v="2"/>
    <s v="web"/>
    <n v="10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n v="1466787335"/>
    <b v="0"/>
    <n v="2"/>
    <b v="0"/>
    <s v="technology/web"/>
    <x v="2"/>
    <x v="2"/>
    <s v="web"/>
    <n v="6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n v="1415145781"/>
    <b v="0"/>
    <n v="7"/>
    <b v="0"/>
    <s v="technology/web"/>
    <x v="3"/>
    <x v="2"/>
    <s v="web"/>
    <n v="11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n v="1423769402"/>
    <b v="0"/>
    <n v="2"/>
    <b v="0"/>
    <s v="technology/web"/>
    <x v="0"/>
    <x v="2"/>
    <s v="web"/>
    <n v="2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n v="1426014562"/>
    <b v="0"/>
    <n v="1"/>
    <b v="0"/>
    <s v="technology/web"/>
    <x v="0"/>
    <x v="2"/>
    <s v="web"/>
    <n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n v="1417034139"/>
    <b v="0"/>
    <n v="6"/>
    <b v="0"/>
    <s v="technology/web"/>
    <x v="3"/>
    <x v="2"/>
    <s v="web"/>
    <n v="11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n v="1432062215"/>
    <b v="0"/>
    <n v="0"/>
    <b v="0"/>
    <s v="technology/web"/>
    <x v="0"/>
    <x v="2"/>
    <s v="web"/>
    <n v="5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n v="1405437623"/>
    <b v="0"/>
    <n v="13"/>
    <b v="0"/>
    <s v="technology/web"/>
    <x v="3"/>
    <x v="2"/>
    <s v="web"/>
    <n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n v="1406595056"/>
    <b v="0"/>
    <n v="0"/>
    <b v="0"/>
    <s v="technology/web"/>
    <x v="3"/>
    <x v="2"/>
    <s v="web"/>
    <n v="7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n v="1436430908"/>
    <b v="0"/>
    <n v="8"/>
    <b v="0"/>
    <s v="technology/web"/>
    <x v="0"/>
    <x v="2"/>
    <s v="web"/>
    <n v="7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n v="1428507409"/>
    <b v="0"/>
    <n v="1"/>
    <b v="0"/>
    <s v="technology/web"/>
    <x v="0"/>
    <x v="2"/>
    <s v="web"/>
    <n v="4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n v="1445629736"/>
    <b v="0"/>
    <n v="0"/>
    <b v="0"/>
    <s v="technology/web"/>
    <x v="0"/>
    <x v="2"/>
    <s v="web"/>
    <n v="1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n v="1431813980"/>
    <b v="0"/>
    <n v="5"/>
    <b v="0"/>
    <s v="technology/web"/>
    <x v="0"/>
    <x v="2"/>
    <s v="web"/>
    <n v="5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n v="1446166144"/>
    <b v="0"/>
    <n v="1"/>
    <b v="0"/>
    <s v="technology/web"/>
    <x v="0"/>
    <x v="2"/>
    <s v="web"/>
    <n v="1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n v="1427140586"/>
    <b v="0"/>
    <n v="0"/>
    <b v="0"/>
    <s v="technology/web"/>
    <x v="0"/>
    <x v="2"/>
    <s v="web"/>
    <n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n v="1448026037"/>
    <b v="0"/>
    <n v="0"/>
    <b v="0"/>
    <s v="technology/web"/>
    <x v="0"/>
    <x v="2"/>
    <s v="web"/>
    <n v="11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n v="1470185146"/>
    <b v="0"/>
    <n v="0"/>
    <b v="0"/>
    <s v="technology/web"/>
    <x v="2"/>
    <x v="2"/>
    <s v="web"/>
    <n v="8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n v="1441022120"/>
    <b v="0"/>
    <n v="121"/>
    <b v="0"/>
    <s v="technology/web"/>
    <x v="0"/>
    <x v="2"/>
    <s v="web"/>
    <n v="8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n v="1464139740"/>
    <b v="0"/>
    <n v="0"/>
    <b v="0"/>
    <s v="technology/web"/>
    <x v="2"/>
    <x v="2"/>
    <s v="web"/>
    <n v="5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n v="1440557759"/>
    <b v="0"/>
    <n v="0"/>
    <b v="0"/>
    <s v="technology/web"/>
    <x v="0"/>
    <x v="2"/>
    <s v="web"/>
    <n v="8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n v="1485421307"/>
    <b v="0"/>
    <n v="0"/>
    <b v="0"/>
    <s v="technology/web"/>
    <x v="1"/>
    <x v="2"/>
    <s v="web"/>
    <n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n v="1427184843"/>
    <b v="0"/>
    <n v="3"/>
    <b v="0"/>
    <s v="technology/web"/>
    <x v="0"/>
    <x v="2"/>
    <s v="web"/>
    <n v="3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n v="1447097203"/>
    <b v="0"/>
    <n v="0"/>
    <b v="0"/>
    <s v="technology/web"/>
    <x v="0"/>
    <x v="2"/>
    <s v="web"/>
    <n v="11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n v="1411745790"/>
    <b v="0"/>
    <n v="1"/>
    <b v="0"/>
    <s v="technology/web"/>
    <x v="3"/>
    <x v="2"/>
    <s v="web"/>
    <n v="9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n v="1405098738"/>
    <b v="0"/>
    <n v="1"/>
    <b v="0"/>
    <s v="technology/web"/>
    <x v="3"/>
    <x v="2"/>
    <s v="web"/>
    <n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n v="1465342937"/>
    <b v="0"/>
    <n v="3"/>
    <b v="0"/>
    <s v="technology/web"/>
    <x v="2"/>
    <x v="2"/>
    <s v="web"/>
    <n v="6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n v="1465670138"/>
    <b v="0"/>
    <n v="9"/>
    <b v="0"/>
    <s v="technology/web"/>
    <x v="2"/>
    <x v="2"/>
    <s v="web"/>
    <n v="6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n v="1430179997"/>
    <b v="0"/>
    <n v="0"/>
    <b v="0"/>
    <s v="technology/web"/>
    <x v="0"/>
    <x v="2"/>
    <s v="web"/>
    <n v="4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n v="1429055041"/>
    <b v="0"/>
    <n v="0"/>
    <b v="0"/>
    <s v="technology/web"/>
    <x v="0"/>
    <x v="2"/>
    <s v="web"/>
    <n v="4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n v="1487971777"/>
    <b v="0"/>
    <n v="0"/>
    <b v="0"/>
    <s v="technology/web"/>
    <x v="1"/>
    <x v="2"/>
    <s v="web"/>
    <n v="2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n v="1436793939"/>
    <b v="0"/>
    <n v="39"/>
    <b v="0"/>
    <s v="technology/web"/>
    <x v="0"/>
    <x v="2"/>
    <s v="web"/>
    <n v="7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n v="1452842511"/>
    <b v="0"/>
    <n v="1"/>
    <b v="0"/>
    <s v="technology/web"/>
    <x v="2"/>
    <x v="2"/>
    <s v="web"/>
    <n v="1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n v="1402677457"/>
    <b v="0"/>
    <n v="0"/>
    <b v="0"/>
    <s v="technology/web"/>
    <x v="3"/>
    <x v="2"/>
    <s v="web"/>
    <n v="6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n v="1460647108"/>
    <b v="0"/>
    <n v="3"/>
    <b v="0"/>
    <s v="technology/web"/>
    <x v="2"/>
    <x v="2"/>
    <s v="web"/>
    <n v="4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n v="1438959121"/>
    <b v="0"/>
    <n v="1"/>
    <b v="0"/>
    <s v="technology/web"/>
    <x v="0"/>
    <x v="2"/>
    <s v="web"/>
    <n v="8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n v="1461954729"/>
    <b v="0"/>
    <n v="9"/>
    <b v="0"/>
    <s v="technology/web"/>
    <x v="2"/>
    <x v="2"/>
    <s v="web"/>
    <n v="4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n v="1445874565"/>
    <b v="0"/>
    <n v="0"/>
    <b v="0"/>
    <s v="technology/web"/>
    <x v="0"/>
    <x v="2"/>
    <s v="web"/>
    <n v="1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n v="1463469062"/>
    <b v="0"/>
    <n v="25"/>
    <b v="0"/>
    <s v="technology/web"/>
    <x v="2"/>
    <x v="2"/>
    <s v="web"/>
    <n v="5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n v="1422397029"/>
    <b v="0"/>
    <n v="1"/>
    <b v="0"/>
    <s v="technology/web"/>
    <x v="0"/>
    <x v="2"/>
    <s v="web"/>
    <n v="1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n v="1426212762"/>
    <b v="0"/>
    <n v="1"/>
    <b v="0"/>
    <s v="technology/web"/>
    <x v="0"/>
    <x v="2"/>
    <s v="web"/>
    <n v="3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n v="1430996150"/>
    <b v="0"/>
    <n v="1"/>
    <b v="0"/>
    <s v="technology/web"/>
    <x v="0"/>
    <x v="2"/>
    <s v="web"/>
    <n v="5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n v="1485558318"/>
    <b v="0"/>
    <n v="0"/>
    <b v="0"/>
    <s v="technology/web"/>
    <x v="1"/>
    <x v="2"/>
    <s v="web"/>
    <n v="1"/>
    <x v="1"/>
  </r>
  <r>
    <n v="638"/>
    <s v="W (Canceled)"/>
    <s v="O0"/>
    <n v="200000"/>
    <n v="18"/>
    <x v="1"/>
    <s v="DE"/>
    <s v="EUR"/>
    <n v="1490447662"/>
    <x v="638"/>
    <n v="1485267262"/>
    <b v="0"/>
    <n v="6"/>
    <b v="0"/>
    <s v="technology/web"/>
    <x v="1"/>
    <x v="2"/>
    <s v="web"/>
    <n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n v="1408024795"/>
    <b v="0"/>
    <n v="1"/>
    <b v="0"/>
    <s v="technology/web"/>
    <x v="3"/>
    <x v="2"/>
    <s v="web"/>
    <n v="8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n v="1478685915"/>
    <b v="0"/>
    <n v="2"/>
    <b v="1"/>
    <s v="technology/wearables"/>
    <x v="2"/>
    <x v="2"/>
    <s v="wearables"/>
    <n v="11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n v="1436881248"/>
    <b v="0"/>
    <n v="315"/>
    <b v="1"/>
    <s v="technology/wearables"/>
    <x v="0"/>
    <x v="2"/>
    <s v="wearables"/>
    <n v="7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n v="1436888274"/>
    <b v="0"/>
    <n v="2174"/>
    <b v="1"/>
    <s v="technology/wearables"/>
    <x v="0"/>
    <x v="2"/>
    <s v="wearables"/>
    <n v="7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n v="1428333875"/>
    <b v="0"/>
    <n v="152"/>
    <b v="1"/>
    <s v="technology/wearables"/>
    <x v="0"/>
    <x v="2"/>
    <s v="wearables"/>
    <n v="4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n v="1410883139"/>
    <b v="0"/>
    <n v="1021"/>
    <b v="1"/>
    <s v="technology/wearables"/>
    <x v="3"/>
    <x v="2"/>
    <s v="wearables"/>
    <n v="9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n v="1468370274"/>
    <b v="0"/>
    <n v="237"/>
    <b v="1"/>
    <s v="technology/wearables"/>
    <x v="2"/>
    <x v="2"/>
    <s v="wearables"/>
    <n v="7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n v="1405196867"/>
    <b v="0"/>
    <n v="27"/>
    <b v="1"/>
    <s v="technology/wearables"/>
    <x v="3"/>
    <x v="2"/>
    <s v="wearables"/>
    <n v="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n v="1455647149"/>
    <b v="0"/>
    <n v="17"/>
    <b v="1"/>
    <s v="technology/wearables"/>
    <x v="2"/>
    <x v="2"/>
    <s v="wearables"/>
    <n v="2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n v="1410280708"/>
    <b v="0"/>
    <n v="27"/>
    <b v="1"/>
    <s v="technology/wearables"/>
    <x v="3"/>
    <x v="2"/>
    <s v="wearables"/>
    <n v="9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n v="1409090013"/>
    <b v="0"/>
    <n v="82"/>
    <b v="1"/>
    <s v="technology/wearables"/>
    <x v="3"/>
    <x v="2"/>
    <s v="wearables"/>
    <n v="8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n v="1413766384"/>
    <b v="0"/>
    <n v="48"/>
    <b v="1"/>
    <s v="technology/wearables"/>
    <x v="3"/>
    <x v="2"/>
    <s v="wearables"/>
    <n v="10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n v="1415838311"/>
    <b v="0"/>
    <n v="105"/>
    <b v="1"/>
    <s v="technology/wearables"/>
    <x v="3"/>
    <x v="2"/>
    <s v="wearables"/>
    <n v="11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n v="1478018050"/>
    <b v="0"/>
    <n v="28"/>
    <b v="1"/>
    <s v="technology/wearables"/>
    <x v="2"/>
    <x v="2"/>
    <s v="wearables"/>
    <n v="11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n v="1436885440"/>
    <b v="0"/>
    <n v="1107"/>
    <b v="1"/>
    <s v="technology/wearables"/>
    <x v="0"/>
    <x v="2"/>
    <s v="wearables"/>
    <n v="7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n v="1433804313"/>
    <b v="0"/>
    <n v="1013"/>
    <b v="1"/>
    <s v="technology/wearables"/>
    <x v="0"/>
    <x v="2"/>
    <s v="wearables"/>
    <n v="6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n v="1423609112"/>
    <b v="0"/>
    <n v="274"/>
    <b v="1"/>
    <s v="technology/wearables"/>
    <x v="0"/>
    <x v="2"/>
    <s v="wearables"/>
    <n v="2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n v="1455736719"/>
    <b v="0"/>
    <n v="87"/>
    <b v="1"/>
    <s v="technology/wearables"/>
    <x v="2"/>
    <x v="2"/>
    <s v="wearables"/>
    <n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n v="1448309872"/>
    <b v="0"/>
    <n v="99"/>
    <b v="1"/>
    <s v="technology/wearables"/>
    <x v="0"/>
    <x v="2"/>
    <s v="wearables"/>
    <n v="11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n v="1435117889"/>
    <b v="0"/>
    <n v="276"/>
    <b v="1"/>
    <s v="technology/wearables"/>
    <x v="0"/>
    <x v="2"/>
    <s v="wearables"/>
    <n v="6"/>
    <x v="0"/>
  </r>
  <r>
    <n v="659"/>
    <s v="Lulu Watch Designs - Apple Watch"/>
    <s v="Sync up your lifestyle"/>
    <n v="3000"/>
    <n v="3017"/>
    <x v="0"/>
    <s v="US"/>
    <s v="USD"/>
    <n v="1440339295"/>
    <x v="659"/>
    <n v="1437747295"/>
    <b v="0"/>
    <n v="21"/>
    <b v="1"/>
    <s v="technology/wearables"/>
    <x v="0"/>
    <x v="2"/>
    <s v="wearables"/>
    <n v="7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n v="1412963279"/>
    <b v="0"/>
    <n v="18"/>
    <b v="0"/>
    <s v="technology/wearables"/>
    <x v="3"/>
    <x v="2"/>
    <s v="wearables"/>
    <n v="10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n v="1474644559"/>
    <b v="0"/>
    <n v="9"/>
    <b v="0"/>
    <s v="technology/wearables"/>
    <x v="2"/>
    <x v="2"/>
    <s v="wearables"/>
    <n v="9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n v="1418812247"/>
    <b v="0"/>
    <n v="4"/>
    <b v="0"/>
    <s v="technology/wearables"/>
    <x v="3"/>
    <x v="2"/>
    <s v="wearables"/>
    <n v="12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n v="1434658456"/>
    <b v="0"/>
    <n v="7"/>
    <b v="0"/>
    <s v="technology/wearables"/>
    <x v="0"/>
    <x v="2"/>
    <s v="wearables"/>
    <n v="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n v="1426348775"/>
    <b v="0"/>
    <n v="29"/>
    <b v="0"/>
    <s v="technology/wearables"/>
    <x v="0"/>
    <x v="2"/>
    <s v="wearables"/>
    <n v="3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n v="1479143061"/>
    <b v="0"/>
    <n v="12"/>
    <b v="0"/>
    <s v="technology/wearables"/>
    <x v="2"/>
    <x v="2"/>
    <s v="wearables"/>
    <n v="11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n v="1405713498"/>
    <b v="0"/>
    <n v="4"/>
    <b v="0"/>
    <s v="technology/wearables"/>
    <x v="3"/>
    <x v="2"/>
    <s v="wearables"/>
    <n v="7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n v="1474275463"/>
    <b v="0"/>
    <n v="28"/>
    <b v="0"/>
    <s v="technology/wearables"/>
    <x v="2"/>
    <x v="2"/>
    <s v="wearables"/>
    <n v="9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n v="1427486222"/>
    <b v="0"/>
    <n v="25"/>
    <b v="0"/>
    <s v="technology/wearables"/>
    <x v="0"/>
    <x v="2"/>
    <s v="wearables"/>
    <n v="3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n v="1465225258"/>
    <b v="0"/>
    <n v="28"/>
    <b v="0"/>
    <s v="technology/wearables"/>
    <x v="2"/>
    <x v="2"/>
    <s v="wearables"/>
    <n v="6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n v="1463418120"/>
    <b v="0"/>
    <n v="310"/>
    <b v="0"/>
    <s v="technology/wearables"/>
    <x v="2"/>
    <x v="2"/>
    <s v="wearables"/>
    <n v="5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n v="1418315852"/>
    <b v="0"/>
    <n v="15"/>
    <b v="0"/>
    <s v="technology/wearables"/>
    <x v="3"/>
    <x v="2"/>
    <s v="wearables"/>
    <n v="12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n v="1417410964"/>
    <b v="0"/>
    <n v="215"/>
    <b v="0"/>
    <s v="technology/wearables"/>
    <x v="3"/>
    <x v="2"/>
    <s v="wearables"/>
    <n v="12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n v="1405714217"/>
    <b v="0"/>
    <n v="3"/>
    <b v="0"/>
    <s v="technology/wearables"/>
    <x v="3"/>
    <x v="2"/>
    <s v="wearables"/>
    <n v="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n v="1402627627"/>
    <b v="0"/>
    <n v="2"/>
    <b v="0"/>
    <s v="technology/wearables"/>
    <x v="3"/>
    <x v="2"/>
    <s v="wearables"/>
    <n v="6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n v="1417558804"/>
    <b v="0"/>
    <n v="26"/>
    <b v="0"/>
    <s v="technology/wearables"/>
    <x v="3"/>
    <x v="2"/>
    <s v="wearables"/>
    <n v="12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n v="1420741581"/>
    <b v="0"/>
    <n v="24"/>
    <b v="0"/>
    <s v="technology/wearables"/>
    <x v="0"/>
    <x v="2"/>
    <s v="wearables"/>
    <n v="1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n v="1463218895"/>
    <b v="0"/>
    <n v="96"/>
    <b v="0"/>
    <s v="technology/wearables"/>
    <x v="2"/>
    <x v="2"/>
    <s v="wearables"/>
    <n v="5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n v="1461229338"/>
    <b v="0"/>
    <n v="17"/>
    <b v="0"/>
    <s v="technology/wearables"/>
    <x v="2"/>
    <x v="2"/>
    <s v="wearables"/>
    <n v="4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n v="1467736909"/>
    <b v="0"/>
    <n v="94"/>
    <b v="0"/>
    <s v="technology/wearables"/>
    <x v="2"/>
    <x v="2"/>
    <s v="wearables"/>
    <n v="7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n v="1407931331"/>
    <b v="0"/>
    <n v="129"/>
    <b v="0"/>
    <s v="technology/wearables"/>
    <x v="3"/>
    <x v="2"/>
    <s v="wearables"/>
    <n v="8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n v="1474917604"/>
    <b v="0"/>
    <n v="1"/>
    <b v="0"/>
    <s v="technology/wearables"/>
    <x v="2"/>
    <x v="2"/>
    <s v="wearables"/>
    <n v="9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n v="1486923722"/>
    <b v="0"/>
    <n v="4"/>
    <b v="0"/>
    <s v="technology/wearables"/>
    <x v="1"/>
    <x v="2"/>
    <s v="wearables"/>
    <n v="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n v="1474493764"/>
    <b v="0"/>
    <n v="3"/>
    <b v="0"/>
    <s v="technology/wearables"/>
    <x v="2"/>
    <x v="2"/>
    <s v="wearables"/>
    <n v="9"/>
    <x v="8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n v="1403176891"/>
    <b v="0"/>
    <n v="135"/>
    <b v="0"/>
    <s v="technology/wearables"/>
    <x v="3"/>
    <x v="2"/>
    <s v="wearables"/>
    <n v="6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n v="1417207672"/>
    <b v="0"/>
    <n v="10"/>
    <b v="0"/>
    <s v="technology/wearables"/>
    <x v="3"/>
    <x v="2"/>
    <s v="wearables"/>
    <n v="11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n v="1436026170"/>
    <b v="0"/>
    <n v="0"/>
    <b v="0"/>
    <s v="technology/wearables"/>
    <x v="0"/>
    <x v="2"/>
    <s v="wearables"/>
    <n v="7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n v="1481133653"/>
    <b v="0"/>
    <n v="6"/>
    <b v="0"/>
    <s v="technology/wearables"/>
    <x v="2"/>
    <x v="2"/>
    <s v="wearables"/>
    <n v="1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n v="1442284253"/>
    <b v="0"/>
    <n v="36"/>
    <b v="0"/>
    <s v="technology/wearables"/>
    <x v="0"/>
    <x v="2"/>
    <s v="wearables"/>
    <n v="9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n v="1478016097"/>
    <b v="0"/>
    <n v="336"/>
    <b v="0"/>
    <s v="technology/wearables"/>
    <x v="2"/>
    <x v="2"/>
    <s v="wearables"/>
    <n v="11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n v="1469718841"/>
    <b v="0"/>
    <n v="34"/>
    <b v="0"/>
    <s v="technology/wearables"/>
    <x v="2"/>
    <x v="2"/>
    <s v="wearables"/>
    <n v="7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n v="1433292046"/>
    <b v="0"/>
    <n v="10"/>
    <b v="0"/>
    <s v="technology/wearables"/>
    <x v="0"/>
    <x v="2"/>
    <s v="wearables"/>
    <n v="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n v="1479805263"/>
    <b v="0"/>
    <n v="201"/>
    <b v="0"/>
    <s v="technology/wearables"/>
    <x v="2"/>
    <x v="2"/>
    <s v="wearables"/>
    <n v="11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n v="1427829827"/>
    <b v="0"/>
    <n v="296"/>
    <b v="0"/>
    <s v="technology/wearables"/>
    <x v="0"/>
    <x v="2"/>
    <s v="wearables"/>
    <n v="3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n v="1483372559"/>
    <b v="0"/>
    <n v="7"/>
    <b v="0"/>
    <s v="technology/wearables"/>
    <x v="1"/>
    <x v="2"/>
    <s v="wearables"/>
    <n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n v="1412166620"/>
    <b v="0"/>
    <n v="7"/>
    <b v="0"/>
    <s v="technology/wearables"/>
    <x v="3"/>
    <x v="2"/>
    <s v="wearables"/>
    <n v="10"/>
    <x v="9"/>
  </r>
  <r>
    <n v="696"/>
    <s v="trustee"/>
    <s v="Show your fidelity by wearing the Trustee rings! Show where you are (at)!"/>
    <n v="175000"/>
    <n v="1"/>
    <x v="2"/>
    <s v="NL"/>
    <s v="EUR"/>
    <n v="1406326502"/>
    <x v="696"/>
    <n v="1403734502"/>
    <b v="0"/>
    <n v="1"/>
    <b v="0"/>
    <s v="technology/wearables"/>
    <x v="3"/>
    <x v="2"/>
    <s v="wearables"/>
    <n v="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n v="1453206789"/>
    <b v="0"/>
    <n v="114"/>
    <b v="0"/>
    <s v="technology/wearables"/>
    <x v="2"/>
    <x v="2"/>
    <s v="wearables"/>
    <n v="1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n v="1408141245"/>
    <b v="0"/>
    <n v="29"/>
    <b v="0"/>
    <s v="technology/wearables"/>
    <x v="3"/>
    <x v="2"/>
    <s v="wearables"/>
    <n v="8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n v="1381923548"/>
    <b v="0"/>
    <n v="890"/>
    <b v="0"/>
    <s v="technology/wearables"/>
    <x v="4"/>
    <x v="2"/>
    <s v="wearables"/>
    <n v="1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n v="1481473881"/>
    <b v="0"/>
    <n v="31"/>
    <b v="0"/>
    <s v="technology/wearables"/>
    <x v="2"/>
    <x v="2"/>
    <s v="wearables"/>
    <n v="1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n v="1403538880"/>
    <b v="0"/>
    <n v="21"/>
    <b v="0"/>
    <s v="technology/wearables"/>
    <x v="3"/>
    <x v="2"/>
    <s v="wearables"/>
    <n v="6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n v="1477416387"/>
    <b v="0"/>
    <n v="37"/>
    <b v="0"/>
    <s v="technology/wearables"/>
    <x v="2"/>
    <x v="2"/>
    <s v="wearables"/>
    <n v="10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n v="1481150949"/>
    <b v="0"/>
    <n v="7"/>
    <b v="0"/>
    <s v="technology/wearables"/>
    <x v="2"/>
    <x v="2"/>
    <s v="wearables"/>
    <n v="1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n v="1482381468"/>
    <b v="0"/>
    <n v="4"/>
    <b v="0"/>
    <s v="technology/wearables"/>
    <x v="2"/>
    <x v="2"/>
    <s v="wearables"/>
    <n v="12"/>
    <x v="11"/>
  </r>
  <r>
    <n v="705"/>
    <s v="SomnoScope"/>
    <s v="The closest thing ever to the Holy Grail of wearables technology"/>
    <n v="100000"/>
    <n v="977"/>
    <x v="2"/>
    <s v="NL"/>
    <s v="EUR"/>
    <n v="1484999278"/>
    <x v="705"/>
    <n v="1482407278"/>
    <b v="0"/>
    <n v="5"/>
    <b v="0"/>
    <s v="technology/wearables"/>
    <x v="2"/>
    <x v="2"/>
    <s v="wearables"/>
    <n v="1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n v="1478130783"/>
    <b v="0"/>
    <n v="0"/>
    <b v="0"/>
    <s v="technology/wearables"/>
    <x v="2"/>
    <x v="2"/>
    <s v="wearables"/>
    <n v="11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n v="1479830127"/>
    <b v="0"/>
    <n v="456"/>
    <b v="0"/>
    <s v="technology/wearables"/>
    <x v="2"/>
    <x v="2"/>
    <s v="wearables"/>
    <n v="11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n v="1405432600"/>
    <b v="0"/>
    <n v="369"/>
    <b v="0"/>
    <s v="technology/wearables"/>
    <x v="3"/>
    <x v="2"/>
    <s v="wearables"/>
    <n v="7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n v="1415149159"/>
    <b v="0"/>
    <n v="2"/>
    <b v="0"/>
    <s v="technology/wearables"/>
    <x v="3"/>
    <x v="2"/>
    <s v="wearables"/>
    <n v="11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n v="1405640302"/>
    <b v="0"/>
    <n v="0"/>
    <b v="0"/>
    <s v="technology/wearables"/>
    <x v="3"/>
    <x v="2"/>
    <s v="wearables"/>
    <n v="7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n v="1478257268"/>
    <b v="0"/>
    <n v="338"/>
    <b v="0"/>
    <s v="technology/wearables"/>
    <x v="2"/>
    <x v="2"/>
    <s v="wearables"/>
    <n v="11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n v="1452874832"/>
    <b v="0"/>
    <n v="4"/>
    <b v="0"/>
    <s v="technology/wearables"/>
    <x v="2"/>
    <x v="2"/>
    <s v="wearables"/>
    <n v="1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n v="1462538532"/>
    <b v="0"/>
    <n v="1"/>
    <b v="0"/>
    <s v="technology/wearables"/>
    <x v="2"/>
    <x v="2"/>
    <s v="wearables"/>
    <n v="5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n v="1483124082"/>
    <b v="0"/>
    <n v="28"/>
    <b v="0"/>
    <s v="technology/wearables"/>
    <x v="2"/>
    <x v="2"/>
    <s v="wearables"/>
    <n v="1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n v="1443233440"/>
    <b v="0"/>
    <n v="12"/>
    <b v="0"/>
    <s v="technology/wearables"/>
    <x v="0"/>
    <x v="2"/>
    <s v="wearables"/>
    <n v="9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n v="1414511307"/>
    <b v="0"/>
    <n v="16"/>
    <b v="0"/>
    <s v="technology/wearables"/>
    <x v="3"/>
    <x v="2"/>
    <s v="wearables"/>
    <n v="10"/>
    <x v="9"/>
  </r>
  <r>
    <n v="717"/>
    <s v="cool air belt"/>
    <s v="Cool air flowing under clothing keeps you cool."/>
    <n v="100000"/>
    <n v="305"/>
    <x v="2"/>
    <s v="US"/>
    <s v="USD"/>
    <n v="1409949002"/>
    <x v="717"/>
    <n v="1407357002"/>
    <b v="0"/>
    <n v="4"/>
    <b v="0"/>
    <s v="technology/wearables"/>
    <x v="3"/>
    <x v="2"/>
    <s v="wearables"/>
    <n v="8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n v="1484684247"/>
    <b v="0"/>
    <n v="4"/>
    <b v="0"/>
    <s v="technology/wearables"/>
    <x v="1"/>
    <x v="2"/>
    <s v="wearables"/>
    <n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n v="1454979476"/>
    <b v="0"/>
    <n v="10"/>
    <b v="0"/>
    <s v="technology/wearables"/>
    <x v="2"/>
    <x v="2"/>
    <s v="wearables"/>
    <n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n v="1325432091"/>
    <b v="0"/>
    <n v="41"/>
    <b v="1"/>
    <s v="publishing/nonfiction"/>
    <x v="5"/>
    <x v="3"/>
    <s v="nonfiction"/>
    <n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n v="1403012607"/>
    <b v="0"/>
    <n v="119"/>
    <b v="1"/>
    <s v="publishing/nonfiction"/>
    <x v="3"/>
    <x v="3"/>
    <s v="nonfiction"/>
    <n v="6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n v="1331320778"/>
    <b v="0"/>
    <n v="153"/>
    <b v="1"/>
    <s v="publishing/nonfiction"/>
    <x v="5"/>
    <x v="3"/>
    <s v="nonfiction"/>
    <n v="3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n v="1435606549"/>
    <b v="0"/>
    <n v="100"/>
    <b v="1"/>
    <s v="publishing/nonfiction"/>
    <x v="0"/>
    <x v="3"/>
    <s v="nonfiction"/>
    <n v="6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n v="1306855163"/>
    <b v="0"/>
    <n v="143"/>
    <b v="1"/>
    <s v="publishing/nonfiction"/>
    <x v="6"/>
    <x v="3"/>
    <s v="nonfiction"/>
    <n v="5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n v="1447426912"/>
    <b v="0"/>
    <n v="140"/>
    <b v="1"/>
    <s v="publishing/nonfiction"/>
    <x v="0"/>
    <x v="3"/>
    <s v="nonfiction"/>
    <n v="1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n v="1363136487"/>
    <b v="0"/>
    <n v="35"/>
    <b v="1"/>
    <s v="publishing/nonfiction"/>
    <x v="4"/>
    <x v="3"/>
    <s v="nonfiction"/>
    <n v="3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n v="1354580949"/>
    <b v="0"/>
    <n v="149"/>
    <b v="1"/>
    <s v="publishing/nonfiction"/>
    <x v="5"/>
    <x v="3"/>
    <s v="nonfiction"/>
    <n v="12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n v="1310069157"/>
    <b v="0"/>
    <n v="130"/>
    <b v="1"/>
    <s v="publishing/nonfiction"/>
    <x v="6"/>
    <x v="3"/>
    <s v="nonfiction"/>
    <n v="7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n v="1342844861"/>
    <b v="0"/>
    <n v="120"/>
    <b v="1"/>
    <s v="publishing/nonfiction"/>
    <x v="5"/>
    <x v="3"/>
    <s v="nonfiction"/>
    <n v="7"/>
    <x v="3"/>
  </r>
  <r>
    <n v="730"/>
    <s v="Encyclopedia of Surfing"/>
    <s v="A Massive but Cheerful Online Digital Archive of Surfing"/>
    <n v="20000"/>
    <n v="26438"/>
    <x v="0"/>
    <s v="US"/>
    <s v="USD"/>
    <n v="1323280391"/>
    <x v="730"/>
    <n v="1320688391"/>
    <b v="0"/>
    <n v="265"/>
    <b v="1"/>
    <s v="publishing/nonfiction"/>
    <x v="6"/>
    <x v="3"/>
    <s v="nonfiction"/>
    <n v="11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n v="1322852747"/>
    <b v="0"/>
    <n v="71"/>
    <b v="1"/>
    <s v="publishing/nonfiction"/>
    <x v="6"/>
    <x v="3"/>
    <s v="nonfiction"/>
    <n v="12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n v="1375265461"/>
    <b v="0"/>
    <n v="13"/>
    <b v="1"/>
    <s v="publishing/nonfiction"/>
    <x v="4"/>
    <x v="3"/>
    <s v="nonfiction"/>
    <n v="7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n v="1384941892"/>
    <b v="0"/>
    <n v="169"/>
    <b v="1"/>
    <s v="publishing/nonfiction"/>
    <x v="4"/>
    <x v="3"/>
    <s v="nonfiction"/>
    <n v="11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n v="1428465420"/>
    <b v="0"/>
    <n v="57"/>
    <b v="1"/>
    <s v="publishing/nonfiction"/>
    <x v="0"/>
    <x v="3"/>
    <s v="nonfiction"/>
    <n v="4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n v="1414975346"/>
    <b v="0"/>
    <n v="229"/>
    <b v="1"/>
    <s v="publishing/nonfiction"/>
    <x v="3"/>
    <x v="3"/>
    <s v="nonfiction"/>
    <n v="11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n v="1383327440"/>
    <b v="0"/>
    <n v="108"/>
    <b v="1"/>
    <s v="publishing/nonfiction"/>
    <x v="4"/>
    <x v="3"/>
    <s v="nonfiction"/>
    <n v="11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n v="1390890987"/>
    <b v="0"/>
    <n v="108"/>
    <b v="1"/>
    <s v="publishing/nonfiction"/>
    <x v="3"/>
    <x v="3"/>
    <s v="nonfiction"/>
    <n v="1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n v="1414765794"/>
    <b v="0"/>
    <n v="41"/>
    <b v="1"/>
    <s v="publishing/nonfiction"/>
    <x v="3"/>
    <x v="3"/>
    <s v="nonfiction"/>
    <n v="10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n v="1404907429"/>
    <b v="0"/>
    <n v="139"/>
    <b v="1"/>
    <s v="publishing/nonfiction"/>
    <x v="3"/>
    <x v="3"/>
    <s v="nonfiction"/>
    <n v="7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n v="1433647882"/>
    <b v="0"/>
    <n v="19"/>
    <b v="1"/>
    <s v="publishing/nonfiction"/>
    <x v="0"/>
    <x v="3"/>
    <s v="nonfiction"/>
    <n v="6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n v="1367940806"/>
    <b v="0"/>
    <n v="94"/>
    <b v="1"/>
    <s v="publishing/nonfiction"/>
    <x v="4"/>
    <x v="3"/>
    <s v="nonfiction"/>
    <n v="5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n v="1392847312"/>
    <b v="0"/>
    <n v="23"/>
    <b v="1"/>
    <s v="publishing/nonfiction"/>
    <x v="3"/>
    <x v="3"/>
    <s v="nonfiction"/>
    <n v="2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n v="1332435685"/>
    <b v="0"/>
    <n v="15"/>
    <b v="1"/>
    <s v="publishing/nonfiction"/>
    <x v="5"/>
    <x v="3"/>
    <s v="nonfiction"/>
    <n v="3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n v="1352847503"/>
    <b v="0"/>
    <n v="62"/>
    <b v="1"/>
    <s v="publishing/nonfiction"/>
    <x v="5"/>
    <x v="3"/>
    <s v="nonfiction"/>
    <n v="11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n v="1364996645"/>
    <b v="0"/>
    <n v="74"/>
    <b v="1"/>
    <s v="publishing/nonfiction"/>
    <x v="4"/>
    <x v="3"/>
    <s v="nonfiction"/>
    <n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x v="746"/>
    <n v="1346806909"/>
    <b v="0"/>
    <n v="97"/>
    <b v="1"/>
    <s v="publishing/nonfiction"/>
    <x v="5"/>
    <x v="3"/>
    <s v="nonfiction"/>
    <n v="9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n v="1418649019"/>
    <b v="0"/>
    <n v="55"/>
    <b v="1"/>
    <s v="publishing/nonfiction"/>
    <x v="3"/>
    <x v="3"/>
    <s v="nonfiction"/>
    <n v="12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n v="1405109966"/>
    <b v="0"/>
    <n v="44"/>
    <b v="1"/>
    <s v="publishing/nonfiction"/>
    <x v="3"/>
    <x v="3"/>
    <s v="nonfiction"/>
    <n v="7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n v="1483050930"/>
    <b v="0"/>
    <n v="110"/>
    <b v="1"/>
    <s v="publishing/nonfiction"/>
    <x v="2"/>
    <x v="3"/>
    <s v="nonfiction"/>
    <n v="1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n v="1359147872"/>
    <b v="0"/>
    <n v="59"/>
    <b v="1"/>
    <s v="publishing/nonfiction"/>
    <x v="4"/>
    <x v="3"/>
    <s v="nonfiction"/>
    <n v="1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n v="1308496075"/>
    <b v="0"/>
    <n v="62"/>
    <b v="1"/>
    <s v="publishing/nonfiction"/>
    <x v="6"/>
    <x v="3"/>
    <s v="nonfiction"/>
    <n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n v="1474884417"/>
    <b v="0"/>
    <n v="105"/>
    <b v="1"/>
    <s v="publishing/nonfiction"/>
    <x v="2"/>
    <x v="3"/>
    <s v="nonfiction"/>
    <n v="9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n v="1421330991"/>
    <b v="0"/>
    <n v="26"/>
    <b v="1"/>
    <s v="publishing/nonfiction"/>
    <x v="0"/>
    <x v="3"/>
    <s v="nonfiction"/>
    <n v="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n v="1354816721"/>
    <b v="0"/>
    <n v="49"/>
    <b v="1"/>
    <s v="publishing/nonfiction"/>
    <x v="5"/>
    <x v="3"/>
    <s v="nonfiction"/>
    <n v="12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n v="1366381877"/>
    <b v="0"/>
    <n v="68"/>
    <b v="1"/>
    <s v="publishing/nonfiction"/>
    <x v="4"/>
    <x v="3"/>
    <s v="nonfiction"/>
    <n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n v="1297880659"/>
    <b v="0"/>
    <n v="22"/>
    <b v="1"/>
    <s v="publishing/nonfiction"/>
    <x v="6"/>
    <x v="3"/>
    <s v="nonfiction"/>
    <n v="2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n v="1353547114"/>
    <b v="0"/>
    <n v="18"/>
    <b v="1"/>
    <s v="publishing/nonfiction"/>
    <x v="5"/>
    <x v="3"/>
    <s v="nonfiction"/>
    <n v="11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n v="1283976268"/>
    <b v="0"/>
    <n v="19"/>
    <b v="1"/>
    <s v="publishing/nonfiction"/>
    <x v="7"/>
    <x v="3"/>
    <s v="nonfiction"/>
    <n v="9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n v="1401436539"/>
    <b v="0"/>
    <n v="99"/>
    <b v="1"/>
    <s v="publishing/nonfiction"/>
    <x v="3"/>
    <x v="3"/>
    <s v="nonfiction"/>
    <n v="5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n v="1477592413"/>
    <b v="0"/>
    <n v="0"/>
    <b v="0"/>
    <s v="publishing/fiction"/>
    <x v="2"/>
    <x v="3"/>
    <s v="fiction"/>
    <n v="10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n v="1388772126"/>
    <b v="0"/>
    <n v="6"/>
    <b v="0"/>
    <s v="publishing/fiction"/>
    <x v="3"/>
    <x v="3"/>
    <s v="fiction"/>
    <n v="1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n v="1479328570"/>
    <b v="0"/>
    <n v="0"/>
    <b v="0"/>
    <s v="publishing/fiction"/>
    <x v="2"/>
    <x v="3"/>
    <s v="fiction"/>
    <n v="11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n v="1373971408"/>
    <b v="0"/>
    <n v="1"/>
    <b v="0"/>
    <s v="publishing/fiction"/>
    <x v="4"/>
    <x v="3"/>
    <s v="fiction"/>
    <n v="7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n v="1439266161"/>
    <b v="0"/>
    <n v="0"/>
    <b v="0"/>
    <s v="publishing/fiction"/>
    <x v="0"/>
    <x v="3"/>
    <s v="fiction"/>
    <n v="8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n v="1411131684"/>
    <b v="0"/>
    <n v="44"/>
    <b v="0"/>
    <s v="publishing/fiction"/>
    <x v="3"/>
    <x v="3"/>
    <s v="fiction"/>
    <n v="9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n v="1421520483"/>
    <b v="0"/>
    <n v="0"/>
    <b v="0"/>
    <s v="publishing/fiction"/>
    <x v="0"/>
    <x v="3"/>
    <s v="fiction"/>
    <n v="1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n v="1429586810"/>
    <b v="0"/>
    <n v="3"/>
    <b v="0"/>
    <s v="publishing/fiction"/>
    <x v="0"/>
    <x v="3"/>
    <s v="fiction"/>
    <n v="4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n v="1384577890"/>
    <b v="0"/>
    <n v="0"/>
    <b v="0"/>
    <s v="publishing/fiction"/>
    <x v="4"/>
    <x v="3"/>
    <s v="fiction"/>
    <n v="11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n v="1385510094"/>
    <b v="0"/>
    <n v="52"/>
    <b v="0"/>
    <s v="publishing/fiction"/>
    <x v="4"/>
    <x v="3"/>
    <s v="fiction"/>
    <n v="11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n v="1358294369"/>
    <b v="0"/>
    <n v="0"/>
    <b v="0"/>
    <s v="publishing/fiction"/>
    <x v="4"/>
    <x v="3"/>
    <s v="fiction"/>
    <n v="1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n v="1449863202"/>
    <b v="0"/>
    <n v="1"/>
    <b v="0"/>
    <s v="publishing/fiction"/>
    <x v="0"/>
    <x v="3"/>
    <s v="fiction"/>
    <n v="12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n v="1252718519"/>
    <b v="0"/>
    <n v="1"/>
    <b v="0"/>
    <s v="publishing/fiction"/>
    <x v="8"/>
    <x v="3"/>
    <s v="fiction"/>
    <n v="9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n v="1428341985"/>
    <b v="0"/>
    <n v="2"/>
    <b v="0"/>
    <s v="publishing/fiction"/>
    <x v="0"/>
    <x v="3"/>
    <s v="fiction"/>
    <n v="4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n v="1390589018"/>
    <b v="0"/>
    <n v="9"/>
    <b v="0"/>
    <s v="publishing/fiction"/>
    <x v="3"/>
    <x v="3"/>
    <s v="fiction"/>
    <n v="1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n v="1321406795"/>
    <b v="0"/>
    <n v="5"/>
    <b v="0"/>
    <s v="publishing/fiction"/>
    <x v="6"/>
    <x v="3"/>
    <s v="fiction"/>
    <n v="11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n v="1441297645"/>
    <b v="0"/>
    <n v="57"/>
    <b v="0"/>
    <s v="publishing/fiction"/>
    <x v="0"/>
    <x v="3"/>
    <s v="fiction"/>
    <n v="9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n v="1372721577"/>
    <b v="0"/>
    <n v="3"/>
    <b v="0"/>
    <s v="publishing/fiction"/>
    <x v="4"/>
    <x v="3"/>
    <s v="fiction"/>
    <n v="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n v="1396284680"/>
    <b v="0"/>
    <n v="1"/>
    <b v="0"/>
    <s v="publishing/fiction"/>
    <x v="3"/>
    <x v="3"/>
    <s v="fiction"/>
    <n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n v="1284567905"/>
    <b v="0"/>
    <n v="6"/>
    <b v="0"/>
    <s v="publishing/fiction"/>
    <x v="7"/>
    <x v="3"/>
    <s v="fiction"/>
    <n v="9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n v="1301847025"/>
    <b v="0"/>
    <n v="27"/>
    <b v="1"/>
    <s v="music/rock"/>
    <x v="6"/>
    <x v="4"/>
    <s v="rock"/>
    <n v="4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n v="1368057674"/>
    <b v="0"/>
    <n v="25"/>
    <b v="1"/>
    <s v="music/rock"/>
    <x v="4"/>
    <x v="4"/>
    <s v="rock"/>
    <n v="5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n v="1343326302"/>
    <b v="0"/>
    <n v="14"/>
    <b v="1"/>
    <s v="music/rock"/>
    <x v="5"/>
    <x v="4"/>
    <s v="rock"/>
    <n v="7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n v="1332182049"/>
    <b v="0"/>
    <n v="35"/>
    <b v="1"/>
    <s v="music/rock"/>
    <x v="5"/>
    <x v="4"/>
    <s v="rock"/>
    <n v="3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n v="1391571319"/>
    <b v="0"/>
    <n v="10"/>
    <b v="1"/>
    <s v="music/rock"/>
    <x v="3"/>
    <x v="4"/>
    <s v="rock"/>
    <n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n v="1359468915"/>
    <b v="0"/>
    <n v="29"/>
    <b v="1"/>
    <s v="music/rock"/>
    <x v="4"/>
    <x v="4"/>
    <s v="rock"/>
    <n v="1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n v="1331774434"/>
    <b v="0"/>
    <n v="44"/>
    <b v="1"/>
    <s v="music/rock"/>
    <x v="5"/>
    <x v="4"/>
    <s v="rock"/>
    <n v="3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n v="1380726226"/>
    <b v="0"/>
    <n v="17"/>
    <b v="1"/>
    <s v="music/rock"/>
    <x v="4"/>
    <x v="4"/>
    <s v="rock"/>
    <n v="10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n v="1338336588"/>
    <b v="0"/>
    <n v="34"/>
    <b v="1"/>
    <s v="music/rock"/>
    <x v="5"/>
    <x v="4"/>
    <s v="rock"/>
    <n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n v="1357187280"/>
    <b v="0"/>
    <n v="14"/>
    <b v="1"/>
    <s v="music/rock"/>
    <x v="4"/>
    <x v="4"/>
    <s v="rock"/>
    <n v="1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n v="1357088939"/>
    <b v="0"/>
    <n v="156"/>
    <b v="1"/>
    <s v="music/rock"/>
    <x v="4"/>
    <x v="4"/>
    <s v="rock"/>
    <n v="1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n v="1381430646"/>
    <b v="0"/>
    <n v="128"/>
    <b v="1"/>
    <s v="music/rock"/>
    <x v="4"/>
    <x v="4"/>
    <s v="rock"/>
    <n v="10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n v="1381265883"/>
    <b v="0"/>
    <n v="60"/>
    <b v="1"/>
    <s v="music/rock"/>
    <x v="4"/>
    <x v="4"/>
    <s v="rock"/>
    <n v="10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n v="1371491244"/>
    <b v="0"/>
    <n v="32"/>
    <b v="1"/>
    <s v="music/rock"/>
    <x v="4"/>
    <x v="4"/>
    <s v="rock"/>
    <n v="6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n v="1310438737"/>
    <b v="0"/>
    <n v="53"/>
    <b v="1"/>
    <s v="music/rock"/>
    <x v="6"/>
    <x v="4"/>
    <s v="rock"/>
    <n v="7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n v="1330094566"/>
    <b v="0"/>
    <n v="184"/>
    <b v="1"/>
    <s v="music/rock"/>
    <x v="5"/>
    <x v="4"/>
    <s v="rock"/>
    <n v="2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n v="1376687485"/>
    <b v="0"/>
    <n v="90"/>
    <b v="1"/>
    <s v="music/rock"/>
    <x v="4"/>
    <x v="4"/>
    <s v="rock"/>
    <n v="8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n v="1332978688"/>
    <b v="0"/>
    <n v="71"/>
    <b v="1"/>
    <s v="music/rock"/>
    <x v="5"/>
    <x v="4"/>
    <s v="rock"/>
    <n v="3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n v="1409494187"/>
    <b v="0"/>
    <n v="87"/>
    <b v="1"/>
    <s v="music/rock"/>
    <x v="3"/>
    <x v="4"/>
    <s v="rock"/>
    <n v="8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n v="1332950446"/>
    <b v="0"/>
    <n v="28"/>
    <b v="1"/>
    <s v="music/rock"/>
    <x v="5"/>
    <x v="4"/>
    <s v="rock"/>
    <n v="3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n v="1407839054"/>
    <b v="0"/>
    <n v="56"/>
    <b v="1"/>
    <s v="music/rock"/>
    <x v="3"/>
    <x v="4"/>
    <s v="rock"/>
    <n v="8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n v="1306955120"/>
    <b v="0"/>
    <n v="51"/>
    <b v="1"/>
    <s v="music/rock"/>
    <x v="6"/>
    <x v="4"/>
    <s v="rock"/>
    <n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n v="1343867524"/>
    <b v="0"/>
    <n v="75"/>
    <b v="1"/>
    <s v="music/rock"/>
    <x v="5"/>
    <x v="4"/>
    <s v="rock"/>
    <n v="8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n v="1304376478"/>
    <b v="0"/>
    <n v="38"/>
    <b v="1"/>
    <s v="music/rock"/>
    <x v="6"/>
    <x v="4"/>
    <s v="rock"/>
    <n v="5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n v="1309919526"/>
    <b v="0"/>
    <n v="18"/>
    <b v="1"/>
    <s v="music/rock"/>
    <x v="6"/>
    <x v="4"/>
    <s v="rock"/>
    <n v="7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n v="1306525512"/>
    <b v="0"/>
    <n v="54"/>
    <b v="1"/>
    <s v="music/rock"/>
    <x v="6"/>
    <x v="4"/>
    <s v="rock"/>
    <n v="5"/>
    <x v="5"/>
  </r>
  <r>
    <n v="806"/>
    <s v="Golden Animals NEW Album!"/>
    <s v="Help Golden Animals finish their NEW Album!"/>
    <n v="8000"/>
    <n v="8355"/>
    <x v="0"/>
    <s v="US"/>
    <s v="USD"/>
    <n v="1315413339"/>
    <x v="806"/>
    <n v="1312821339"/>
    <b v="0"/>
    <n v="71"/>
    <b v="1"/>
    <s v="music/rock"/>
    <x v="6"/>
    <x v="4"/>
    <s v="rock"/>
    <n v="8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n v="1485270311"/>
    <b v="0"/>
    <n v="57"/>
    <b v="1"/>
    <s v="music/rock"/>
    <x v="1"/>
    <x v="4"/>
    <s v="rock"/>
    <n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n v="1416363886"/>
    <b v="0"/>
    <n v="43"/>
    <b v="1"/>
    <s v="music/rock"/>
    <x v="3"/>
    <x v="4"/>
    <s v="rock"/>
    <n v="11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n v="1387569630"/>
    <b v="0"/>
    <n v="52"/>
    <b v="1"/>
    <s v="music/rock"/>
    <x v="4"/>
    <x v="4"/>
    <s v="rock"/>
    <n v="12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n v="1343870462"/>
    <b v="0"/>
    <n v="27"/>
    <b v="1"/>
    <s v="music/rock"/>
    <x v="5"/>
    <x v="4"/>
    <s v="rock"/>
    <n v="8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n v="1371569202"/>
    <b v="0"/>
    <n v="12"/>
    <b v="1"/>
    <s v="music/rock"/>
    <x v="4"/>
    <x v="4"/>
    <s v="rock"/>
    <n v="6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n v="1357604752"/>
    <b v="0"/>
    <n v="33"/>
    <b v="1"/>
    <s v="music/rock"/>
    <x v="4"/>
    <x v="4"/>
    <s v="rock"/>
    <n v="1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n v="1340233365"/>
    <b v="0"/>
    <n v="96"/>
    <b v="1"/>
    <s v="music/rock"/>
    <x v="5"/>
    <x v="4"/>
    <s v="rock"/>
    <n v="6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n v="1305568201"/>
    <b v="0"/>
    <n v="28"/>
    <b v="1"/>
    <s v="music/rock"/>
    <x v="6"/>
    <x v="4"/>
    <s v="rock"/>
    <n v="5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n v="1412287303"/>
    <b v="0"/>
    <n v="43"/>
    <b v="1"/>
    <s v="music/rock"/>
    <x v="3"/>
    <x v="4"/>
    <s v="rock"/>
    <n v="10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n v="1362776043"/>
    <b v="0"/>
    <n v="205"/>
    <b v="1"/>
    <s v="music/rock"/>
    <x v="4"/>
    <x v="4"/>
    <s v="rock"/>
    <n v="3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n v="1326810211"/>
    <b v="0"/>
    <n v="23"/>
    <b v="1"/>
    <s v="music/rock"/>
    <x v="5"/>
    <x v="4"/>
    <s v="rock"/>
    <n v="1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n v="1343682681"/>
    <b v="0"/>
    <n v="19"/>
    <b v="1"/>
    <s v="music/rock"/>
    <x v="5"/>
    <x v="4"/>
    <s v="rock"/>
    <n v="7"/>
    <x v="3"/>
  </r>
  <r>
    <n v="819"/>
    <s v="Winter Tour"/>
    <s v="We are touring the Southeast in support of our new EP"/>
    <n v="400"/>
    <n v="435"/>
    <x v="0"/>
    <s v="US"/>
    <s v="USD"/>
    <n v="1387601040"/>
    <x v="819"/>
    <n v="1386806254"/>
    <b v="0"/>
    <n v="14"/>
    <b v="1"/>
    <s v="music/rock"/>
    <x v="4"/>
    <x v="4"/>
    <s v="rock"/>
    <n v="12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n v="1399666342"/>
    <b v="0"/>
    <n v="38"/>
    <b v="1"/>
    <s v="music/rock"/>
    <x v="3"/>
    <x v="4"/>
    <s v="rock"/>
    <n v="5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n v="1427753265"/>
    <b v="0"/>
    <n v="78"/>
    <b v="1"/>
    <s v="music/rock"/>
    <x v="0"/>
    <x v="4"/>
    <s v="rock"/>
    <n v="3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n v="1346885050"/>
    <b v="0"/>
    <n v="69"/>
    <b v="1"/>
    <s v="music/rock"/>
    <x v="5"/>
    <x v="4"/>
    <s v="rock"/>
    <n v="9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n v="1424474452"/>
    <b v="0"/>
    <n v="33"/>
    <b v="1"/>
    <s v="music/rock"/>
    <x v="0"/>
    <x v="4"/>
    <s v="rock"/>
    <n v="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n v="1268459318"/>
    <b v="0"/>
    <n v="54"/>
    <b v="1"/>
    <s v="music/rock"/>
    <x v="7"/>
    <x v="4"/>
    <s v="rock"/>
    <n v="3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n v="1349335284"/>
    <b v="0"/>
    <n v="99"/>
    <b v="1"/>
    <s v="music/rock"/>
    <x v="5"/>
    <x v="4"/>
    <s v="rock"/>
    <n v="10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n v="1330908930"/>
    <b v="0"/>
    <n v="49"/>
    <b v="1"/>
    <s v="music/rock"/>
    <x v="5"/>
    <x v="4"/>
    <s v="rock"/>
    <n v="3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n v="1326972107"/>
    <b v="0"/>
    <n v="11"/>
    <b v="1"/>
    <s v="music/rock"/>
    <x v="5"/>
    <x v="4"/>
    <s v="rock"/>
    <n v="1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n v="1339549982"/>
    <b v="0"/>
    <n v="38"/>
    <b v="1"/>
    <s v="music/rock"/>
    <x v="5"/>
    <x v="4"/>
    <s v="rock"/>
    <n v="6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n v="1463253240"/>
    <b v="0"/>
    <n v="16"/>
    <b v="1"/>
    <s v="music/rock"/>
    <x v="2"/>
    <x v="4"/>
    <s v="rock"/>
    <n v="5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n v="1361363825"/>
    <b v="0"/>
    <n v="32"/>
    <b v="1"/>
    <s v="music/rock"/>
    <x v="4"/>
    <x v="4"/>
    <s v="rock"/>
    <n v="2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n v="1332948694"/>
    <b v="0"/>
    <n v="20"/>
    <b v="1"/>
    <s v="music/rock"/>
    <x v="5"/>
    <x v="4"/>
    <s v="rock"/>
    <n v="3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n v="1321978335"/>
    <b v="0"/>
    <n v="154"/>
    <b v="1"/>
    <s v="music/rock"/>
    <x v="6"/>
    <x v="4"/>
    <s v="rock"/>
    <n v="11"/>
    <x v="4"/>
  </r>
  <r>
    <n v="833"/>
    <s v="Ragman Rolls"/>
    <s v="This is an American rock album."/>
    <n v="6000"/>
    <n v="6100"/>
    <x v="0"/>
    <s v="US"/>
    <s v="USD"/>
    <n v="1397941475"/>
    <x v="833"/>
    <n v="1395349475"/>
    <b v="0"/>
    <n v="41"/>
    <b v="1"/>
    <s v="music/rock"/>
    <x v="3"/>
    <x v="4"/>
    <s v="rock"/>
    <n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n v="1369770292"/>
    <b v="0"/>
    <n v="75"/>
    <b v="1"/>
    <s v="music/rock"/>
    <x v="4"/>
    <x v="4"/>
    <s v="rock"/>
    <n v="5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n v="1333709958"/>
    <b v="0"/>
    <n v="40"/>
    <b v="1"/>
    <s v="music/rock"/>
    <x v="5"/>
    <x v="4"/>
    <s v="rock"/>
    <n v="4"/>
    <x v="6"/>
  </r>
  <r>
    <n v="836"/>
    <s v="DESMADRE Full Album + Press Kit"/>
    <s v="An album you can bring home to mom."/>
    <n v="5000"/>
    <n v="5046.5200000000004"/>
    <x v="0"/>
    <s v="US"/>
    <s v="USD"/>
    <n v="1381108918"/>
    <x v="836"/>
    <n v="1378516918"/>
    <b v="0"/>
    <n v="46"/>
    <b v="1"/>
    <s v="music/rock"/>
    <x v="4"/>
    <x v="4"/>
    <s v="rock"/>
    <n v="9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n v="1396396662"/>
    <b v="0"/>
    <n v="62"/>
    <b v="1"/>
    <s v="music/rock"/>
    <x v="3"/>
    <x v="4"/>
    <s v="rock"/>
    <n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n v="1324243985"/>
    <b v="0"/>
    <n v="61"/>
    <b v="1"/>
    <s v="music/rock"/>
    <x v="6"/>
    <x v="4"/>
    <s v="rock"/>
    <n v="12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n v="1345745956"/>
    <b v="0"/>
    <n v="96"/>
    <b v="1"/>
    <s v="music/rock"/>
    <x v="5"/>
    <x v="4"/>
    <s v="rock"/>
    <n v="8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n v="1472102787"/>
    <b v="0"/>
    <n v="190"/>
    <b v="1"/>
    <s v="music/metal"/>
    <x v="2"/>
    <x v="4"/>
    <s v="metal"/>
    <n v="8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n v="1413058063"/>
    <b v="1"/>
    <n v="94"/>
    <b v="1"/>
    <s v="music/metal"/>
    <x v="3"/>
    <x v="4"/>
    <s v="metal"/>
    <n v="10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n v="1378735983"/>
    <b v="1"/>
    <n v="39"/>
    <b v="1"/>
    <s v="music/metal"/>
    <x v="4"/>
    <x v="4"/>
    <s v="metal"/>
    <n v="9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n v="1479708680"/>
    <b v="0"/>
    <n v="127"/>
    <b v="1"/>
    <s v="music/metal"/>
    <x v="2"/>
    <x v="4"/>
    <s v="metal"/>
    <n v="1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n v="1411489552"/>
    <b v="1"/>
    <n v="159"/>
    <b v="1"/>
    <s v="music/metal"/>
    <x v="3"/>
    <x v="4"/>
    <s v="metal"/>
    <n v="9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n v="1469595396"/>
    <b v="0"/>
    <n v="177"/>
    <b v="1"/>
    <s v="music/metal"/>
    <x v="2"/>
    <x v="4"/>
    <s v="metal"/>
    <n v="7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n v="1393233855"/>
    <b v="0"/>
    <n v="47"/>
    <b v="1"/>
    <s v="music/metal"/>
    <x v="3"/>
    <x v="4"/>
    <s v="metal"/>
    <n v="2"/>
    <x v="2"/>
  </r>
  <r>
    <n v="847"/>
    <s v="CENTROPYMUSIC"/>
    <s v="MUSIC WITH MEANING!  MUSIC THAT MATTERS!!!"/>
    <n v="10"/>
    <n v="10"/>
    <x v="0"/>
    <s v="US"/>
    <s v="USD"/>
    <n v="1436555376"/>
    <x v="847"/>
    <n v="1433963376"/>
    <b v="0"/>
    <n v="1"/>
    <b v="1"/>
    <s v="music/metal"/>
    <x v="0"/>
    <x v="4"/>
    <s v="metal"/>
    <n v="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n v="1426446033"/>
    <b v="0"/>
    <n v="16"/>
    <b v="1"/>
    <s v="music/metal"/>
    <x v="0"/>
    <x v="4"/>
    <s v="metal"/>
    <n v="3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n v="1424057664"/>
    <b v="0"/>
    <n v="115"/>
    <b v="1"/>
    <s v="music/metal"/>
    <x v="0"/>
    <x v="4"/>
    <s v="metal"/>
    <n v="2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n v="1458762717"/>
    <b v="0"/>
    <n v="133"/>
    <b v="1"/>
    <s v="music/metal"/>
    <x v="2"/>
    <x v="4"/>
    <s v="metal"/>
    <n v="3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n v="1464815253"/>
    <b v="0"/>
    <n v="70"/>
    <b v="1"/>
    <s v="music/metal"/>
    <x v="2"/>
    <x v="4"/>
    <s v="metal"/>
    <n v="6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n v="1476386395"/>
    <b v="0"/>
    <n v="62"/>
    <b v="1"/>
    <s v="music/metal"/>
    <x v="2"/>
    <x v="4"/>
    <s v="metal"/>
    <n v="10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n v="1421524709"/>
    <b v="0"/>
    <n v="10"/>
    <b v="1"/>
    <s v="music/metal"/>
    <x v="0"/>
    <x v="4"/>
    <s v="metal"/>
    <n v="1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n v="1480309546"/>
    <b v="0"/>
    <n v="499"/>
    <b v="1"/>
    <s v="music/metal"/>
    <x v="2"/>
    <x v="4"/>
    <s v="metal"/>
    <n v="11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n v="1466737217"/>
    <b v="0"/>
    <n v="47"/>
    <b v="1"/>
    <s v="music/metal"/>
    <x v="2"/>
    <x v="4"/>
    <s v="metal"/>
    <n v="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n v="1472282956"/>
    <b v="0"/>
    <n v="28"/>
    <b v="1"/>
    <s v="music/metal"/>
    <x v="2"/>
    <x v="4"/>
    <s v="metal"/>
    <n v="8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n v="1444831031"/>
    <b v="0"/>
    <n v="24"/>
    <b v="1"/>
    <s v="music/metal"/>
    <x v="0"/>
    <x v="4"/>
    <s v="metal"/>
    <n v="1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n v="1426528418"/>
    <b v="0"/>
    <n v="76"/>
    <b v="1"/>
    <s v="music/metal"/>
    <x v="0"/>
    <x v="4"/>
    <s v="metal"/>
    <n v="3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n v="1430768468"/>
    <b v="0"/>
    <n v="98"/>
    <b v="1"/>
    <s v="music/metal"/>
    <x v="0"/>
    <x v="4"/>
    <s v="metal"/>
    <n v="5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n v="1382528113"/>
    <b v="0"/>
    <n v="48"/>
    <b v="0"/>
    <s v="music/jazz"/>
    <x v="4"/>
    <x v="4"/>
    <s v="jazz"/>
    <n v="10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n v="1471475404"/>
    <b v="0"/>
    <n v="2"/>
    <b v="0"/>
    <s v="music/jazz"/>
    <x v="2"/>
    <x v="4"/>
    <s v="jazz"/>
    <n v="8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n v="1381583948"/>
    <b v="0"/>
    <n v="4"/>
    <b v="0"/>
    <s v="music/jazz"/>
    <x v="4"/>
    <x v="4"/>
    <s v="jazz"/>
    <n v="10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n v="1326422966"/>
    <b v="0"/>
    <n v="5"/>
    <b v="0"/>
    <s v="music/jazz"/>
    <x v="5"/>
    <x v="4"/>
    <s v="jazz"/>
    <n v="1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n v="1379990038"/>
    <b v="0"/>
    <n v="79"/>
    <b v="0"/>
    <s v="music/jazz"/>
    <x v="4"/>
    <x v="4"/>
    <s v="jazz"/>
    <n v="9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n v="1353177197"/>
    <b v="0"/>
    <n v="2"/>
    <b v="0"/>
    <s v="music/jazz"/>
    <x v="5"/>
    <x v="4"/>
    <s v="jazz"/>
    <n v="11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n v="1421853518"/>
    <b v="0"/>
    <n v="11"/>
    <b v="0"/>
    <s v="music/jazz"/>
    <x v="0"/>
    <x v="4"/>
    <s v="jazz"/>
    <n v="1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n v="1254450706"/>
    <b v="0"/>
    <n v="11"/>
    <b v="0"/>
    <s v="music/jazz"/>
    <x v="8"/>
    <x v="4"/>
    <s v="jazz"/>
    <n v="1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n v="1386463198"/>
    <b v="0"/>
    <n v="1"/>
    <b v="0"/>
    <s v="music/jazz"/>
    <x v="4"/>
    <x v="4"/>
    <s v="jazz"/>
    <n v="12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n v="1362860257"/>
    <b v="0"/>
    <n v="3"/>
    <b v="0"/>
    <s v="music/jazz"/>
    <x v="4"/>
    <x v="4"/>
    <s v="jazz"/>
    <n v="3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n v="1375403523"/>
    <b v="0"/>
    <n v="5"/>
    <b v="0"/>
    <s v="music/jazz"/>
    <x v="4"/>
    <x v="4"/>
    <s v="jazz"/>
    <n v="8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n v="1383139695"/>
    <b v="0"/>
    <n v="12"/>
    <b v="0"/>
    <s v="music/jazz"/>
    <x v="4"/>
    <x v="4"/>
    <s v="jazz"/>
    <n v="10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n v="1295898527"/>
    <b v="0"/>
    <n v="2"/>
    <b v="0"/>
    <s v="music/jazz"/>
    <x v="6"/>
    <x v="4"/>
    <s v="jazz"/>
    <n v="1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n v="1349150440"/>
    <b v="0"/>
    <n v="5"/>
    <b v="0"/>
    <s v="music/jazz"/>
    <x v="5"/>
    <x v="4"/>
    <s v="jazz"/>
    <n v="10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n v="1365084034"/>
    <b v="0"/>
    <n v="21"/>
    <b v="0"/>
    <s v="music/jazz"/>
    <x v="4"/>
    <x v="4"/>
    <s v="jazz"/>
    <n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n v="1441128131"/>
    <b v="0"/>
    <n v="0"/>
    <b v="0"/>
    <s v="music/jazz"/>
    <x v="0"/>
    <x v="4"/>
    <s v="jazz"/>
    <n v="9"/>
    <x v="8"/>
  </r>
  <r>
    <n v="876"/>
    <s v="Sound Of Dobells"/>
    <s v="What was the greatest record shop ever?  DOBELLS!"/>
    <n v="3152"/>
    <n v="1286"/>
    <x v="2"/>
    <s v="GB"/>
    <s v="GBP"/>
    <n v="1359978927"/>
    <x v="876"/>
    <n v="1357127727"/>
    <b v="0"/>
    <n v="45"/>
    <b v="0"/>
    <s v="music/jazz"/>
    <x v="4"/>
    <x v="4"/>
    <s v="jazz"/>
    <n v="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n v="1384887360"/>
    <b v="0"/>
    <n v="29"/>
    <b v="0"/>
    <s v="music/jazz"/>
    <x v="4"/>
    <x v="4"/>
    <s v="jazz"/>
    <n v="11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n v="1290490524"/>
    <b v="0"/>
    <n v="2"/>
    <b v="0"/>
    <s v="music/jazz"/>
    <x v="7"/>
    <x v="4"/>
    <s v="jazz"/>
    <n v="11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n v="1336506905"/>
    <b v="0"/>
    <n v="30"/>
    <b v="0"/>
    <s v="music/jazz"/>
    <x v="5"/>
    <x v="4"/>
    <s v="jazz"/>
    <n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n v="1348731738"/>
    <b v="0"/>
    <n v="8"/>
    <b v="0"/>
    <s v="music/indie rock"/>
    <x v="5"/>
    <x v="4"/>
    <s v="indie rock"/>
    <n v="9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n v="1322632886"/>
    <b v="0"/>
    <n v="1"/>
    <b v="0"/>
    <s v="music/indie rock"/>
    <x v="6"/>
    <x v="4"/>
    <s v="indie rock"/>
    <n v="11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n v="1312490350"/>
    <b v="0"/>
    <n v="14"/>
    <b v="0"/>
    <s v="music/indie rock"/>
    <x v="6"/>
    <x v="4"/>
    <s v="indie rock"/>
    <n v="8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n v="1451773635"/>
    <b v="0"/>
    <n v="24"/>
    <b v="0"/>
    <s v="music/indie rock"/>
    <x v="2"/>
    <x v="4"/>
    <s v="indie rock"/>
    <n v="1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n v="1331666146"/>
    <b v="0"/>
    <n v="2"/>
    <b v="0"/>
    <s v="music/indie rock"/>
    <x v="5"/>
    <x v="4"/>
    <s v="indie rock"/>
    <n v="3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n v="1481322911"/>
    <b v="0"/>
    <n v="21"/>
    <b v="0"/>
    <s v="music/indie rock"/>
    <x v="2"/>
    <x v="4"/>
    <s v="indie rock"/>
    <n v="1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n v="1471812813"/>
    <b v="0"/>
    <n v="7"/>
    <b v="0"/>
    <s v="music/indie rock"/>
    <x v="2"/>
    <x v="4"/>
    <s v="indie rock"/>
    <n v="8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n v="1335567655"/>
    <b v="0"/>
    <n v="0"/>
    <b v="0"/>
    <s v="music/indie rock"/>
    <x v="5"/>
    <x v="4"/>
    <s v="indie rock"/>
    <n v="4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n v="1311789885"/>
    <b v="0"/>
    <n v="4"/>
    <b v="0"/>
    <s v="music/indie rock"/>
    <x v="6"/>
    <x v="4"/>
    <s v="indie rock"/>
    <n v="7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n v="1409942943"/>
    <b v="0"/>
    <n v="32"/>
    <b v="0"/>
    <s v="music/indie rock"/>
    <x v="3"/>
    <x v="4"/>
    <s v="indie rock"/>
    <n v="9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n v="1382460379"/>
    <b v="0"/>
    <n v="4"/>
    <b v="0"/>
    <s v="music/indie rock"/>
    <x v="4"/>
    <x v="4"/>
    <s v="indie rock"/>
    <n v="10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n v="1405989930"/>
    <b v="0"/>
    <n v="9"/>
    <b v="0"/>
    <s v="music/indie rock"/>
    <x v="3"/>
    <x v="4"/>
    <s v="indie rock"/>
    <n v="7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n v="1273121283"/>
    <b v="0"/>
    <n v="17"/>
    <b v="0"/>
    <s v="music/indie rock"/>
    <x v="7"/>
    <x v="4"/>
    <s v="indie rock"/>
    <n v="5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n v="1425331963"/>
    <b v="0"/>
    <n v="5"/>
    <b v="0"/>
    <s v="music/indie rock"/>
    <x v="0"/>
    <x v="4"/>
    <s v="indie rock"/>
    <n v="3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n v="1462577610"/>
    <b v="0"/>
    <n v="53"/>
    <b v="0"/>
    <s v="music/indie rock"/>
    <x v="2"/>
    <x v="4"/>
    <s v="indie rock"/>
    <n v="5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n v="1284087829"/>
    <b v="0"/>
    <n v="7"/>
    <b v="0"/>
    <s v="music/indie rock"/>
    <x v="7"/>
    <x v="4"/>
    <s v="indie rock"/>
    <n v="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n v="1438549026"/>
    <b v="0"/>
    <n v="72"/>
    <b v="0"/>
    <s v="music/indie rock"/>
    <x v="0"/>
    <x v="4"/>
    <s v="indie rock"/>
    <n v="8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n v="1351528308"/>
    <b v="0"/>
    <n v="0"/>
    <b v="0"/>
    <s v="music/indie rock"/>
    <x v="5"/>
    <x v="4"/>
    <s v="indie rock"/>
    <n v="10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n v="1322763110"/>
    <b v="0"/>
    <n v="2"/>
    <b v="0"/>
    <s v="music/indie rock"/>
    <x v="6"/>
    <x v="4"/>
    <s v="indie rock"/>
    <n v="12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n v="1302661362"/>
    <b v="0"/>
    <n v="8"/>
    <b v="0"/>
    <s v="music/indie rock"/>
    <x v="6"/>
    <x v="4"/>
    <s v="indie rock"/>
    <n v="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n v="1456777402"/>
    <b v="0"/>
    <n v="2"/>
    <b v="0"/>
    <s v="music/jazz"/>
    <x v="2"/>
    <x v="4"/>
    <s v="jazz"/>
    <n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n v="1272050914"/>
    <b v="0"/>
    <n v="0"/>
    <b v="0"/>
    <s v="music/jazz"/>
    <x v="7"/>
    <x v="4"/>
    <s v="jazz"/>
    <n v="4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n v="1404947422"/>
    <b v="0"/>
    <n v="3"/>
    <b v="0"/>
    <s v="music/jazz"/>
    <x v="3"/>
    <x v="4"/>
    <s v="jazz"/>
    <n v="7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n v="1346180780"/>
    <b v="0"/>
    <n v="4"/>
    <b v="0"/>
    <s v="music/jazz"/>
    <x v="5"/>
    <x v="4"/>
    <s v="jazz"/>
    <n v="8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n v="1449194137"/>
    <b v="0"/>
    <n v="3"/>
    <b v="0"/>
    <s v="music/jazz"/>
    <x v="0"/>
    <x v="4"/>
    <s v="jazz"/>
    <n v="12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n v="1290663926"/>
    <b v="0"/>
    <n v="6"/>
    <b v="0"/>
    <s v="music/jazz"/>
    <x v="7"/>
    <x v="4"/>
    <s v="jazz"/>
    <n v="11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n v="1392093190"/>
    <b v="0"/>
    <n v="0"/>
    <b v="0"/>
    <s v="music/jazz"/>
    <x v="3"/>
    <x v="4"/>
    <s v="jazz"/>
    <n v="2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n v="1313123823"/>
    <b v="0"/>
    <n v="0"/>
    <b v="0"/>
    <s v="music/jazz"/>
    <x v="6"/>
    <x v="4"/>
    <s v="jazz"/>
    <n v="8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n v="1276283655"/>
    <b v="0"/>
    <n v="0"/>
    <b v="0"/>
    <s v="music/jazz"/>
    <x v="7"/>
    <x v="4"/>
    <s v="jazz"/>
    <n v="6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n v="1340296440"/>
    <b v="0"/>
    <n v="8"/>
    <b v="0"/>
    <s v="music/jazz"/>
    <x v="5"/>
    <x v="4"/>
    <s v="jazz"/>
    <n v="6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n v="1483362319"/>
    <b v="0"/>
    <n v="5"/>
    <b v="0"/>
    <s v="music/jazz"/>
    <x v="1"/>
    <x v="4"/>
    <s v="jazz"/>
    <n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n v="1388707645"/>
    <b v="0"/>
    <n v="0"/>
    <b v="0"/>
    <s v="music/jazz"/>
    <x v="3"/>
    <x v="4"/>
    <s v="jazz"/>
    <n v="1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n v="1350009447"/>
    <b v="0"/>
    <n v="2"/>
    <b v="0"/>
    <s v="music/jazz"/>
    <x v="5"/>
    <x v="4"/>
    <s v="jazz"/>
    <n v="10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n v="1333596019"/>
    <b v="0"/>
    <n v="24"/>
    <b v="0"/>
    <s v="music/jazz"/>
    <x v="5"/>
    <x v="4"/>
    <s v="jazz"/>
    <n v="4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n v="1343326747"/>
    <b v="0"/>
    <n v="0"/>
    <b v="0"/>
    <s v="music/jazz"/>
    <x v="5"/>
    <x v="4"/>
    <s v="jazz"/>
    <n v="7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n v="1327853914"/>
    <b v="0"/>
    <n v="9"/>
    <b v="0"/>
    <s v="music/jazz"/>
    <x v="5"/>
    <x v="4"/>
    <s v="jazz"/>
    <n v="1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n v="1284409734"/>
    <b v="0"/>
    <n v="0"/>
    <b v="0"/>
    <s v="music/jazz"/>
    <x v="7"/>
    <x v="4"/>
    <s v="jazz"/>
    <n v="9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n v="1402612730"/>
    <b v="0"/>
    <n v="1"/>
    <b v="0"/>
    <s v="music/jazz"/>
    <x v="3"/>
    <x v="4"/>
    <s v="jazz"/>
    <n v="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n v="1414879161"/>
    <b v="0"/>
    <n v="10"/>
    <b v="0"/>
    <s v="music/jazz"/>
    <x v="3"/>
    <x v="4"/>
    <s v="jazz"/>
    <n v="11"/>
    <x v="4"/>
  </r>
  <r>
    <n v="919"/>
    <s v="Jazz CD:  Out of The Blue"/>
    <s v="Cool jazz with a New Orleans flavor."/>
    <n v="20000"/>
    <n v="100"/>
    <x v="2"/>
    <s v="US"/>
    <s v="USD"/>
    <n v="1355930645"/>
    <x v="919"/>
    <n v="1352906645"/>
    <b v="0"/>
    <n v="1"/>
    <b v="0"/>
    <s v="music/jazz"/>
    <x v="5"/>
    <x v="4"/>
    <s v="jazz"/>
    <n v="11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n v="1381853222"/>
    <b v="0"/>
    <n v="0"/>
    <b v="0"/>
    <s v="music/jazz"/>
    <x v="4"/>
    <x v="4"/>
    <s v="jazz"/>
    <n v="10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n v="1320033976"/>
    <b v="0"/>
    <n v="20"/>
    <b v="0"/>
    <s v="music/jazz"/>
    <x v="6"/>
    <x v="4"/>
    <s v="jazz"/>
    <n v="10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n v="1409143393"/>
    <b v="0"/>
    <n v="30"/>
    <b v="0"/>
    <s v="music/jazz"/>
    <x v="3"/>
    <x v="4"/>
    <s v="jazz"/>
    <n v="8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n v="1414018923"/>
    <b v="0"/>
    <n v="6"/>
    <b v="0"/>
    <s v="music/jazz"/>
    <x v="3"/>
    <x v="4"/>
    <s v="jazz"/>
    <n v="10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n v="1358203069"/>
    <b v="0"/>
    <n v="15"/>
    <b v="0"/>
    <s v="music/jazz"/>
    <x v="4"/>
    <x v="4"/>
    <s v="jazz"/>
    <n v="1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n v="1382994511"/>
    <b v="0"/>
    <n v="5"/>
    <b v="0"/>
    <s v="music/jazz"/>
    <x v="4"/>
    <x v="4"/>
    <s v="jazz"/>
    <n v="10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n v="1276043330"/>
    <b v="0"/>
    <n v="0"/>
    <b v="0"/>
    <s v="music/jazz"/>
    <x v="7"/>
    <x v="4"/>
    <s v="jazz"/>
    <n v="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n v="1334432695"/>
    <b v="0"/>
    <n v="0"/>
    <b v="0"/>
    <s v="music/jazz"/>
    <x v="5"/>
    <x v="4"/>
    <s v="jazz"/>
    <n v="4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n v="1348864913"/>
    <b v="0"/>
    <n v="28"/>
    <b v="0"/>
    <s v="music/jazz"/>
    <x v="5"/>
    <x v="4"/>
    <s v="jazz"/>
    <n v="9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n v="1331358169"/>
    <b v="0"/>
    <n v="0"/>
    <b v="0"/>
    <s v="music/jazz"/>
    <x v="5"/>
    <x v="4"/>
    <s v="jazz"/>
    <n v="3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n v="1273874306"/>
    <b v="0"/>
    <n v="5"/>
    <b v="0"/>
    <s v="music/jazz"/>
    <x v="7"/>
    <x v="4"/>
    <s v="jazz"/>
    <n v="5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n v="1392021502"/>
    <b v="0"/>
    <n v="7"/>
    <b v="0"/>
    <s v="music/jazz"/>
    <x v="3"/>
    <x v="4"/>
    <s v="jazz"/>
    <n v="2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n v="1360106145"/>
    <b v="0"/>
    <n v="30"/>
    <b v="0"/>
    <s v="music/jazz"/>
    <x v="4"/>
    <x v="4"/>
    <s v="jazz"/>
    <n v="2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n v="1394683409"/>
    <b v="0"/>
    <n v="2"/>
    <b v="0"/>
    <s v="music/jazz"/>
    <x v="3"/>
    <x v="4"/>
    <s v="jazz"/>
    <n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n v="1396633284"/>
    <b v="0"/>
    <n v="30"/>
    <b v="0"/>
    <s v="music/jazz"/>
    <x v="3"/>
    <x v="4"/>
    <s v="jazz"/>
    <n v="4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n v="1451462429"/>
    <b v="0"/>
    <n v="2"/>
    <b v="0"/>
    <s v="music/jazz"/>
    <x v="0"/>
    <x v="4"/>
    <s v="jazz"/>
    <n v="12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n v="1323131689"/>
    <b v="0"/>
    <n v="0"/>
    <b v="0"/>
    <s v="music/jazz"/>
    <x v="6"/>
    <x v="4"/>
    <s v="jazz"/>
    <n v="12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n v="1380913757"/>
    <b v="0"/>
    <n v="2"/>
    <b v="0"/>
    <s v="music/jazz"/>
    <x v="4"/>
    <x v="4"/>
    <s v="jazz"/>
    <n v="10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n v="1343993448"/>
    <b v="0"/>
    <n v="1"/>
    <b v="0"/>
    <s v="music/jazz"/>
    <x v="5"/>
    <x v="4"/>
    <s v="jazz"/>
    <n v="8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n v="1369246738"/>
    <b v="0"/>
    <n v="2"/>
    <b v="0"/>
    <s v="music/jazz"/>
    <x v="4"/>
    <x v="4"/>
    <s v="jazz"/>
    <n v="5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n v="1435363926"/>
    <b v="0"/>
    <n v="14"/>
    <b v="0"/>
    <s v="technology/wearables"/>
    <x v="0"/>
    <x v="2"/>
    <s v="wearables"/>
    <n v="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n v="1484101145"/>
    <b v="0"/>
    <n v="31"/>
    <b v="0"/>
    <s v="technology/wearables"/>
    <x v="1"/>
    <x v="2"/>
    <s v="wearables"/>
    <n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n v="1452716060"/>
    <b v="0"/>
    <n v="16"/>
    <b v="0"/>
    <s v="technology/wearables"/>
    <x v="2"/>
    <x v="2"/>
    <s v="wearables"/>
    <n v="1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n v="1477843305"/>
    <b v="0"/>
    <n v="12"/>
    <b v="0"/>
    <s v="technology/wearables"/>
    <x v="2"/>
    <x v="2"/>
    <s v="wearables"/>
    <n v="10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n v="1458050450"/>
    <b v="0"/>
    <n v="96"/>
    <b v="0"/>
    <s v="technology/wearables"/>
    <x v="2"/>
    <x v="2"/>
    <s v="wearables"/>
    <n v="3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n v="1482958626"/>
    <b v="0"/>
    <n v="16"/>
    <b v="0"/>
    <s v="technology/wearables"/>
    <x v="2"/>
    <x v="2"/>
    <s v="wearables"/>
    <n v="1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n v="1470852048"/>
    <b v="0"/>
    <n v="5"/>
    <b v="0"/>
    <s v="technology/wearables"/>
    <x v="2"/>
    <x v="2"/>
    <s v="wearables"/>
    <n v="8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n v="1462128306"/>
    <b v="0"/>
    <n v="0"/>
    <b v="0"/>
    <s v="technology/wearables"/>
    <x v="2"/>
    <x v="2"/>
    <s v="wearables"/>
    <n v="5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n v="1455220364"/>
    <b v="0"/>
    <n v="8"/>
    <b v="0"/>
    <s v="technology/wearables"/>
    <x v="2"/>
    <x v="2"/>
    <s v="wearables"/>
    <n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n v="1450832576"/>
    <b v="0"/>
    <n v="7"/>
    <b v="0"/>
    <s v="technology/wearables"/>
    <x v="0"/>
    <x v="2"/>
    <s v="wearables"/>
    <n v="12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n v="1450461661"/>
    <b v="0"/>
    <n v="24"/>
    <b v="0"/>
    <s v="technology/wearables"/>
    <x v="0"/>
    <x v="2"/>
    <s v="wearables"/>
    <n v="12"/>
    <x v="11"/>
  </r>
  <r>
    <n v="951"/>
    <s v="Smart Harness"/>
    <s v="Revolutionizing the way we walk our dogs!"/>
    <n v="50000"/>
    <n v="19195"/>
    <x v="2"/>
    <s v="US"/>
    <s v="USD"/>
    <n v="1465054872"/>
    <x v="951"/>
    <n v="1461166872"/>
    <b v="0"/>
    <n v="121"/>
    <b v="0"/>
    <s v="technology/wearables"/>
    <x v="2"/>
    <x v="2"/>
    <s v="wearables"/>
    <n v="4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n v="1476888212"/>
    <b v="0"/>
    <n v="196"/>
    <b v="0"/>
    <s v="technology/wearables"/>
    <x v="2"/>
    <x v="2"/>
    <s v="wearables"/>
    <n v="10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n v="1419566199"/>
    <b v="0"/>
    <n v="5"/>
    <b v="0"/>
    <s v="technology/wearables"/>
    <x v="3"/>
    <x v="2"/>
    <s v="wearables"/>
    <n v="12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n v="1436472039"/>
    <b v="0"/>
    <n v="73"/>
    <b v="0"/>
    <s v="technology/wearables"/>
    <x v="0"/>
    <x v="2"/>
    <s v="wearables"/>
    <n v="7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n v="1470294300"/>
    <b v="0"/>
    <n v="93"/>
    <b v="0"/>
    <s v="technology/wearables"/>
    <x v="2"/>
    <x v="2"/>
    <s v="wearables"/>
    <n v="8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n v="1424901359"/>
    <b v="0"/>
    <n v="17"/>
    <b v="0"/>
    <s v="technology/wearables"/>
    <x v="0"/>
    <x v="2"/>
    <s v="wearables"/>
    <n v="2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n v="1476710133"/>
    <b v="0"/>
    <n v="7"/>
    <b v="0"/>
    <s v="technology/wearables"/>
    <x v="2"/>
    <x v="2"/>
    <s v="wearables"/>
    <n v="10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n v="1426792563"/>
    <b v="0"/>
    <n v="17"/>
    <b v="0"/>
    <s v="technology/wearables"/>
    <x v="0"/>
    <x v="2"/>
    <s v="wearables"/>
    <n v="3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n v="1419048665"/>
    <b v="0"/>
    <n v="171"/>
    <b v="0"/>
    <s v="technology/wearables"/>
    <x v="3"/>
    <x v="2"/>
    <s v="wearables"/>
    <n v="12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n v="1485874955"/>
    <b v="0"/>
    <n v="188"/>
    <b v="0"/>
    <s v="technology/wearables"/>
    <x v="1"/>
    <x v="2"/>
    <s v="wearables"/>
    <n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n v="1483634335"/>
    <b v="0"/>
    <n v="110"/>
    <b v="0"/>
    <s v="technology/wearables"/>
    <x v="1"/>
    <x v="2"/>
    <s v="wearables"/>
    <n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n v="1451927153"/>
    <b v="0"/>
    <n v="37"/>
    <b v="0"/>
    <s v="technology/wearables"/>
    <x v="2"/>
    <x v="2"/>
    <s v="wearables"/>
    <n v="1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n v="1473693319"/>
    <b v="0"/>
    <n v="9"/>
    <b v="0"/>
    <s v="technology/wearables"/>
    <x v="2"/>
    <x v="2"/>
    <s v="wearables"/>
    <n v="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n v="1437663919"/>
    <b v="0"/>
    <n v="29"/>
    <b v="0"/>
    <s v="technology/wearables"/>
    <x v="0"/>
    <x v="2"/>
    <s v="wearables"/>
    <n v="7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n v="1474676646"/>
    <b v="0"/>
    <n v="6"/>
    <b v="0"/>
    <s v="technology/wearables"/>
    <x v="2"/>
    <x v="2"/>
    <s v="wearables"/>
    <n v="9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n v="1473174932"/>
    <b v="0"/>
    <n v="30"/>
    <b v="0"/>
    <s v="technology/wearables"/>
    <x v="2"/>
    <x v="2"/>
    <s v="wearables"/>
    <n v="9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n v="1456121174"/>
    <b v="0"/>
    <n v="81"/>
    <b v="0"/>
    <s v="technology/wearables"/>
    <x v="2"/>
    <x v="2"/>
    <s v="wearables"/>
    <n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n v="1405542034"/>
    <b v="0"/>
    <n v="4"/>
    <b v="0"/>
    <s v="technology/wearables"/>
    <x v="3"/>
    <x v="2"/>
    <s v="wearables"/>
    <n v="7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n v="1483773407"/>
    <b v="0"/>
    <n v="11"/>
    <b v="0"/>
    <s v="technology/wearables"/>
    <x v="1"/>
    <x v="2"/>
    <s v="wearables"/>
    <n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n v="1481951853"/>
    <b v="0"/>
    <n v="14"/>
    <b v="0"/>
    <s v="technology/wearables"/>
    <x v="2"/>
    <x v="2"/>
    <s v="wearables"/>
    <n v="1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n v="1429290060"/>
    <b v="0"/>
    <n v="5"/>
    <b v="0"/>
    <s v="technology/wearables"/>
    <x v="0"/>
    <x v="2"/>
    <s v="wearables"/>
    <n v="4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n v="1407271598"/>
    <b v="0"/>
    <n v="45"/>
    <b v="0"/>
    <s v="technology/wearables"/>
    <x v="3"/>
    <x v="2"/>
    <s v="wearables"/>
    <n v="8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n v="1441844493"/>
    <b v="0"/>
    <n v="8"/>
    <b v="0"/>
    <s v="technology/wearables"/>
    <x v="0"/>
    <x v="2"/>
    <s v="wearables"/>
    <n v="9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n v="1456336756"/>
    <b v="0"/>
    <n v="3"/>
    <b v="0"/>
    <s v="technology/wearables"/>
    <x v="2"/>
    <x v="2"/>
    <s v="wearables"/>
    <n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n v="1461948185"/>
    <b v="0"/>
    <n v="24"/>
    <b v="0"/>
    <s v="technology/wearables"/>
    <x v="2"/>
    <x v="2"/>
    <s v="wearables"/>
    <n v="4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n v="1435627497"/>
    <b v="0"/>
    <n v="18"/>
    <b v="0"/>
    <s v="technology/wearables"/>
    <x v="0"/>
    <x v="2"/>
    <s v="wearables"/>
    <n v="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n v="1453502197"/>
    <b v="0"/>
    <n v="12"/>
    <b v="0"/>
    <s v="technology/wearables"/>
    <x v="2"/>
    <x v="2"/>
    <s v="wearables"/>
    <n v="1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n v="1453793101"/>
    <b v="0"/>
    <n v="123"/>
    <b v="0"/>
    <s v="technology/wearables"/>
    <x v="2"/>
    <x v="2"/>
    <s v="wearables"/>
    <n v="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n v="1463392828"/>
    <b v="0"/>
    <n v="96"/>
    <b v="0"/>
    <s v="technology/wearables"/>
    <x v="2"/>
    <x v="2"/>
    <s v="wearables"/>
    <n v="5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n v="1413495722"/>
    <b v="0"/>
    <n v="31"/>
    <b v="0"/>
    <s v="technology/wearables"/>
    <x v="3"/>
    <x v="2"/>
    <s v="wearables"/>
    <n v="10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n v="1405032222"/>
    <b v="0"/>
    <n v="4"/>
    <b v="0"/>
    <s v="technology/wearables"/>
    <x v="3"/>
    <x v="2"/>
    <s v="wearables"/>
    <n v="7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n v="1472839486"/>
    <b v="0"/>
    <n v="3"/>
    <b v="0"/>
    <s v="technology/wearables"/>
    <x v="2"/>
    <x v="2"/>
    <s v="wearables"/>
    <n v="9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n v="1469289685"/>
    <b v="0"/>
    <n v="179"/>
    <b v="0"/>
    <s v="technology/wearables"/>
    <x v="2"/>
    <x v="2"/>
    <s v="wearables"/>
    <n v="7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n v="1424918808"/>
    <b v="0"/>
    <n v="3"/>
    <b v="0"/>
    <s v="technology/wearables"/>
    <x v="0"/>
    <x v="2"/>
    <s v="wearables"/>
    <n v="2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n v="1449011610"/>
    <b v="0"/>
    <n v="23"/>
    <b v="0"/>
    <s v="technology/wearables"/>
    <x v="0"/>
    <x v="2"/>
    <s v="wearables"/>
    <n v="12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n v="1447698300"/>
    <b v="0"/>
    <n v="23"/>
    <b v="0"/>
    <s v="technology/wearables"/>
    <x v="0"/>
    <x v="2"/>
    <s v="wearables"/>
    <n v="11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n v="1400051050"/>
    <b v="0"/>
    <n v="41"/>
    <b v="0"/>
    <s v="technology/wearables"/>
    <x v="3"/>
    <x v="2"/>
    <s v="wearables"/>
    <n v="5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n v="1472718825"/>
    <b v="0"/>
    <n v="0"/>
    <b v="0"/>
    <s v="technology/wearables"/>
    <x v="2"/>
    <x v="2"/>
    <s v="wearables"/>
    <n v="9"/>
    <x v="8"/>
  </r>
  <r>
    <n v="989"/>
    <s v="Power Rope"/>
    <s v="The most useful phone charger you will ever buy"/>
    <n v="10000"/>
    <n v="1677"/>
    <x v="2"/>
    <s v="US"/>
    <s v="USD"/>
    <n v="1475101495"/>
    <x v="989"/>
    <n v="1472509495"/>
    <b v="0"/>
    <n v="32"/>
    <b v="0"/>
    <s v="technology/wearables"/>
    <x v="2"/>
    <x v="2"/>
    <s v="wearables"/>
    <n v="8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n v="1407178164"/>
    <b v="0"/>
    <n v="2"/>
    <b v="0"/>
    <s v="technology/wearables"/>
    <x v="3"/>
    <x v="2"/>
    <s v="wearables"/>
    <n v="8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n v="1466186988"/>
    <b v="0"/>
    <n v="7"/>
    <b v="0"/>
    <s v="technology/wearables"/>
    <x v="2"/>
    <x v="2"/>
    <s v="wearables"/>
    <n v="6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n v="1457475119"/>
    <b v="0"/>
    <n v="4"/>
    <b v="0"/>
    <s v="technology/wearables"/>
    <x v="2"/>
    <x v="2"/>
    <s v="wearables"/>
    <n v="3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n v="1476054568"/>
    <b v="0"/>
    <n v="196"/>
    <b v="0"/>
    <s v="technology/wearables"/>
    <x v="2"/>
    <x v="2"/>
    <s v="wearables"/>
    <n v="10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n v="1412835530"/>
    <b v="0"/>
    <n v="11"/>
    <b v="0"/>
    <s v="technology/wearables"/>
    <x v="3"/>
    <x v="2"/>
    <s v="wearables"/>
    <n v="10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n v="1415140480"/>
    <b v="0"/>
    <n v="9"/>
    <b v="0"/>
    <s v="technology/wearables"/>
    <x v="3"/>
    <x v="2"/>
    <s v="wearables"/>
    <n v="11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n v="1403902060"/>
    <b v="0"/>
    <n v="5"/>
    <b v="0"/>
    <s v="technology/wearables"/>
    <x v="3"/>
    <x v="2"/>
    <s v="wearables"/>
    <n v="6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n v="1414549697"/>
    <b v="0"/>
    <n v="8"/>
    <b v="0"/>
    <s v="technology/wearables"/>
    <x v="3"/>
    <x v="2"/>
    <s v="wearables"/>
    <n v="10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n v="1444017801"/>
    <b v="0"/>
    <n v="229"/>
    <b v="0"/>
    <s v="technology/wearables"/>
    <x v="0"/>
    <x v="2"/>
    <s v="wearables"/>
    <n v="1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n v="1413270690"/>
    <b v="0"/>
    <n v="40"/>
    <b v="0"/>
    <s v="technology/wearables"/>
    <x v="3"/>
    <x v="2"/>
    <s v="wearables"/>
    <n v="10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n v="1484357160"/>
    <b v="0"/>
    <n v="6"/>
    <b v="0"/>
    <s v="technology/wearables"/>
    <x v="1"/>
    <x v="2"/>
    <s v="wearables"/>
    <n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n v="1481908613"/>
    <b v="0"/>
    <n v="4"/>
    <b v="0"/>
    <s v="technology/wearables"/>
    <x v="2"/>
    <x v="2"/>
    <s v="wearables"/>
    <n v="1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n v="1447777514"/>
    <b v="0"/>
    <n v="22"/>
    <b v="0"/>
    <s v="technology/wearables"/>
    <x v="0"/>
    <x v="2"/>
    <s v="wearables"/>
    <n v="11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n v="1487091661"/>
    <b v="0"/>
    <n v="15"/>
    <b v="0"/>
    <s v="technology/wearables"/>
    <x v="1"/>
    <x v="2"/>
    <s v="wearables"/>
    <n v="2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n v="1453222827"/>
    <b v="0"/>
    <n v="95"/>
    <b v="0"/>
    <s v="technology/wearables"/>
    <x v="2"/>
    <x v="2"/>
    <s v="wearables"/>
    <n v="1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n v="1443538783"/>
    <b v="0"/>
    <n v="161"/>
    <b v="0"/>
    <s v="technology/wearables"/>
    <x v="0"/>
    <x v="2"/>
    <s v="wearables"/>
    <n v="9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n v="1417654672"/>
    <b v="0"/>
    <n v="8"/>
    <b v="0"/>
    <s v="technology/wearables"/>
    <x v="3"/>
    <x v="2"/>
    <s v="wearables"/>
    <n v="12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n v="1478095223"/>
    <b v="0"/>
    <n v="76"/>
    <b v="0"/>
    <s v="technology/wearables"/>
    <x v="2"/>
    <x v="2"/>
    <s v="wearables"/>
    <n v="11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n v="1480361115"/>
    <b v="0"/>
    <n v="1"/>
    <b v="0"/>
    <s v="technology/wearables"/>
    <x v="2"/>
    <x v="2"/>
    <s v="wearables"/>
    <n v="11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n v="1463754646"/>
    <b v="0"/>
    <n v="101"/>
    <b v="0"/>
    <s v="technology/wearables"/>
    <x v="2"/>
    <x v="2"/>
    <s v="wearables"/>
    <n v="5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n v="1468180462"/>
    <b v="0"/>
    <n v="4"/>
    <b v="0"/>
    <s v="technology/wearables"/>
    <x v="2"/>
    <x v="2"/>
    <s v="wearables"/>
    <n v="7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n v="1415050395"/>
    <b v="0"/>
    <n v="1"/>
    <b v="0"/>
    <s v="technology/wearables"/>
    <x v="3"/>
    <x v="2"/>
    <s v="wearables"/>
    <n v="11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n v="1481366052"/>
    <b v="0"/>
    <n v="775"/>
    <b v="0"/>
    <s v="technology/wearables"/>
    <x v="2"/>
    <x v="2"/>
    <s v="wearables"/>
    <n v="1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n v="1449000056"/>
    <b v="0"/>
    <n v="90"/>
    <b v="0"/>
    <s v="technology/wearables"/>
    <x v="0"/>
    <x v="2"/>
    <s v="wearables"/>
    <n v="12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n v="1415750615"/>
    <b v="0"/>
    <n v="16"/>
    <b v="0"/>
    <s v="technology/wearables"/>
    <x v="3"/>
    <x v="2"/>
    <s v="wearables"/>
    <n v="11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n v="1445893495"/>
    <b v="0"/>
    <n v="6"/>
    <b v="0"/>
    <s v="technology/wearables"/>
    <x v="0"/>
    <x v="2"/>
    <s v="wearables"/>
    <n v="1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n v="1456108456"/>
    <b v="0"/>
    <n v="38"/>
    <b v="0"/>
    <s v="technology/wearables"/>
    <x v="2"/>
    <x v="2"/>
    <s v="wearables"/>
    <n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n v="1444666335"/>
    <b v="0"/>
    <n v="355"/>
    <b v="0"/>
    <s v="technology/wearables"/>
    <x v="0"/>
    <x v="2"/>
    <s v="wearables"/>
    <n v="1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n v="1465904933"/>
    <b v="0"/>
    <n v="7"/>
    <b v="0"/>
    <s v="technology/wearables"/>
    <x v="2"/>
    <x v="2"/>
    <s v="wearables"/>
    <n v="6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n v="1420500149"/>
    <b v="0"/>
    <n v="400"/>
    <b v="0"/>
    <s v="technology/wearables"/>
    <x v="0"/>
    <x v="2"/>
    <s v="wearables"/>
    <n v="1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n v="1430617209"/>
    <b v="0"/>
    <n v="30"/>
    <b v="1"/>
    <s v="music/electronic music"/>
    <x v="0"/>
    <x v="4"/>
    <s v="electronic music"/>
    <n v="5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n v="1443074571"/>
    <b v="1"/>
    <n v="478"/>
    <b v="1"/>
    <s v="music/electronic music"/>
    <x v="0"/>
    <x v="4"/>
    <s v="electronic music"/>
    <n v="9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n v="1429284677"/>
    <b v="1"/>
    <n v="74"/>
    <b v="1"/>
    <s v="music/electronic music"/>
    <x v="0"/>
    <x v="4"/>
    <s v="electronic music"/>
    <n v="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n v="1432245861"/>
    <b v="0"/>
    <n v="131"/>
    <b v="1"/>
    <s v="music/electronic music"/>
    <x v="0"/>
    <x v="4"/>
    <s v="electronic music"/>
    <n v="5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n v="1451656563"/>
    <b v="1"/>
    <n v="61"/>
    <b v="1"/>
    <s v="music/electronic music"/>
    <x v="2"/>
    <x v="4"/>
    <s v="electronic music"/>
    <n v="1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n v="1423944037"/>
    <b v="1"/>
    <n v="1071"/>
    <b v="1"/>
    <s v="music/electronic music"/>
    <x v="0"/>
    <x v="4"/>
    <s v="electronic music"/>
    <n v="2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n v="1456480016"/>
    <b v="1"/>
    <n v="122"/>
    <b v="1"/>
    <s v="music/electronic music"/>
    <x v="2"/>
    <x v="4"/>
    <s v="electronic music"/>
    <n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n v="1411433347"/>
    <b v="1"/>
    <n v="111"/>
    <b v="1"/>
    <s v="music/electronic music"/>
    <x v="3"/>
    <x v="4"/>
    <s v="electronic music"/>
    <n v="9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n v="1484924605"/>
    <b v="1"/>
    <n v="255"/>
    <b v="1"/>
    <s v="music/electronic music"/>
    <x v="1"/>
    <x v="4"/>
    <s v="electronic music"/>
    <n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n v="1423501507"/>
    <b v="0"/>
    <n v="141"/>
    <b v="1"/>
    <s v="music/electronic music"/>
    <x v="0"/>
    <x v="4"/>
    <s v="electronic music"/>
    <n v="2"/>
    <x v="2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n v="1472470549"/>
    <b v="0"/>
    <n v="159"/>
    <b v="1"/>
    <s v="music/electronic music"/>
    <x v="2"/>
    <x v="4"/>
    <s v="electronic music"/>
    <n v="8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n v="1447698010"/>
    <b v="0"/>
    <n v="99"/>
    <b v="1"/>
    <s v="music/electronic music"/>
    <x v="0"/>
    <x v="4"/>
    <s v="electronic music"/>
    <n v="11"/>
    <x v="4"/>
  </r>
  <r>
    <n v="1032"/>
    <s v="Phantom Ship / Coastal (Album Preorder)"/>
    <s v="Ideal for living rooms and open spaces."/>
    <n v="5400"/>
    <n v="5858.84"/>
    <x v="0"/>
    <s v="US"/>
    <s v="USD"/>
    <n v="1466697625"/>
    <x v="1032"/>
    <n v="1464105625"/>
    <b v="0"/>
    <n v="96"/>
    <b v="1"/>
    <s v="music/electronic music"/>
    <x v="2"/>
    <x v="4"/>
    <s v="electronic music"/>
    <n v="5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n v="1479144880"/>
    <b v="0"/>
    <n v="27"/>
    <b v="1"/>
    <s v="music/electronic music"/>
    <x v="2"/>
    <x v="4"/>
    <s v="electronic music"/>
    <n v="1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n v="1467604804"/>
    <b v="0"/>
    <n v="166"/>
    <b v="1"/>
    <s v="music/electronic music"/>
    <x v="2"/>
    <x v="4"/>
    <s v="electronic music"/>
    <n v="7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n v="1421076220"/>
    <b v="0"/>
    <n v="76"/>
    <b v="1"/>
    <s v="music/electronic music"/>
    <x v="0"/>
    <x v="4"/>
    <s v="electronic music"/>
    <n v="1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n v="1354790790"/>
    <b v="0"/>
    <n v="211"/>
    <b v="1"/>
    <s v="music/electronic music"/>
    <x v="5"/>
    <x v="4"/>
    <s v="electronic music"/>
    <n v="12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n v="1429991062"/>
    <b v="0"/>
    <n v="21"/>
    <b v="1"/>
    <s v="music/electronic music"/>
    <x v="0"/>
    <x v="4"/>
    <s v="electronic music"/>
    <n v="4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n v="1455773623"/>
    <b v="0"/>
    <n v="61"/>
    <b v="1"/>
    <s v="music/electronic music"/>
    <x v="2"/>
    <x v="4"/>
    <s v="electronic music"/>
    <n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n v="1479436646"/>
    <b v="0"/>
    <n v="30"/>
    <b v="1"/>
    <s v="music/electronic music"/>
    <x v="2"/>
    <x v="4"/>
    <s v="electronic music"/>
    <n v="11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n v="1469725209"/>
    <b v="0"/>
    <n v="1"/>
    <b v="0"/>
    <s v="journalism/audio"/>
    <x v="2"/>
    <x v="5"/>
    <s v="audio"/>
    <n v="7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n v="1405041992"/>
    <b v="0"/>
    <n v="0"/>
    <b v="0"/>
    <s v="journalism/audio"/>
    <x v="3"/>
    <x v="5"/>
    <s v="audio"/>
    <n v="7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n v="1406824948"/>
    <b v="0"/>
    <n v="1"/>
    <b v="0"/>
    <s v="journalism/audio"/>
    <x v="3"/>
    <x v="5"/>
    <s v="audio"/>
    <n v="7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n v="1429509855"/>
    <b v="0"/>
    <n v="292"/>
    <b v="0"/>
    <s v="journalism/audio"/>
    <x v="0"/>
    <x v="5"/>
    <s v="audio"/>
    <n v="4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n v="1420668801"/>
    <b v="0"/>
    <n v="2"/>
    <b v="0"/>
    <s v="journalism/audio"/>
    <x v="0"/>
    <x v="5"/>
    <s v="audio"/>
    <n v="1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n v="1406235550"/>
    <b v="0"/>
    <n v="8"/>
    <b v="0"/>
    <s v="journalism/audio"/>
    <x v="3"/>
    <x v="5"/>
    <s v="audio"/>
    <n v="7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n v="1447273560"/>
    <b v="0"/>
    <n v="0"/>
    <b v="0"/>
    <s v="journalism/audio"/>
    <x v="0"/>
    <x v="5"/>
    <s v="audio"/>
    <n v="11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n v="1412624315"/>
    <b v="0"/>
    <n v="1"/>
    <b v="0"/>
    <s v="journalism/audio"/>
    <x v="3"/>
    <x v="5"/>
    <s v="audio"/>
    <n v="10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n v="1471310189"/>
    <b v="0"/>
    <n v="4"/>
    <b v="0"/>
    <s v="journalism/audio"/>
    <x v="2"/>
    <x v="5"/>
    <s v="audio"/>
    <n v="8"/>
    <x v="10"/>
  </r>
  <r>
    <n v="1049"/>
    <s v="J1 (Canceled)"/>
    <s v="------"/>
    <n v="12000"/>
    <n v="0"/>
    <x v="1"/>
    <s v="US"/>
    <s v="USD"/>
    <n v="1455272445"/>
    <x v="1049"/>
    <n v="1452680445"/>
    <b v="0"/>
    <n v="0"/>
    <b v="0"/>
    <s v="journalism/audio"/>
    <x v="2"/>
    <x v="5"/>
    <s v="audio"/>
    <n v="1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n v="1439665677"/>
    <b v="0"/>
    <n v="0"/>
    <b v="0"/>
    <s v="journalism/audio"/>
    <x v="0"/>
    <x v="5"/>
    <s v="audio"/>
    <n v="8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n v="1406679625"/>
    <b v="0"/>
    <n v="0"/>
    <b v="0"/>
    <s v="journalism/audio"/>
    <x v="3"/>
    <x v="5"/>
    <s v="audio"/>
    <n v="7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n v="1461438495"/>
    <b v="0"/>
    <n v="0"/>
    <b v="0"/>
    <s v="journalism/audio"/>
    <x v="2"/>
    <x v="5"/>
    <s v="audio"/>
    <n v="4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n v="1486613332"/>
    <b v="0"/>
    <n v="1"/>
    <b v="0"/>
    <s v="journalism/audio"/>
    <x v="1"/>
    <x v="5"/>
    <s v="audio"/>
    <n v="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n v="1405110399"/>
    <b v="0"/>
    <n v="0"/>
    <b v="0"/>
    <s v="journalism/audio"/>
    <x v="3"/>
    <x v="5"/>
    <s v="audio"/>
    <n v="7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n v="1454802545"/>
    <b v="0"/>
    <n v="0"/>
    <b v="0"/>
    <s v="journalism/audio"/>
    <x v="2"/>
    <x v="5"/>
    <s v="audio"/>
    <n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n v="1424711777"/>
    <b v="0"/>
    <n v="0"/>
    <b v="0"/>
    <s v="journalism/audio"/>
    <x v="0"/>
    <x v="5"/>
    <s v="audio"/>
    <n v="2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n v="1478292883"/>
    <b v="0"/>
    <n v="0"/>
    <b v="0"/>
    <s v="journalism/audio"/>
    <x v="2"/>
    <x v="5"/>
    <s v="audio"/>
    <n v="11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n v="1423777043"/>
    <b v="0"/>
    <n v="0"/>
    <b v="0"/>
    <s v="journalism/audio"/>
    <x v="0"/>
    <x v="5"/>
    <s v="audio"/>
    <n v="2"/>
    <x v="2"/>
  </r>
  <r>
    <n v="1059"/>
    <s v="Voice Over Artist (Canceled)"/>
    <s v="Turning myself into a vocal artist."/>
    <n v="1100"/>
    <n v="0"/>
    <x v="1"/>
    <s v="US"/>
    <s v="USD"/>
    <n v="1426269456"/>
    <x v="1059"/>
    <n v="1423681056"/>
    <b v="0"/>
    <n v="0"/>
    <b v="0"/>
    <s v="journalism/audio"/>
    <x v="0"/>
    <x v="5"/>
    <s v="audio"/>
    <n v="2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n v="1426542893"/>
    <b v="0"/>
    <n v="1"/>
    <b v="0"/>
    <s v="journalism/audio"/>
    <x v="0"/>
    <x v="5"/>
    <s v="audio"/>
    <n v="3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n v="1456987108"/>
    <b v="0"/>
    <n v="0"/>
    <b v="0"/>
    <s v="journalism/audio"/>
    <x v="2"/>
    <x v="5"/>
    <s v="audio"/>
    <n v="3"/>
    <x v="7"/>
  </r>
  <r>
    <n v="1062"/>
    <s v="RETURNING AT A LATER DATE"/>
    <s v="SEE US ON PATREON www.badgirlartwork.com"/>
    <n v="199"/>
    <n v="190"/>
    <x v="1"/>
    <s v="US"/>
    <s v="USD"/>
    <n v="1468351341"/>
    <x v="1062"/>
    <n v="1467746541"/>
    <b v="0"/>
    <n v="4"/>
    <b v="0"/>
    <s v="journalism/audio"/>
    <x v="2"/>
    <x v="5"/>
    <s v="audio"/>
    <n v="7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n v="1470012262"/>
    <b v="0"/>
    <n v="0"/>
    <b v="0"/>
    <s v="journalism/audio"/>
    <x v="2"/>
    <x v="5"/>
    <s v="audio"/>
    <n v="8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n v="1369286903"/>
    <b v="0"/>
    <n v="123"/>
    <b v="0"/>
    <s v="games/video games"/>
    <x v="4"/>
    <x v="6"/>
    <s v="video games"/>
    <n v="5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n v="1390381722"/>
    <b v="0"/>
    <n v="5"/>
    <b v="0"/>
    <s v="games/video games"/>
    <x v="3"/>
    <x v="6"/>
    <s v="video games"/>
    <n v="1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n v="1371769582"/>
    <b v="0"/>
    <n v="148"/>
    <b v="0"/>
    <s v="games/video games"/>
    <x v="4"/>
    <x v="6"/>
    <s v="video games"/>
    <n v="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n v="1385065931"/>
    <b v="0"/>
    <n v="10"/>
    <b v="0"/>
    <s v="games/video games"/>
    <x v="4"/>
    <x v="6"/>
    <s v="video games"/>
    <n v="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n v="1457686464"/>
    <b v="0"/>
    <n v="4"/>
    <b v="0"/>
    <s v="games/video games"/>
    <x v="2"/>
    <x v="6"/>
    <s v="video games"/>
    <n v="3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n v="1382679059"/>
    <b v="0"/>
    <n v="21"/>
    <b v="0"/>
    <s v="games/video games"/>
    <x v="4"/>
    <x v="6"/>
    <s v="video games"/>
    <n v="10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n v="1347322622"/>
    <b v="0"/>
    <n v="2"/>
    <b v="0"/>
    <s v="games/video games"/>
    <x v="5"/>
    <x v="6"/>
    <s v="video games"/>
    <n v="9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n v="1445191493"/>
    <b v="0"/>
    <n v="0"/>
    <b v="0"/>
    <s v="games/video games"/>
    <x v="0"/>
    <x v="6"/>
    <s v="video games"/>
    <n v="1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n v="1389038297"/>
    <b v="0"/>
    <n v="4"/>
    <b v="0"/>
    <s v="games/video games"/>
    <x v="3"/>
    <x v="6"/>
    <s v="video games"/>
    <n v="1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n v="1316214541"/>
    <b v="0"/>
    <n v="1"/>
    <b v="0"/>
    <s v="games/video games"/>
    <x v="6"/>
    <x v="6"/>
    <s v="video games"/>
    <n v="9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n v="1386216545"/>
    <b v="0"/>
    <n v="30"/>
    <b v="0"/>
    <s v="games/video games"/>
    <x v="4"/>
    <x v="6"/>
    <s v="video games"/>
    <n v="12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n v="1333748516"/>
    <b v="0"/>
    <n v="3"/>
    <b v="0"/>
    <s v="games/video games"/>
    <x v="5"/>
    <x v="6"/>
    <s v="video games"/>
    <n v="4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n v="1405674250"/>
    <b v="0"/>
    <n v="975"/>
    <b v="0"/>
    <s v="games/video games"/>
    <x v="3"/>
    <x v="6"/>
    <s v="video games"/>
    <n v="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n v="1450152011"/>
    <b v="0"/>
    <n v="167"/>
    <b v="0"/>
    <s v="games/video games"/>
    <x v="0"/>
    <x v="6"/>
    <s v="video games"/>
    <n v="12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n v="1307421721"/>
    <b v="0"/>
    <n v="5"/>
    <b v="0"/>
    <s v="games/video games"/>
    <x v="6"/>
    <x v="6"/>
    <s v="video games"/>
    <n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n v="1461072936"/>
    <b v="0"/>
    <n v="18"/>
    <b v="0"/>
    <s v="games/video games"/>
    <x v="2"/>
    <x v="6"/>
    <s v="video games"/>
    <n v="4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n v="1397186333"/>
    <b v="0"/>
    <n v="98"/>
    <b v="0"/>
    <s v="games/video games"/>
    <x v="3"/>
    <x v="6"/>
    <s v="video games"/>
    <n v="4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n v="1419891292"/>
    <b v="0"/>
    <n v="4"/>
    <b v="0"/>
    <s v="games/video games"/>
    <x v="3"/>
    <x v="6"/>
    <s v="video games"/>
    <n v="12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n v="1342043088"/>
    <b v="0"/>
    <n v="3"/>
    <b v="0"/>
    <s v="games/video games"/>
    <x v="5"/>
    <x v="6"/>
    <s v="video games"/>
    <n v="7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n v="1401810583"/>
    <b v="0"/>
    <n v="1"/>
    <b v="0"/>
    <s v="games/video games"/>
    <x v="3"/>
    <x v="6"/>
    <s v="video games"/>
    <n v="6"/>
    <x v="0"/>
  </r>
  <r>
    <n v="1084"/>
    <s v="My own channel"/>
    <s v="I want to start my own channel for gaming"/>
    <n v="550"/>
    <n v="0"/>
    <x v="2"/>
    <s v="US"/>
    <s v="USD"/>
    <n v="1407534804"/>
    <x v="1084"/>
    <n v="1404942804"/>
    <b v="0"/>
    <n v="0"/>
    <b v="0"/>
    <s v="games/video games"/>
    <x v="3"/>
    <x v="6"/>
    <s v="video games"/>
    <n v="7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n v="1455379575"/>
    <b v="0"/>
    <n v="9"/>
    <b v="0"/>
    <s v="games/video games"/>
    <x v="2"/>
    <x v="6"/>
    <s v="video games"/>
    <n v="2"/>
    <x v="2"/>
  </r>
  <r>
    <n v="1086"/>
    <s v="Cyber Universe Online"/>
    <s v="Humanity's future in the Galaxy"/>
    <n v="18000"/>
    <n v="15"/>
    <x v="2"/>
    <s v="US"/>
    <s v="USD"/>
    <n v="1408913291"/>
    <x v="1086"/>
    <n v="1406321291"/>
    <b v="0"/>
    <n v="2"/>
    <b v="0"/>
    <s v="games/video games"/>
    <x v="3"/>
    <x v="6"/>
    <s v="video games"/>
    <n v="7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n v="1400260087"/>
    <b v="0"/>
    <n v="0"/>
    <b v="0"/>
    <s v="games/video games"/>
    <x v="3"/>
    <x v="6"/>
    <s v="video games"/>
    <n v="5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n v="1395774667"/>
    <b v="0"/>
    <n v="147"/>
    <b v="0"/>
    <s v="games/video games"/>
    <x v="3"/>
    <x v="6"/>
    <s v="video games"/>
    <n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x v="1089"/>
    <n v="1432701175"/>
    <b v="0"/>
    <n v="49"/>
    <b v="0"/>
    <s v="games/video games"/>
    <x v="0"/>
    <x v="6"/>
    <s v="video games"/>
    <n v="5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n v="1430281653"/>
    <b v="0"/>
    <n v="1"/>
    <b v="0"/>
    <s v="games/video games"/>
    <x v="0"/>
    <x v="6"/>
    <s v="video games"/>
    <n v="4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n v="1457725272"/>
    <b v="0"/>
    <n v="2"/>
    <b v="0"/>
    <s v="games/video games"/>
    <x v="2"/>
    <x v="6"/>
    <s v="video games"/>
    <n v="3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n v="1354840638"/>
    <b v="0"/>
    <n v="7"/>
    <b v="0"/>
    <s v="games/video games"/>
    <x v="5"/>
    <x v="6"/>
    <s v="video games"/>
    <n v="12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n v="1453936937"/>
    <b v="0"/>
    <n v="4"/>
    <b v="0"/>
    <s v="games/video games"/>
    <x v="2"/>
    <x v="6"/>
    <s v="video games"/>
    <n v="1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n v="1315588033"/>
    <b v="0"/>
    <n v="27"/>
    <b v="0"/>
    <s v="games/video games"/>
    <x v="6"/>
    <x v="6"/>
    <s v="video games"/>
    <n v="9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n v="1375275220"/>
    <b v="0"/>
    <n v="94"/>
    <b v="0"/>
    <s v="games/video games"/>
    <x v="4"/>
    <x v="6"/>
    <s v="video games"/>
    <n v="7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n v="1409747154"/>
    <b v="0"/>
    <n v="29"/>
    <b v="0"/>
    <s v="games/video games"/>
    <x v="3"/>
    <x v="6"/>
    <s v="video games"/>
    <n v="9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n v="1390330877"/>
    <b v="0"/>
    <n v="7"/>
    <b v="0"/>
    <s v="games/video games"/>
    <x v="3"/>
    <x v="6"/>
    <s v="video games"/>
    <n v="1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n v="1394821095"/>
    <b v="0"/>
    <n v="22"/>
    <b v="0"/>
    <s v="games/video games"/>
    <x v="3"/>
    <x v="6"/>
    <s v="video games"/>
    <n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n v="1428955468"/>
    <b v="0"/>
    <n v="1"/>
    <b v="0"/>
    <s v="games/video games"/>
    <x v="0"/>
    <x v="6"/>
    <s v="video games"/>
    <n v="4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n v="1452825571"/>
    <b v="0"/>
    <n v="10"/>
    <b v="0"/>
    <s v="games/video games"/>
    <x v="2"/>
    <x v="6"/>
    <s v="video games"/>
    <n v="1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n v="1466188338"/>
    <b v="0"/>
    <n v="6"/>
    <b v="0"/>
    <s v="games/video games"/>
    <x v="2"/>
    <x v="6"/>
    <s v="video games"/>
    <n v="6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n v="1383095125"/>
    <b v="0"/>
    <n v="24"/>
    <b v="0"/>
    <s v="games/video games"/>
    <x v="4"/>
    <x v="6"/>
    <s v="video games"/>
    <n v="10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n v="1461043190"/>
    <b v="0"/>
    <n v="15"/>
    <b v="0"/>
    <s v="games/video games"/>
    <x v="2"/>
    <x v="6"/>
    <s v="video games"/>
    <n v="4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n v="1399888221"/>
    <b v="0"/>
    <n v="37"/>
    <b v="0"/>
    <s v="games/video games"/>
    <x v="3"/>
    <x v="6"/>
    <s v="video games"/>
    <n v="5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n v="1393038927"/>
    <b v="0"/>
    <n v="20"/>
    <b v="0"/>
    <s v="games/video games"/>
    <x v="3"/>
    <x v="6"/>
    <s v="video games"/>
    <n v="2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n v="1330969575"/>
    <b v="0"/>
    <n v="7"/>
    <b v="0"/>
    <s v="games/video games"/>
    <x v="5"/>
    <x v="6"/>
    <s v="video games"/>
    <n v="3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n v="1403556024"/>
    <b v="0"/>
    <n v="0"/>
    <b v="0"/>
    <s v="games/video games"/>
    <x v="3"/>
    <x v="6"/>
    <s v="video games"/>
    <n v="6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n v="1329146235"/>
    <b v="0"/>
    <n v="21"/>
    <b v="0"/>
    <s v="games/video games"/>
    <x v="5"/>
    <x v="6"/>
    <s v="video games"/>
    <n v="2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n v="1476900190"/>
    <b v="0"/>
    <n v="3"/>
    <b v="0"/>
    <s v="games/video games"/>
    <x v="2"/>
    <x v="6"/>
    <s v="video games"/>
    <n v="10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n v="1352327022"/>
    <b v="0"/>
    <n v="11"/>
    <b v="0"/>
    <s v="games/video games"/>
    <x v="5"/>
    <x v="6"/>
    <s v="video games"/>
    <n v="11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n v="1449636790"/>
    <b v="0"/>
    <n v="1"/>
    <b v="0"/>
    <s v="games/video games"/>
    <x v="0"/>
    <x v="6"/>
    <s v="video games"/>
    <n v="12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n v="1416507211"/>
    <b v="0"/>
    <n v="312"/>
    <b v="0"/>
    <s v="games/video games"/>
    <x v="3"/>
    <x v="6"/>
    <s v="video games"/>
    <n v="11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n v="1405466820"/>
    <b v="0"/>
    <n v="1"/>
    <b v="0"/>
    <s v="games/video games"/>
    <x v="3"/>
    <x v="6"/>
    <s v="video games"/>
    <n v="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n v="1378714687"/>
    <b v="0"/>
    <n v="3"/>
    <b v="0"/>
    <s v="games/video games"/>
    <x v="4"/>
    <x v="6"/>
    <s v="video games"/>
    <n v="9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n v="1456764095"/>
    <b v="0"/>
    <n v="4"/>
    <b v="0"/>
    <s v="games/video games"/>
    <x v="2"/>
    <x v="6"/>
    <s v="video games"/>
    <n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n v="1334089208"/>
    <b v="0"/>
    <n v="10"/>
    <b v="0"/>
    <s v="games/video games"/>
    <x v="5"/>
    <x v="6"/>
    <s v="video games"/>
    <n v="4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n v="1448461313"/>
    <b v="0"/>
    <n v="8"/>
    <b v="0"/>
    <s v="games/video games"/>
    <x v="0"/>
    <x v="6"/>
    <s v="video games"/>
    <n v="11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n v="1394078379"/>
    <b v="0"/>
    <n v="3"/>
    <b v="0"/>
    <s v="games/video games"/>
    <x v="3"/>
    <x v="6"/>
    <s v="video games"/>
    <n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n v="1395687664"/>
    <b v="0"/>
    <n v="1"/>
    <b v="0"/>
    <s v="games/video games"/>
    <x v="3"/>
    <x v="6"/>
    <s v="video games"/>
    <n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n v="1315947400"/>
    <b v="0"/>
    <n v="0"/>
    <b v="0"/>
    <s v="games/video games"/>
    <x v="6"/>
    <x v="6"/>
    <s v="video games"/>
    <n v="9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n v="1455315916"/>
    <b v="0"/>
    <n v="5"/>
    <b v="0"/>
    <s v="games/video games"/>
    <x v="2"/>
    <x v="6"/>
    <s v="video games"/>
    <n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n v="1368723225"/>
    <b v="0"/>
    <n v="0"/>
    <b v="0"/>
    <s v="games/video games"/>
    <x v="4"/>
    <x v="6"/>
    <s v="video games"/>
    <n v="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n v="1395318848"/>
    <b v="0"/>
    <n v="3"/>
    <b v="0"/>
    <s v="games/video games"/>
    <x v="3"/>
    <x v="6"/>
    <s v="video games"/>
    <n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n v="1427817651"/>
    <b v="0"/>
    <n v="7"/>
    <b v="0"/>
    <s v="games/mobile games"/>
    <x v="0"/>
    <x v="6"/>
    <s v="mobile games"/>
    <n v="3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n v="1438009130"/>
    <b v="0"/>
    <n v="0"/>
    <b v="0"/>
    <s v="games/mobile games"/>
    <x v="0"/>
    <x v="6"/>
    <s v="mobile games"/>
    <n v="7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n v="1465890694"/>
    <b v="0"/>
    <n v="2"/>
    <b v="0"/>
    <s v="games/mobile games"/>
    <x v="2"/>
    <x v="6"/>
    <s v="mobile games"/>
    <n v="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n v="1413318600"/>
    <b v="0"/>
    <n v="23"/>
    <b v="0"/>
    <s v="games/mobile games"/>
    <x v="3"/>
    <x v="6"/>
    <s v="mobile games"/>
    <n v="10"/>
    <x v="9"/>
  </r>
  <r>
    <n v="1128"/>
    <s v="Flying Turds"/>
    <s v="#havingfunFTW"/>
    <n v="1000"/>
    <n v="1"/>
    <x v="2"/>
    <s v="GB"/>
    <s v="GBP"/>
    <n v="1407425717"/>
    <x v="1128"/>
    <n v="1404833717"/>
    <b v="0"/>
    <n v="1"/>
    <b v="0"/>
    <s v="games/mobile games"/>
    <x v="3"/>
    <x v="6"/>
    <s v="mobile games"/>
    <n v="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n v="1462515693"/>
    <b v="0"/>
    <n v="2"/>
    <b v="0"/>
    <s v="games/mobile games"/>
    <x v="2"/>
    <x v="6"/>
    <s v="mobile games"/>
    <n v="5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n v="1411775700"/>
    <b v="0"/>
    <n v="3"/>
    <b v="0"/>
    <s v="games/mobile games"/>
    <x v="3"/>
    <x v="6"/>
    <s v="mobile games"/>
    <n v="9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n v="1448401668"/>
    <b v="0"/>
    <n v="0"/>
    <b v="0"/>
    <s v="games/mobile games"/>
    <x v="0"/>
    <x v="6"/>
    <s v="mobile games"/>
    <n v="11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n v="1480646771"/>
    <b v="0"/>
    <n v="13"/>
    <b v="0"/>
    <s v="games/mobile games"/>
    <x v="2"/>
    <x v="6"/>
    <s v="mobile games"/>
    <n v="1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n v="1404207981"/>
    <b v="0"/>
    <n v="1"/>
    <b v="0"/>
    <s v="games/mobile games"/>
    <x v="3"/>
    <x v="6"/>
    <s v="mobile games"/>
    <n v="7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n v="1416034228"/>
    <b v="0"/>
    <n v="1"/>
    <b v="0"/>
    <s v="games/mobile games"/>
    <x v="3"/>
    <x v="6"/>
    <s v="mobile games"/>
    <n v="11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n v="1467935094"/>
    <b v="0"/>
    <n v="1"/>
    <b v="0"/>
    <s v="games/mobile games"/>
    <x v="2"/>
    <x v="6"/>
    <s v="mobile games"/>
    <n v="7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n v="1447949229"/>
    <b v="0"/>
    <n v="6"/>
    <b v="0"/>
    <s v="games/mobile games"/>
    <x v="0"/>
    <x v="6"/>
    <s v="mobile games"/>
    <n v="11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n v="1458848421"/>
    <b v="0"/>
    <n v="39"/>
    <b v="0"/>
    <s v="games/mobile games"/>
    <x v="2"/>
    <x v="6"/>
    <s v="mobile games"/>
    <n v="3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n v="1483307131"/>
    <b v="0"/>
    <n v="4"/>
    <b v="0"/>
    <s v="games/mobile games"/>
    <x v="1"/>
    <x v="6"/>
    <s v="mobile games"/>
    <n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n v="1417508426"/>
    <b v="0"/>
    <n v="1"/>
    <b v="0"/>
    <s v="games/mobile games"/>
    <x v="3"/>
    <x v="6"/>
    <s v="mobile games"/>
    <n v="12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n v="1436267121"/>
    <b v="0"/>
    <n v="0"/>
    <b v="0"/>
    <s v="games/mobile games"/>
    <x v="0"/>
    <x v="6"/>
    <s v="mobile games"/>
    <n v="7"/>
    <x v="3"/>
  </r>
  <r>
    <n v="1141"/>
    <s v="Arena Z - Zombie Survival"/>
    <s v="I think this will be a great game!"/>
    <n v="500"/>
    <n v="0"/>
    <x v="2"/>
    <s v="DE"/>
    <s v="EUR"/>
    <n v="1436460450"/>
    <x v="1141"/>
    <n v="1433868450"/>
    <b v="0"/>
    <n v="0"/>
    <b v="0"/>
    <s v="games/mobile games"/>
    <x v="0"/>
    <x v="6"/>
    <s v="mobile games"/>
    <n v="6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n v="1421539727"/>
    <b v="0"/>
    <n v="0"/>
    <b v="0"/>
    <s v="games/mobile games"/>
    <x v="0"/>
    <x v="6"/>
    <s v="mobile games"/>
    <n v="1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n v="1447735126"/>
    <b v="0"/>
    <n v="8"/>
    <b v="0"/>
    <s v="games/mobile games"/>
    <x v="0"/>
    <x v="6"/>
    <s v="mobile games"/>
    <n v="11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n v="1427689320"/>
    <b v="0"/>
    <n v="0"/>
    <b v="0"/>
    <s v="food/food trucks"/>
    <x v="0"/>
    <x v="7"/>
    <s v="food trucks"/>
    <n v="3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n v="1407088592"/>
    <b v="0"/>
    <n v="1"/>
    <b v="0"/>
    <s v="food/food trucks"/>
    <x v="3"/>
    <x v="7"/>
    <s v="food trucks"/>
    <n v="8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n v="1395787973"/>
    <b v="0"/>
    <n v="12"/>
    <b v="0"/>
    <s v="food/food trucks"/>
    <x v="3"/>
    <x v="7"/>
    <s v="food trucks"/>
    <n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n v="1408576783"/>
    <b v="0"/>
    <n v="0"/>
    <b v="0"/>
    <s v="food/food trucks"/>
    <x v="3"/>
    <x v="7"/>
    <s v="food trucks"/>
    <n v="8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n v="1477973181"/>
    <b v="0"/>
    <n v="3"/>
    <b v="0"/>
    <s v="food/food trucks"/>
    <x v="2"/>
    <x v="7"/>
    <s v="food trucks"/>
    <n v="11"/>
    <x v="4"/>
  </r>
  <r>
    <n v="1149"/>
    <s v="The Floridian Food Truck"/>
    <s v="Bringing culturally diverse Floridian cuisine to the people!"/>
    <n v="50000"/>
    <n v="75"/>
    <x v="2"/>
    <s v="US"/>
    <s v="USD"/>
    <n v="1466096566"/>
    <x v="1149"/>
    <n v="1463504566"/>
    <b v="0"/>
    <n v="2"/>
    <b v="0"/>
    <s v="food/food trucks"/>
    <x v="2"/>
    <x v="7"/>
    <s v="food trucks"/>
    <n v="5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n v="1447109675"/>
    <b v="0"/>
    <n v="6"/>
    <b v="0"/>
    <s v="food/food trucks"/>
    <x v="0"/>
    <x v="7"/>
    <s v="food trucks"/>
    <n v="11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n v="1439000863"/>
    <b v="0"/>
    <n v="0"/>
    <b v="0"/>
    <s v="food/food trucks"/>
    <x v="0"/>
    <x v="7"/>
    <s v="food trucks"/>
    <n v="8"/>
    <x v="10"/>
  </r>
  <r>
    <n v="1152"/>
    <s v="Peruvian King Food Truck"/>
    <s v="Peruvian food truck with an LA twist."/>
    <n v="16000"/>
    <n v="911"/>
    <x v="2"/>
    <s v="US"/>
    <s v="USD"/>
    <n v="1431709312"/>
    <x v="1152"/>
    <n v="1429117312"/>
    <b v="0"/>
    <n v="15"/>
    <b v="0"/>
    <s v="food/food trucks"/>
    <x v="0"/>
    <x v="7"/>
    <s v="food trucks"/>
    <n v="4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n v="1432055305"/>
    <b v="0"/>
    <n v="1"/>
    <b v="0"/>
    <s v="food/food trucks"/>
    <x v="0"/>
    <x v="7"/>
    <s v="food trucks"/>
    <n v="5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n v="1438915006"/>
    <b v="0"/>
    <n v="3"/>
    <b v="0"/>
    <s v="food/food trucks"/>
    <x v="0"/>
    <x v="7"/>
    <s v="food trucks"/>
    <n v="8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n v="1405448408"/>
    <b v="0"/>
    <n v="8"/>
    <b v="0"/>
    <s v="food/food trucks"/>
    <x v="3"/>
    <x v="7"/>
    <s v="food trucks"/>
    <n v="7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n v="1422150162"/>
    <b v="0"/>
    <n v="0"/>
    <b v="0"/>
    <s v="food/food trucks"/>
    <x v="0"/>
    <x v="7"/>
    <s v="food trucks"/>
    <n v="1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n v="1412607880"/>
    <b v="0"/>
    <n v="3"/>
    <b v="0"/>
    <s v="food/food trucks"/>
    <x v="3"/>
    <x v="7"/>
    <s v="food trucks"/>
    <n v="10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n v="1415499128"/>
    <b v="0"/>
    <n v="3"/>
    <b v="0"/>
    <s v="food/food trucks"/>
    <x v="3"/>
    <x v="7"/>
    <s v="food trucks"/>
    <n v="11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n v="1433006765"/>
    <b v="0"/>
    <n v="0"/>
    <b v="0"/>
    <s v="food/food trucks"/>
    <x v="0"/>
    <x v="7"/>
    <s v="food trucks"/>
    <n v="5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n v="1424922186"/>
    <b v="0"/>
    <n v="19"/>
    <b v="0"/>
    <s v="food/food trucks"/>
    <x v="0"/>
    <x v="7"/>
    <s v="food trucks"/>
    <n v="2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n v="1430233589"/>
    <b v="0"/>
    <n v="0"/>
    <b v="0"/>
    <s v="food/food trucks"/>
    <x v="0"/>
    <x v="7"/>
    <s v="food trucks"/>
    <n v="4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n v="1408983864"/>
    <b v="0"/>
    <n v="2"/>
    <b v="0"/>
    <s v="food/food trucks"/>
    <x v="3"/>
    <x v="7"/>
    <s v="food trucks"/>
    <n v="8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n v="1405012920"/>
    <b v="0"/>
    <n v="0"/>
    <b v="0"/>
    <s v="food/food trucks"/>
    <x v="3"/>
    <x v="7"/>
    <s v="food trucks"/>
    <n v="7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n v="1463678582"/>
    <b v="0"/>
    <n v="0"/>
    <b v="0"/>
    <s v="food/food trucks"/>
    <x v="2"/>
    <x v="7"/>
    <s v="food trucks"/>
    <n v="5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n v="1401685730"/>
    <b v="0"/>
    <n v="25"/>
    <b v="0"/>
    <s v="food/food trucks"/>
    <x v="3"/>
    <x v="7"/>
    <s v="food trucks"/>
    <n v="6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n v="1432640342"/>
    <b v="0"/>
    <n v="8"/>
    <b v="0"/>
    <s v="food/food trucks"/>
    <x v="0"/>
    <x v="7"/>
    <s v="food trucks"/>
    <n v="5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n v="1407865095"/>
    <b v="0"/>
    <n v="16"/>
    <b v="0"/>
    <s v="food/food trucks"/>
    <x v="3"/>
    <x v="7"/>
    <s v="food trucks"/>
    <n v="8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n v="1471915065"/>
    <b v="0"/>
    <n v="3"/>
    <b v="0"/>
    <s v="food/food trucks"/>
    <x v="2"/>
    <x v="7"/>
    <s v="food trucks"/>
    <n v="8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n v="1422001763"/>
    <b v="0"/>
    <n v="3"/>
    <b v="0"/>
    <s v="food/food trucks"/>
    <x v="0"/>
    <x v="7"/>
    <s v="food trucks"/>
    <n v="1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n v="1430429171"/>
    <b v="0"/>
    <n v="2"/>
    <b v="0"/>
    <s v="food/food trucks"/>
    <x v="0"/>
    <x v="7"/>
    <s v="food trucks"/>
    <n v="4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n v="1414351127"/>
    <b v="0"/>
    <n v="1"/>
    <b v="0"/>
    <s v="food/food trucks"/>
    <x v="3"/>
    <x v="7"/>
    <s v="food trucks"/>
    <n v="10"/>
    <x v="9"/>
  </r>
  <r>
    <n v="1172"/>
    <s v="let your dayz take you to the dogs."/>
    <s v="Bringing YOUR favorite dog recipes to the streets."/>
    <n v="9000"/>
    <n v="0"/>
    <x v="2"/>
    <s v="US"/>
    <s v="USD"/>
    <n v="1408551752"/>
    <x v="1172"/>
    <n v="1405959752"/>
    <b v="0"/>
    <n v="0"/>
    <b v="0"/>
    <s v="food/food trucks"/>
    <x v="3"/>
    <x v="7"/>
    <s v="food trucks"/>
    <n v="7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n v="1435552057"/>
    <b v="0"/>
    <n v="1"/>
    <b v="0"/>
    <s v="food/food trucks"/>
    <x v="0"/>
    <x v="7"/>
    <s v="food trucks"/>
    <n v="6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n v="1460146327"/>
    <b v="0"/>
    <n v="19"/>
    <b v="0"/>
    <s v="food/food trucks"/>
    <x v="2"/>
    <x v="7"/>
    <s v="food trucks"/>
    <n v="4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n v="1434389339"/>
    <b v="0"/>
    <n v="9"/>
    <b v="0"/>
    <s v="food/food trucks"/>
    <x v="0"/>
    <x v="7"/>
    <s v="food trucks"/>
    <n v="6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n v="1484094498"/>
    <b v="0"/>
    <n v="1"/>
    <b v="0"/>
    <s v="food/food trucks"/>
    <x v="1"/>
    <x v="7"/>
    <s v="food trucks"/>
    <n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n v="1410796296"/>
    <b v="0"/>
    <n v="0"/>
    <b v="0"/>
    <s v="food/food trucks"/>
    <x v="3"/>
    <x v="7"/>
    <s v="food trucks"/>
    <n v="9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n v="1405633452"/>
    <b v="0"/>
    <n v="1"/>
    <b v="0"/>
    <s v="food/food trucks"/>
    <x v="3"/>
    <x v="7"/>
    <s v="food trucks"/>
    <n v="7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n v="1443460627"/>
    <b v="0"/>
    <n v="5"/>
    <b v="0"/>
    <s v="food/food trucks"/>
    <x v="0"/>
    <x v="7"/>
    <s v="food trucks"/>
    <n v="9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n v="1400786514"/>
    <b v="0"/>
    <n v="85"/>
    <b v="0"/>
    <s v="food/food trucks"/>
    <x v="3"/>
    <x v="7"/>
    <s v="food trucks"/>
    <n v="5"/>
    <x v="5"/>
  </r>
  <r>
    <n v="1181"/>
    <s v="Gringo Loco Tacos Food Truck"/>
    <s v="Bringing the best tacos to the streets of Chicago!"/>
    <n v="50000"/>
    <n v="4"/>
    <x v="2"/>
    <s v="US"/>
    <s v="USD"/>
    <n v="1425197321"/>
    <x v="1181"/>
    <n v="1422605321"/>
    <b v="0"/>
    <n v="3"/>
    <b v="0"/>
    <s v="food/food trucks"/>
    <x v="0"/>
    <x v="7"/>
    <s v="food trucks"/>
    <n v="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n v="1482609088"/>
    <b v="0"/>
    <n v="4"/>
    <b v="0"/>
    <s v="food/food trucks"/>
    <x v="2"/>
    <x v="7"/>
    <s v="food trucks"/>
    <n v="1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n v="1476391223"/>
    <b v="0"/>
    <n v="3"/>
    <b v="0"/>
    <s v="food/food trucks"/>
    <x v="2"/>
    <x v="7"/>
    <s v="food trucks"/>
    <n v="10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n v="1483712611"/>
    <b v="0"/>
    <n v="375"/>
    <b v="1"/>
    <s v="photography/photobooks"/>
    <x v="1"/>
    <x v="8"/>
    <s v="photobooks"/>
    <n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n v="1430945149"/>
    <b v="0"/>
    <n v="111"/>
    <b v="1"/>
    <s v="photography/photobooks"/>
    <x v="0"/>
    <x v="8"/>
    <s v="photobooks"/>
    <n v="5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n v="1430340195"/>
    <b v="0"/>
    <n v="123"/>
    <b v="1"/>
    <s v="photography/photobooks"/>
    <x v="0"/>
    <x v="8"/>
    <s v="photobooks"/>
    <n v="4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n v="1429133323"/>
    <b v="0"/>
    <n v="70"/>
    <b v="1"/>
    <s v="photography/photobooks"/>
    <x v="0"/>
    <x v="8"/>
    <s v="photobooks"/>
    <n v="4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n v="1481129340"/>
    <b v="0"/>
    <n v="85"/>
    <b v="1"/>
    <s v="photography/photobooks"/>
    <x v="2"/>
    <x v="8"/>
    <s v="photobooks"/>
    <n v="1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n v="1465428595"/>
    <b v="0"/>
    <n v="86"/>
    <b v="1"/>
    <s v="photography/photobooks"/>
    <x v="2"/>
    <x v="8"/>
    <s v="photobooks"/>
    <n v="6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n v="1406908725"/>
    <b v="0"/>
    <n v="13"/>
    <b v="1"/>
    <s v="photography/photobooks"/>
    <x v="3"/>
    <x v="8"/>
    <s v="photobooks"/>
    <n v="8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n v="1455892160"/>
    <b v="0"/>
    <n v="33"/>
    <b v="1"/>
    <s v="photography/photobooks"/>
    <x v="2"/>
    <x v="8"/>
    <s v="photobooks"/>
    <n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n v="1484222978"/>
    <b v="0"/>
    <n v="15"/>
    <b v="1"/>
    <s v="photography/photobooks"/>
    <x v="1"/>
    <x v="8"/>
    <s v="photobooks"/>
    <n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n v="1455043053"/>
    <b v="0"/>
    <n v="273"/>
    <b v="1"/>
    <s v="photography/photobooks"/>
    <x v="2"/>
    <x v="8"/>
    <s v="photobooks"/>
    <n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n v="1425901379"/>
    <b v="0"/>
    <n v="714"/>
    <b v="1"/>
    <s v="photography/photobooks"/>
    <x v="0"/>
    <x v="8"/>
    <s v="photobooks"/>
    <n v="3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n v="1445415653"/>
    <b v="0"/>
    <n v="170"/>
    <b v="1"/>
    <s v="photography/photobooks"/>
    <x v="0"/>
    <x v="8"/>
    <s v="photobooks"/>
    <n v="1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n v="1447875539"/>
    <b v="0"/>
    <n v="512"/>
    <b v="1"/>
    <s v="photography/photobooks"/>
    <x v="0"/>
    <x v="8"/>
    <s v="photobooks"/>
    <n v="11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n v="1463155034"/>
    <b v="0"/>
    <n v="314"/>
    <b v="1"/>
    <s v="photography/photobooks"/>
    <x v="2"/>
    <x v="8"/>
    <s v="photobooks"/>
    <n v="5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n v="1448463086"/>
    <b v="0"/>
    <n v="167"/>
    <b v="1"/>
    <s v="photography/photobooks"/>
    <x v="0"/>
    <x v="8"/>
    <s v="photobooks"/>
    <n v="11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n v="1433615400"/>
    <b v="0"/>
    <n v="9"/>
    <b v="1"/>
    <s v="photography/photobooks"/>
    <x v="0"/>
    <x v="8"/>
    <s v="photobooks"/>
    <n v="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n v="1427369256"/>
    <b v="0"/>
    <n v="103"/>
    <b v="1"/>
    <s v="photography/photobooks"/>
    <x v="0"/>
    <x v="8"/>
    <s v="photobooks"/>
    <n v="3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n v="1466001246"/>
    <b v="0"/>
    <n v="111"/>
    <b v="1"/>
    <s v="photography/photobooks"/>
    <x v="2"/>
    <x v="8"/>
    <s v="photobooks"/>
    <n v="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n v="1432796154"/>
    <b v="0"/>
    <n v="271"/>
    <b v="1"/>
    <s v="photography/photobooks"/>
    <x v="0"/>
    <x v="8"/>
    <s v="photobooks"/>
    <n v="5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n v="1430491527"/>
    <b v="0"/>
    <n v="101"/>
    <b v="1"/>
    <s v="photography/photobooks"/>
    <x v="0"/>
    <x v="8"/>
    <s v="photobooks"/>
    <n v="5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n v="1445363833"/>
    <b v="0"/>
    <n v="57"/>
    <b v="1"/>
    <s v="photography/photobooks"/>
    <x v="0"/>
    <x v="8"/>
    <s v="photobooks"/>
    <n v="1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n v="1431605351"/>
    <b v="0"/>
    <n v="62"/>
    <b v="1"/>
    <s v="photography/photobooks"/>
    <x v="0"/>
    <x v="8"/>
    <s v="photobooks"/>
    <n v="5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n v="1486406253"/>
    <b v="0"/>
    <n v="32"/>
    <b v="1"/>
    <s v="photography/photobooks"/>
    <x v="1"/>
    <x v="8"/>
    <s v="photobooks"/>
    <n v="2"/>
    <x v="2"/>
  </r>
  <r>
    <n v="1207"/>
    <s v="ITALIANA"/>
    <s v="A humanistic photo book about ancestral &amp; post-modern Italy."/>
    <n v="16700"/>
    <n v="17396"/>
    <x v="0"/>
    <s v="IT"/>
    <s v="EUR"/>
    <n v="1459418400"/>
    <x v="1207"/>
    <n v="1456827573"/>
    <b v="0"/>
    <n v="141"/>
    <b v="1"/>
    <s v="photography/photobooks"/>
    <x v="2"/>
    <x v="8"/>
    <s v="photobooks"/>
    <n v="3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n v="1456246864"/>
    <b v="0"/>
    <n v="75"/>
    <b v="1"/>
    <s v="photography/photobooks"/>
    <x v="2"/>
    <x v="8"/>
    <s v="photobooks"/>
    <n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n v="1485461905"/>
    <b v="0"/>
    <n v="46"/>
    <b v="1"/>
    <s v="photography/photobooks"/>
    <x v="1"/>
    <x v="8"/>
    <s v="photobooks"/>
    <n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n v="1431124572"/>
    <b v="0"/>
    <n v="103"/>
    <b v="1"/>
    <s v="photography/photobooks"/>
    <x v="0"/>
    <x v="8"/>
    <s v="photobooks"/>
    <n v="5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n v="1464209261"/>
    <b v="0"/>
    <n v="6"/>
    <b v="1"/>
    <s v="photography/photobooks"/>
    <x v="2"/>
    <x v="8"/>
    <s v="photobooks"/>
    <n v="5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n v="1447195695"/>
    <b v="0"/>
    <n v="83"/>
    <b v="1"/>
    <s v="photography/photobooks"/>
    <x v="0"/>
    <x v="8"/>
    <s v="photobooks"/>
    <n v="11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n v="1482862100"/>
    <b v="0"/>
    <n v="108"/>
    <b v="1"/>
    <s v="photography/photobooks"/>
    <x v="2"/>
    <x v="8"/>
    <s v="photobooks"/>
    <n v="1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n v="1428696605"/>
    <b v="0"/>
    <n v="25"/>
    <b v="1"/>
    <s v="photography/photobooks"/>
    <x v="0"/>
    <x v="8"/>
    <s v="photobooks"/>
    <n v="4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n v="1398895756"/>
    <b v="0"/>
    <n v="549"/>
    <b v="1"/>
    <s v="photography/photobooks"/>
    <x v="3"/>
    <x v="8"/>
    <s v="photobooks"/>
    <n v="4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n v="1441032457"/>
    <b v="0"/>
    <n v="222"/>
    <b v="1"/>
    <s v="photography/photobooks"/>
    <x v="0"/>
    <x v="8"/>
    <s v="photobooks"/>
    <n v="8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n v="1465932340"/>
    <b v="0"/>
    <n v="183"/>
    <b v="1"/>
    <s v="photography/photobooks"/>
    <x v="2"/>
    <x v="8"/>
    <s v="photobooks"/>
    <n v="6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n v="1443714800"/>
    <b v="0"/>
    <n v="89"/>
    <b v="1"/>
    <s v="photography/photobooks"/>
    <x v="0"/>
    <x v="8"/>
    <s v="photobooks"/>
    <n v="1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n v="1474369513"/>
    <b v="0"/>
    <n v="253"/>
    <b v="1"/>
    <s v="photography/photobooks"/>
    <x v="2"/>
    <x v="8"/>
    <s v="photobooks"/>
    <n v="9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n v="1437923112"/>
    <b v="0"/>
    <n v="140"/>
    <b v="1"/>
    <s v="photography/photobooks"/>
    <x v="0"/>
    <x v="8"/>
    <s v="photobooks"/>
    <n v="7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n v="1478431488"/>
    <b v="0"/>
    <n v="103"/>
    <b v="1"/>
    <s v="photography/photobooks"/>
    <x v="2"/>
    <x v="8"/>
    <s v="photobooks"/>
    <n v="11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n v="1456852647"/>
    <b v="0"/>
    <n v="138"/>
    <b v="1"/>
    <s v="photography/photobooks"/>
    <x v="2"/>
    <x v="8"/>
    <s v="photobooks"/>
    <n v="3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n v="1476159309"/>
    <b v="0"/>
    <n v="191"/>
    <b v="1"/>
    <s v="photography/photobooks"/>
    <x v="2"/>
    <x v="8"/>
    <s v="photobooks"/>
    <n v="10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n v="1396876302"/>
    <b v="0"/>
    <n v="18"/>
    <b v="0"/>
    <s v="music/world music"/>
    <x v="3"/>
    <x v="4"/>
    <s v="world music"/>
    <n v="4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n v="1377294278"/>
    <b v="0"/>
    <n v="3"/>
    <b v="0"/>
    <s v="music/world music"/>
    <x v="4"/>
    <x v="4"/>
    <s v="world music"/>
    <n v="8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n v="1395089981"/>
    <b v="0"/>
    <n v="40"/>
    <b v="0"/>
    <s v="music/world music"/>
    <x v="3"/>
    <x v="4"/>
    <s v="world music"/>
    <n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n v="1404770616"/>
    <b v="0"/>
    <n v="0"/>
    <b v="0"/>
    <s v="music/world music"/>
    <x v="3"/>
    <x v="4"/>
    <s v="world music"/>
    <n v="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n v="1312047008"/>
    <b v="0"/>
    <n v="24"/>
    <b v="0"/>
    <s v="music/world music"/>
    <x v="6"/>
    <x v="4"/>
    <s v="world music"/>
    <n v="7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n v="1331982127"/>
    <b v="0"/>
    <n v="1"/>
    <b v="0"/>
    <s v="music/world music"/>
    <x v="5"/>
    <x v="4"/>
    <s v="world music"/>
    <n v="3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n v="1295997630"/>
    <b v="0"/>
    <n v="0"/>
    <b v="0"/>
    <s v="music/world music"/>
    <x v="6"/>
    <x v="4"/>
    <s v="world music"/>
    <n v="1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n v="1436394968"/>
    <b v="0"/>
    <n v="0"/>
    <b v="0"/>
    <s v="music/world music"/>
    <x v="0"/>
    <x v="4"/>
    <s v="world music"/>
    <n v="7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n v="1377030070"/>
    <b v="0"/>
    <n v="1"/>
    <b v="0"/>
    <s v="music/world music"/>
    <x v="4"/>
    <x v="4"/>
    <s v="world music"/>
    <n v="8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n v="1328049974"/>
    <b v="0"/>
    <n v="6"/>
    <b v="0"/>
    <s v="music/world music"/>
    <x v="5"/>
    <x v="4"/>
    <s v="world music"/>
    <n v="1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n v="1420311342"/>
    <b v="0"/>
    <n v="0"/>
    <b v="0"/>
    <s v="music/world music"/>
    <x v="0"/>
    <x v="4"/>
    <s v="world music"/>
    <n v="1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n v="1383621299"/>
    <b v="0"/>
    <n v="6"/>
    <b v="0"/>
    <s v="music/world music"/>
    <x v="4"/>
    <x v="4"/>
    <s v="world music"/>
    <n v="11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n v="1342801164"/>
    <b v="0"/>
    <n v="0"/>
    <b v="0"/>
    <s v="music/world music"/>
    <x v="5"/>
    <x v="4"/>
    <s v="world music"/>
    <n v="7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n v="1344062865"/>
    <b v="0"/>
    <n v="0"/>
    <b v="0"/>
    <s v="music/world music"/>
    <x v="5"/>
    <x v="4"/>
    <s v="world music"/>
    <n v="8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n v="1310049536"/>
    <b v="0"/>
    <n v="3"/>
    <b v="0"/>
    <s v="music/world music"/>
    <x v="6"/>
    <x v="4"/>
    <s v="world music"/>
    <n v="7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n v="1323212767"/>
    <b v="0"/>
    <n v="0"/>
    <b v="0"/>
    <s v="music/world music"/>
    <x v="6"/>
    <x v="4"/>
    <s v="world music"/>
    <n v="12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n v="1368579457"/>
    <b v="0"/>
    <n v="8"/>
    <b v="0"/>
    <s v="music/world music"/>
    <x v="4"/>
    <x v="4"/>
    <s v="world music"/>
    <n v="5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n v="1413057980"/>
    <b v="0"/>
    <n v="34"/>
    <b v="0"/>
    <s v="music/world music"/>
    <x v="3"/>
    <x v="4"/>
    <s v="world music"/>
    <n v="10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n v="1314417502"/>
    <b v="0"/>
    <n v="1"/>
    <b v="0"/>
    <s v="music/world music"/>
    <x v="6"/>
    <x v="4"/>
    <s v="world music"/>
    <n v="8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n v="1304888771"/>
    <b v="0"/>
    <n v="38"/>
    <b v="0"/>
    <s v="music/world music"/>
    <x v="6"/>
    <x v="4"/>
    <s v="world music"/>
    <n v="5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n v="1363981723"/>
    <b v="1"/>
    <n v="45"/>
    <b v="1"/>
    <s v="music/rock"/>
    <x v="4"/>
    <x v="4"/>
    <s v="rock"/>
    <n v="3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n v="1400163834"/>
    <b v="1"/>
    <n v="17"/>
    <b v="1"/>
    <s v="music/rock"/>
    <x v="3"/>
    <x v="4"/>
    <s v="rock"/>
    <n v="5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n v="1319245349"/>
    <b v="1"/>
    <n v="31"/>
    <b v="1"/>
    <s v="music/rock"/>
    <x v="6"/>
    <x v="4"/>
    <s v="rock"/>
    <n v="10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n v="1365231655"/>
    <b v="1"/>
    <n v="50"/>
    <b v="1"/>
    <s v="music/rock"/>
    <x v="4"/>
    <x v="4"/>
    <s v="rock"/>
    <n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n v="1399563953"/>
    <b v="1"/>
    <n v="59"/>
    <b v="1"/>
    <s v="music/rock"/>
    <x v="3"/>
    <x v="4"/>
    <s v="rock"/>
    <n v="5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n v="1339091211"/>
    <b v="1"/>
    <n v="81"/>
    <b v="1"/>
    <s v="music/rock"/>
    <x v="5"/>
    <x v="4"/>
    <s v="rock"/>
    <n v="6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n v="1406129131"/>
    <b v="1"/>
    <n v="508"/>
    <b v="1"/>
    <s v="music/rock"/>
    <x v="3"/>
    <x v="4"/>
    <s v="rock"/>
    <n v="7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n v="1311795167"/>
    <b v="1"/>
    <n v="74"/>
    <b v="1"/>
    <s v="music/rock"/>
    <x v="6"/>
    <x v="4"/>
    <s v="rock"/>
    <n v="7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n v="1380238969"/>
    <b v="1"/>
    <n v="141"/>
    <b v="1"/>
    <s v="music/rock"/>
    <x v="4"/>
    <x v="4"/>
    <s v="rock"/>
    <n v="9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n v="1407178107"/>
    <b v="1"/>
    <n v="711"/>
    <b v="1"/>
    <s v="music/rock"/>
    <x v="3"/>
    <x v="4"/>
    <s v="rock"/>
    <n v="8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n v="1288968886"/>
    <b v="1"/>
    <n v="141"/>
    <b v="1"/>
    <s v="music/rock"/>
    <x v="7"/>
    <x v="4"/>
    <s v="rock"/>
    <n v="1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n v="1383337052"/>
    <b v="1"/>
    <n v="109"/>
    <b v="1"/>
    <s v="music/rock"/>
    <x v="4"/>
    <x v="4"/>
    <s v="rock"/>
    <n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n v="1326492231"/>
    <b v="1"/>
    <n v="361"/>
    <b v="1"/>
    <s v="music/rock"/>
    <x v="5"/>
    <x v="4"/>
    <s v="rock"/>
    <n v="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n v="1297562590"/>
    <b v="1"/>
    <n v="176"/>
    <b v="1"/>
    <s v="music/rock"/>
    <x v="6"/>
    <x v="4"/>
    <s v="rock"/>
    <n v="2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n v="1375368012"/>
    <b v="1"/>
    <n v="670"/>
    <b v="1"/>
    <s v="music/rock"/>
    <x v="4"/>
    <x v="4"/>
    <s v="rock"/>
    <n v="8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n v="1399504664"/>
    <b v="1"/>
    <n v="96"/>
    <b v="1"/>
    <s v="music/rock"/>
    <x v="3"/>
    <x v="4"/>
    <s v="rock"/>
    <n v="5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n v="1390853620"/>
    <b v="1"/>
    <n v="74"/>
    <b v="1"/>
    <s v="music/rock"/>
    <x v="3"/>
    <x v="4"/>
    <s v="rock"/>
    <n v="1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n v="1388391227"/>
    <b v="1"/>
    <n v="52"/>
    <b v="1"/>
    <s v="music/rock"/>
    <x v="4"/>
    <x v="4"/>
    <s v="rock"/>
    <n v="12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n v="1389982692"/>
    <b v="1"/>
    <n v="105"/>
    <b v="1"/>
    <s v="music/rock"/>
    <x v="3"/>
    <x v="4"/>
    <s v="rock"/>
    <n v="1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n v="1393034470"/>
    <b v="1"/>
    <n v="41"/>
    <b v="1"/>
    <s v="music/rock"/>
    <x v="3"/>
    <x v="4"/>
    <s v="rock"/>
    <n v="2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n v="1380556483"/>
    <b v="1"/>
    <n v="34"/>
    <b v="1"/>
    <s v="music/rock"/>
    <x v="4"/>
    <x v="4"/>
    <s v="rock"/>
    <n v="9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n v="1287071015"/>
    <b v="1"/>
    <n v="66"/>
    <b v="1"/>
    <s v="music/rock"/>
    <x v="7"/>
    <x v="4"/>
    <s v="rock"/>
    <n v="10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n v="1386882145"/>
    <b v="1"/>
    <n v="50"/>
    <b v="1"/>
    <s v="music/rock"/>
    <x v="4"/>
    <x v="4"/>
    <s v="rock"/>
    <n v="12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n v="1372082558"/>
    <b v="1"/>
    <n v="159"/>
    <b v="1"/>
    <s v="music/rock"/>
    <x v="4"/>
    <x v="4"/>
    <s v="rock"/>
    <n v="6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n v="1377116247"/>
    <b v="1"/>
    <n v="182"/>
    <b v="1"/>
    <s v="music/rock"/>
    <x v="4"/>
    <x v="4"/>
    <s v="rock"/>
    <n v="8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n v="1458157512"/>
    <b v="1"/>
    <n v="206"/>
    <b v="1"/>
    <s v="music/rock"/>
    <x v="2"/>
    <x v="4"/>
    <s v="rock"/>
    <n v="3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n v="1327523642"/>
    <b v="1"/>
    <n v="169"/>
    <b v="1"/>
    <s v="music/rock"/>
    <x v="5"/>
    <x v="4"/>
    <s v="rock"/>
    <n v="1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n v="1381767859"/>
    <b v="1"/>
    <n v="31"/>
    <b v="1"/>
    <s v="music/rock"/>
    <x v="4"/>
    <x v="4"/>
    <s v="rock"/>
    <n v="10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n v="1270576379"/>
    <b v="1"/>
    <n v="28"/>
    <b v="1"/>
    <s v="music/rock"/>
    <x v="7"/>
    <x v="4"/>
    <s v="rock"/>
    <n v="4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n v="1406914291"/>
    <b v="1"/>
    <n v="54"/>
    <b v="1"/>
    <s v="music/rock"/>
    <x v="3"/>
    <x v="4"/>
    <s v="rock"/>
    <n v="8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n v="1343320425"/>
    <b v="1"/>
    <n v="467"/>
    <b v="1"/>
    <s v="music/rock"/>
    <x v="5"/>
    <x v="4"/>
    <s v="rock"/>
    <n v="7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n v="1372884587"/>
    <b v="1"/>
    <n v="389"/>
    <b v="1"/>
    <s v="music/rock"/>
    <x v="4"/>
    <x v="4"/>
    <s v="rock"/>
    <n v="7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n v="1247504047"/>
    <b v="1"/>
    <n v="68"/>
    <b v="1"/>
    <s v="music/rock"/>
    <x v="8"/>
    <x v="4"/>
    <s v="rock"/>
    <n v="7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n v="1343741347"/>
    <b v="1"/>
    <n v="413"/>
    <b v="1"/>
    <s v="music/rock"/>
    <x v="5"/>
    <x v="4"/>
    <s v="rock"/>
    <n v="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n v="1401196766"/>
    <b v="1"/>
    <n v="190"/>
    <b v="1"/>
    <s v="music/rock"/>
    <x v="3"/>
    <x v="4"/>
    <s v="rock"/>
    <n v="5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n v="1392171770"/>
    <b v="1"/>
    <n v="189"/>
    <b v="1"/>
    <s v="music/rock"/>
    <x v="3"/>
    <x v="4"/>
    <s v="rock"/>
    <n v="2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n v="1291227054"/>
    <b v="1"/>
    <n v="130"/>
    <b v="1"/>
    <s v="music/rock"/>
    <x v="7"/>
    <x v="4"/>
    <s v="rock"/>
    <n v="12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n v="1373305836"/>
    <b v="1"/>
    <n v="74"/>
    <b v="1"/>
    <s v="music/rock"/>
    <x v="4"/>
    <x v="4"/>
    <s v="rock"/>
    <n v="7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n v="1383909855"/>
    <b v="1"/>
    <n v="274"/>
    <b v="1"/>
    <s v="music/rock"/>
    <x v="4"/>
    <x v="4"/>
    <s v="rock"/>
    <n v="1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n v="1360948389"/>
    <b v="1"/>
    <n v="22"/>
    <b v="1"/>
    <s v="music/rock"/>
    <x v="4"/>
    <x v="4"/>
    <s v="rock"/>
    <n v="2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n v="1481175482"/>
    <b v="0"/>
    <n v="31"/>
    <b v="1"/>
    <s v="theater/plays"/>
    <x v="2"/>
    <x v="1"/>
    <s v="plays"/>
    <n v="1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n v="1433512775"/>
    <b v="0"/>
    <n v="63"/>
    <b v="1"/>
    <s v="theater/plays"/>
    <x v="0"/>
    <x v="1"/>
    <s v="plays"/>
    <n v="6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n v="1423041227"/>
    <b v="0"/>
    <n v="20"/>
    <b v="1"/>
    <s v="theater/plays"/>
    <x v="0"/>
    <x v="1"/>
    <s v="plays"/>
    <n v="2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n v="1428936856"/>
    <b v="0"/>
    <n v="25"/>
    <b v="1"/>
    <s v="theater/plays"/>
    <x v="0"/>
    <x v="1"/>
    <s v="plays"/>
    <n v="4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n v="1468122163"/>
    <b v="0"/>
    <n v="61"/>
    <b v="1"/>
    <s v="theater/plays"/>
    <x v="2"/>
    <x v="1"/>
    <s v="plays"/>
    <n v="7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n v="1480907645"/>
    <b v="0"/>
    <n v="52"/>
    <b v="1"/>
    <s v="theater/plays"/>
    <x v="2"/>
    <x v="1"/>
    <s v="plays"/>
    <n v="1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n v="1427121931"/>
    <b v="0"/>
    <n v="86"/>
    <b v="1"/>
    <s v="theater/plays"/>
    <x v="0"/>
    <x v="1"/>
    <s v="plays"/>
    <n v="3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n v="1425224391"/>
    <b v="0"/>
    <n v="42"/>
    <b v="1"/>
    <s v="theater/plays"/>
    <x v="0"/>
    <x v="1"/>
    <s v="plays"/>
    <n v="3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n v="1441822828"/>
    <b v="0"/>
    <n v="52"/>
    <b v="1"/>
    <s v="theater/plays"/>
    <x v="0"/>
    <x v="1"/>
    <s v="plays"/>
    <n v="9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n v="1444927771"/>
    <b v="0"/>
    <n v="120"/>
    <b v="1"/>
    <s v="theater/plays"/>
    <x v="0"/>
    <x v="1"/>
    <s v="plays"/>
    <n v="1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n v="1443696797"/>
    <b v="0"/>
    <n v="22"/>
    <b v="1"/>
    <s v="theater/plays"/>
    <x v="0"/>
    <x v="1"/>
    <s v="plays"/>
    <n v="1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n v="1435585497"/>
    <b v="0"/>
    <n v="64"/>
    <b v="1"/>
    <s v="theater/plays"/>
    <x v="0"/>
    <x v="1"/>
    <s v="plays"/>
    <n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n v="1456189973"/>
    <b v="0"/>
    <n v="23"/>
    <b v="1"/>
    <s v="theater/plays"/>
    <x v="2"/>
    <x v="1"/>
    <s v="plays"/>
    <n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n v="1459533358"/>
    <b v="0"/>
    <n v="238"/>
    <b v="1"/>
    <s v="theater/plays"/>
    <x v="2"/>
    <x v="1"/>
    <s v="plays"/>
    <n v="4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n v="1459268432"/>
    <b v="0"/>
    <n v="33"/>
    <b v="1"/>
    <s v="theater/plays"/>
    <x v="2"/>
    <x v="1"/>
    <s v="plays"/>
    <n v="3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n v="1434310359"/>
    <b v="0"/>
    <n v="32"/>
    <b v="1"/>
    <s v="theater/plays"/>
    <x v="0"/>
    <x v="1"/>
    <s v="plays"/>
    <n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n v="1461427938"/>
    <b v="0"/>
    <n v="24"/>
    <b v="1"/>
    <s v="theater/plays"/>
    <x v="2"/>
    <x v="1"/>
    <s v="plays"/>
    <n v="4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n v="1436551178"/>
    <b v="0"/>
    <n v="29"/>
    <b v="1"/>
    <s v="theater/plays"/>
    <x v="0"/>
    <x v="1"/>
    <s v="plays"/>
    <n v="7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n v="1477963411"/>
    <b v="0"/>
    <n v="50"/>
    <b v="1"/>
    <s v="theater/plays"/>
    <x v="2"/>
    <x v="1"/>
    <s v="plays"/>
    <n v="11"/>
    <x v="4"/>
  </r>
  <r>
    <n v="1303"/>
    <s v="Forward Arena Theatre Company: Summer Season"/>
    <s v="Groundbreaking queer theatre."/>
    <n v="3500"/>
    <n v="4559.13"/>
    <x v="0"/>
    <s v="GB"/>
    <s v="GBP"/>
    <n v="1469962800"/>
    <x v="1303"/>
    <n v="1468578920"/>
    <b v="0"/>
    <n v="108"/>
    <b v="1"/>
    <s v="theater/plays"/>
    <x v="2"/>
    <x v="1"/>
    <s v="plays"/>
    <n v="7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n v="1484196005"/>
    <b v="0"/>
    <n v="104"/>
    <b v="0"/>
    <s v="technology/wearables"/>
    <x v="1"/>
    <x v="2"/>
    <s v="wearables"/>
    <n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n v="1466611108"/>
    <b v="0"/>
    <n v="86"/>
    <b v="0"/>
    <s v="technology/wearables"/>
    <x v="2"/>
    <x v="2"/>
    <s v="wearables"/>
    <n v="6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n v="1415098734"/>
    <b v="0"/>
    <n v="356"/>
    <b v="0"/>
    <s v="technology/wearables"/>
    <x v="3"/>
    <x v="2"/>
    <s v="wearables"/>
    <n v="11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n v="1453118679"/>
    <b v="0"/>
    <n v="45"/>
    <b v="0"/>
    <s v="technology/wearables"/>
    <x v="2"/>
    <x v="2"/>
    <s v="wearables"/>
    <n v="1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n v="1472481812"/>
    <b v="0"/>
    <n v="38"/>
    <b v="0"/>
    <s v="technology/wearables"/>
    <x v="2"/>
    <x v="2"/>
    <s v="wearables"/>
    <n v="8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n v="1441919468"/>
    <b v="0"/>
    <n v="35"/>
    <b v="0"/>
    <s v="technology/wearables"/>
    <x v="0"/>
    <x v="2"/>
    <s v="wearables"/>
    <n v="9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n v="1467734450"/>
    <b v="0"/>
    <n v="24"/>
    <b v="0"/>
    <s v="technology/wearables"/>
    <x v="2"/>
    <x v="2"/>
    <s v="wearables"/>
    <n v="7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n v="1477509319"/>
    <b v="0"/>
    <n v="100"/>
    <b v="0"/>
    <s v="technology/wearables"/>
    <x v="2"/>
    <x v="2"/>
    <s v="wearables"/>
    <n v="10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n v="1426783922"/>
    <b v="0"/>
    <n v="1"/>
    <b v="0"/>
    <s v="technology/wearables"/>
    <x v="0"/>
    <x v="2"/>
    <s v="wearables"/>
    <n v="3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n v="1454432514"/>
    <b v="0"/>
    <n v="122"/>
    <b v="0"/>
    <s v="technology/wearables"/>
    <x v="2"/>
    <x v="2"/>
    <s v="wearables"/>
    <n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n v="1471881860"/>
    <b v="0"/>
    <n v="11"/>
    <b v="0"/>
    <s v="technology/wearables"/>
    <x v="2"/>
    <x v="2"/>
    <s v="wearables"/>
    <n v="8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n v="1443700648"/>
    <b v="0"/>
    <n v="248"/>
    <b v="0"/>
    <s v="technology/wearables"/>
    <x v="0"/>
    <x v="2"/>
    <s v="wearables"/>
    <n v="1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n v="1453676709"/>
    <b v="0"/>
    <n v="1"/>
    <b v="0"/>
    <s v="technology/wearables"/>
    <x v="2"/>
    <x v="2"/>
    <s v="wearables"/>
    <n v="1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n v="1464586746"/>
    <b v="0"/>
    <n v="19"/>
    <b v="0"/>
    <s v="technology/wearables"/>
    <x v="2"/>
    <x v="2"/>
    <s v="wearables"/>
    <n v="5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n v="1418346172"/>
    <b v="0"/>
    <n v="135"/>
    <b v="0"/>
    <s v="technology/wearables"/>
    <x v="3"/>
    <x v="2"/>
    <s v="wearables"/>
    <n v="12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n v="1403810965"/>
    <b v="0"/>
    <n v="9"/>
    <b v="0"/>
    <s v="technology/wearables"/>
    <x v="3"/>
    <x v="2"/>
    <s v="wearables"/>
    <n v="6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n v="1480610046"/>
    <b v="0"/>
    <n v="3"/>
    <b v="0"/>
    <s v="technology/wearables"/>
    <x v="2"/>
    <x v="2"/>
    <s v="wearables"/>
    <n v="1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n v="1479923937"/>
    <b v="0"/>
    <n v="7"/>
    <b v="0"/>
    <s v="technology/wearables"/>
    <x v="2"/>
    <x v="2"/>
    <s v="wearables"/>
    <n v="11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n v="1429631125"/>
    <b v="0"/>
    <n v="4"/>
    <b v="0"/>
    <s v="technology/wearables"/>
    <x v="0"/>
    <x v="2"/>
    <s v="wearables"/>
    <n v="4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n v="1458665146"/>
    <b v="0"/>
    <n v="44"/>
    <b v="0"/>
    <s v="technology/wearables"/>
    <x v="2"/>
    <x v="2"/>
    <s v="wearables"/>
    <n v="3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n v="1473779552"/>
    <b v="0"/>
    <n v="90"/>
    <b v="0"/>
    <s v="technology/wearables"/>
    <x v="2"/>
    <x v="2"/>
    <s v="wearables"/>
    <n v="9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n v="1480471435"/>
    <b v="0"/>
    <n v="8"/>
    <b v="0"/>
    <s v="technology/wearables"/>
    <x v="2"/>
    <x v="2"/>
    <s v="wearables"/>
    <n v="1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n v="1417460428"/>
    <b v="0"/>
    <n v="11"/>
    <b v="0"/>
    <s v="technology/wearables"/>
    <x v="3"/>
    <x v="2"/>
    <s v="wearables"/>
    <n v="12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n v="1430324235"/>
    <b v="0"/>
    <n v="41"/>
    <b v="0"/>
    <s v="technology/wearables"/>
    <x v="0"/>
    <x v="2"/>
    <s v="wearables"/>
    <n v="4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n v="1472570734"/>
    <b v="0"/>
    <n v="15"/>
    <b v="0"/>
    <s v="technology/wearables"/>
    <x v="2"/>
    <x v="2"/>
    <s v="wearables"/>
    <n v="8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n v="1414041545"/>
    <b v="0"/>
    <n v="9"/>
    <b v="0"/>
    <s v="technology/wearables"/>
    <x v="3"/>
    <x v="2"/>
    <s v="wearables"/>
    <n v="10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n v="1464763109"/>
    <b v="0"/>
    <n v="50"/>
    <b v="0"/>
    <s v="technology/wearables"/>
    <x v="2"/>
    <x v="2"/>
    <s v="wearables"/>
    <n v="6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n v="1468843554"/>
    <b v="0"/>
    <n v="34"/>
    <b v="0"/>
    <s v="technology/wearables"/>
    <x v="2"/>
    <x v="2"/>
    <s v="wearables"/>
    <n v="7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n v="1482888408"/>
    <b v="0"/>
    <n v="0"/>
    <b v="0"/>
    <s v="technology/wearables"/>
    <x v="2"/>
    <x v="2"/>
    <s v="wearables"/>
    <n v="1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n v="1402886025"/>
    <b v="0"/>
    <n v="0"/>
    <b v="0"/>
    <s v="technology/wearables"/>
    <x v="3"/>
    <x v="2"/>
    <s v="wearables"/>
    <n v="6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n v="1455129287"/>
    <b v="0"/>
    <n v="276"/>
    <b v="0"/>
    <s v="technology/wearables"/>
    <x v="2"/>
    <x v="2"/>
    <s v="wearables"/>
    <n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n v="1446762502"/>
    <b v="0"/>
    <n v="16"/>
    <b v="0"/>
    <s v="technology/wearables"/>
    <x v="0"/>
    <x v="2"/>
    <s v="wearables"/>
    <n v="1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n v="1415825028"/>
    <b v="0"/>
    <n v="224"/>
    <b v="0"/>
    <s v="technology/wearables"/>
    <x v="3"/>
    <x v="2"/>
    <s v="wearables"/>
    <n v="11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n v="1485957079"/>
    <b v="0"/>
    <n v="140"/>
    <b v="0"/>
    <s v="technology/wearables"/>
    <x v="1"/>
    <x v="2"/>
    <s v="wearables"/>
    <n v="2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n v="1435951033"/>
    <b v="0"/>
    <n v="15"/>
    <b v="0"/>
    <s v="technology/wearables"/>
    <x v="0"/>
    <x v="2"/>
    <s v="wearables"/>
    <n v="7"/>
    <x v="3"/>
  </r>
  <r>
    <n v="1339"/>
    <s v="Linkoo (Canceled)"/>
    <s v="World's Smallest customizable Phone &amp; GPS Watch for kids !"/>
    <n v="50000"/>
    <n v="3317"/>
    <x v="1"/>
    <s v="US"/>
    <s v="USD"/>
    <n v="1418056315"/>
    <x v="1339"/>
    <n v="1414164715"/>
    <b v="0"/>
    <n v="37"/>
    <b v="0"/>
    <s v="technology/wearables"/>
    <x v="3"/>
    <x v="2"/>
    <s v="wearables"/>
    <n v="10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n v="1405520253"/>
    <b v="0"/>
    <n v="0"/>
    <b v="0"/>
    <s v="technology/wearables"/>
    <x v="3"/>
    <x v="2"/>
    <s v="wearables"/>
    <n v="7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n v="1472569117"/>
    <b v="0"/>
    <n v="46"/>
    <b v="0"/>
    <s v="technology/wearables"/>
    <x v="2"/>
    <x v="2"/>
    <s v="wearables"/>
    <n v="8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n v="1434569739"/>
    <b v="0"/>
    <n v="1"/>
    <b v="0"/>
    <s v="technology/wearables"/>
    <x v="0"/>
    <x v="2"/>
    <s v="wearables"/>
    <n v="6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n v="1466512683"/>
    <b v="0"/>
    <n v="323"/>
    <b v="0"/>
    <s v="technology/wearables"/>
    <x v="2"/>
    <x v="2"/>
    <s v="wearables"/>
    <n v="6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n v="1464807439"/>
    <b v="0"/>
    <n v="139"/>
    <b v="1"/>
    <s v="publishing/nonfiction"/>
    <x v="2"/>
    <x v="3"/>
    <s v="nonfiction"/>
    <n v="6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n v="1402342359"/>
    <b v="0"/>
    <n v="7"/>
    <b v="1"/>
    <s v="publishing/nonfiction"/>
    <x v="3"/>
    <x v="3"/>
    <s v="nonfiction"/>
    <n v="6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n v="1369705751"/>
    <b v="0"/>
    <n v="149"/>
    <b v="1"/>
    <s v="publishing/nonfiction"/>
    <x v="4"/>
    <x v="3"/>
    <s v="nonfiction"/>
    <n v="5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n v="1423149525"/>
    <b v="0"/>
    <n v="31"/>
    <b v="1"/>
    <s v="publishing/nonfiction"/>
    <x v="0"/>
    <x v="3"/>
    <s v="nonfiction"/>
    <n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n v="1416485333"/>
    <b v="0"/>
    <n v="26"/>
    <b v="1"/>
    <s v="publishing/nonfiction"/>
    <x v="3"/>
    <x v="3"/>
    <s v="nonfiction"/>
    <n v="11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n v="1447055935"/>
    <b v="0"/>
    <n v="172"/>
    <b v="1"/>
    <s v="publishing/nonfiction"/>
    <x v="0"/>
    <x v="3"/>
    <s v="nonfiction"/>
    <n v="11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n v="1448497134"/>
    <b v="0"/>
    <n v="78"/>
    <b v="1"/>
    <s v="publishing/nonfiction"/>
    <x v="0"/>
    <x v="3"/>
    <s v="nonfiction"/>
    <n v="11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n v="1452707144"/>
    <b v="0"/>
    <n v="120"/>
    <b v="1"/>
    <s v="publishing/nonfiction"/>
    <x v="2"/>
    <x v="3"/>
    <s v="nonfiction"/>
    <n v="1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n v="1436968366"/>
    <b v="0"/>
    <n v="227"/>
    <b v="1"/>
    <s v="publishing/nonfiction"/>
    <x v="0"/>
    <x v="3"/>
    <s v="nonfiction"/>
    <n v="7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n v="1359946188"/>
    <b v="0"/>
    <n v="42"/>
    <b v="1"/>
    <s v="publishing/nonfiction"/>
    <x v="4"/>
    <x v="3"/>
    <s v="nonfiction"/>
    <n v="2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n v="1463080979"/>
    <b v="0"/>
    <n v="64"/>
    <b v="1"/>
    <s v="publishing/nonfiction"/>
    <x v="2"/>
    <x v="3"/>
    <s v="nonfiction"/>
    <n v="5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n v="1351663605"/>
    <b v="0"/>
    <n v="121"/>
    <b v="1"/>
    <s v="publishing/nonfiction"/>
    <x v="5"/>
    <x v="3"/>
    <s v="nonfiction"/>
    <n v="10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n v="1370393760"/>
    <b v="0"/>
    <n v="87"/>
    <b v="1"/>
    <s v="publishing/nonfiction"/>
    <x v="4"/>
    <x v="3"/>
    <s v="nonfiction"/>
    <n v="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n v="1359587137"/>
    <b v="0"/>
    <n v="65"/>
    <b v="1"/>
    <s v="publishing/nonfiction"/>
    <x v="4"/>
    <x v="3"/>
    <s v="nonfiction"/>
    <n v="1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n v="1306417323"/>
    <b v="0"/>
    <n v="49"/>
    <b v="1"/>
    <s v="publishing/nonfiction"/>
    <x v="6"/>
    <x v="3"/>
    <s v="nonfiction"/>
    <n v="5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n v="1304623990"/>
    <b v="0"/>
    <n v="19"/>
    <b v="1"/>
    <s v="publishing/nonfiction"/>
    <x v="6"/>
    <x v="3"/>
    <s v="nonfiction"/>
    <n v="5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n v="1341524220"/>
    <b v="0"/>
    <n v="81"/>
    <b v="1"/>
    <s v="publishing/nonfiction"/>
    <x v="5"/>
    <x v="3"/>
    <s v="nonfiction"/>
    <n v="7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n v="1400778772"/>
    <b v="0"/>
    <n v="264"/>
    <b v="1"/>
    <s v="publishing/nonfiction"/>
    <x v="3"/>
    <x v="3"/>
    <s v="nonfiction"/>
    <n v="5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n v="1373408731"/>
    <b v="0"/>
    <n v="25"/>
    <b v="1"/>
    <s v="publishing/nonfiction"/>
    <x v="4"/>
    <x v="3"/>
    <s v="nonfiction"/>
    <n v="7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n v="1453925727"/>
    <b v="0"/>
    <n v="5"/>
    <b v="1"/>
    <s v="publishing/nonfiction"/>
    <x v="2"/>
    <x v="3"/>
    <s v="nonfiction"/>
    <n v="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n v="1415464906"/>
    <b v="0"/>
    <n v="144"/>
    <b v="1"/>
    <s v="music/rock"/>
    <x v="3"/>
    <x v="4"/>
    <s v="rock"/>
    <n v="1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n v="1423935352"/>
    <b v="0"/>
    <n v="92"/>
    <b v="1"/>
    <s v="music/rock"/>
    <x v="0"/>
    <x v="4"/>
    <s v="rock"/>
    <n v="2"/>
    <x v="2"/>
  </r>
  <r>
    <n v="1366"/>
    <s v="Kick It! A Tribute to the A.K.s"/>
    <s v="A musical memorial for Alexi Petersen."/>
    <n v="7500"/>
    <n v="9486.69"/>
    <x v="0"/>
    <s v="US"/>
    <s v="USD"/>
    <n v="1417049663"/>
    <x v="1366"/>
    <n v="1413158063"/>
    <b v="0"/>
    <n v="147"/>
    <b v="1"/>
    <s v="music/rock"/>
    <x v="3"/>
    <x v="4"/>
    <s v="rock"/>
    <n v="10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n v="1444867450"/>
    <b v="0"/>
    <n v="90"/>
    <b v="1"/>
    <s v="music/rock"/>
    <x v="0"/>
    <x v="4"/>
    <s v="rock"/>
    <n v="1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n v="1432269294"/>
    <b v="0"/>
    <n v="87"/>
    <b v="1"/>
    <s v="music/rock"/>
    <x v="0"/>
    <x v="4"/>
    <s v="rock"/>
    <n v="5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n v="1394633746"/>
    <b v="0"/>
    <n v="406"/>
    <b v="1"/>
    <s v="music/rock"/>
    <x v="3"/>
    <x v="4"/>
    <s v="rock"/>
    <n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n v="1380585890"/>
    <b v="0"/>
    <n v="20"/>
    <b v="1"/>
    <s v="music/rock"/>
    <x v="4"/>
    <x v="4"/>
    <s v="rock"/>
    <n v="10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n v="1428430342"/>
    <b v="0"/>
    <n v="70"/>
    <b v="1"/>
    <s v="music/rock"/>
    <x v="0"/>
    <x v="4"/>
    <s v="rock"/>
    <n v="4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n v="1339523132"/>
    <b v="0"/>
    <n v="16"/>
    <b v="1"/>
    <s v="music/rock"/>
    <x v="5"/>
    <x v="4"/>
    <s v="rock"/>
    <n v="6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n v="1480546233"/>
    <b v="0"/>
    <n v="52"/>
    <b v="1"/>
    <s v="music/rock"/>
    <x v="2"/>
    <x v="4"/>
    <s v="rock"/>
    <n v="1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n v="1456285988"/>
    <b v="0"/>
    <n v="66"/>
    <b v="1"/>
    <s v="music/rock"/>
    <x v="2"/>
    <x v="4"/>
    <s v="rock"/>
    <n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n v="1481852119"/>
    <b v="0"/>
    <n v="109"/>
    <b v="1"/>
    <s v="music/rock"/>
    <x v="2"/>
    <x v="4"/>
    <s v="rock"/>
    <n v="1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n v="1478189006"/>
    <b v="0"/>
    <n v="168"/>
    <b v="1"/>
    <s v="music/rock"/>
    <x v="2"/>
    <x v="4"/>
    <s v="rock"/>
    <n v="1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n v="1484198170"/>
    <b v="0"/>
    <n v="31"/>
    <b v="1"/>
    <s v="music/rock"/>
    <x v="1"/>
    <x v="4"/>
    <s v="rock"/>
    <n v="1"/>
    <x v="1"/>
  </r>
  <r>
    <n v="1378"/>
    <s v="SIX BY SEVEN"/>
    <s v="A psychedelic post rock masterpiece!"/>
    <n v="2000"/>
    <n v="4067"/>
    <x v="0"/>
    <s v="GB"/>
    <s v="GBP"/>
    <n v="1470075210"/>
    <x v="1378"/>
    <n v="1468779210"/>
    <b v="0"/>
    <n v="133"/>
    <b v="1"/>
    <s v="music/rock"/>
    <x v="2"/>
    <x v="4"/>
    <s v="rock"/>
    <n v="7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n v="1430912876"/>
    <b v="0"/>
    <n v="151"/>
    <b v="1"/>
    <s v="music/rock"/>
    <x v="0"/>
    <x v="4"/>
    <s v="rock"/>
    <n v="5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n v="1431886706"/>
    <b v="0"/>
    <n v="5"/>
    <b v="1"/>
    <s v="music/rock"/>
    <x v="0"/>
    <x v="4"/>
    <s v="rock"/>
    <n v="5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n v="1480396125"/>
    <b v="0"/>
    <n v="73"/>
    <b v="1"/>
    <s v="music/rock"/>
    <x v="2"/>
    <x v="4"/>
    <s v="rock"/>
    <n v="1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n v="1365275536"/>
    <b v="0"/>
    <n v="148"/>
    <b v="1"/>
    <s v="music/rock"/>
    <x v="4"/>
    <x v="4"/>
    <s v="rock"/>
    <n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n v="1480729678"/>
    <b v="0"/>
    <n v="93"/>
    <b v="1"/>
    <s v="music/rock"/>
    <x v="2"/>
    <x v="4"/>
    <s v="rock"/>
    <n v="1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n v="1433525922"/>
    <b v="0"/>
    <n v="63"/>
    <b v="1"/>
    <s v="music/rock"/>
    <x v="0"/>
    <x v="4"/>
    <s v="rock"/>
    <n v="6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n v="1457109121"/>
    <b v="0"/>
    <n v="134"/>
    <b v="1"/>
    <s v="music/rock"/>
    <x v="2"/>
    <x v="4"/>
    <s v="rock"/>
    <n v="3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n v="1435591889"/>
    <b v="0"/>
    <n v="14"/>
    <b v="1"/>
    <s v="music/rock"/>
    <x v="0"/>
    <x v="4"/>
    <s v="rock"/>
    <n v="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n v="1430604395"/>
    <b v="0"/>
    <n v="78"/>
    <b v="1"/>
    <s v="music/rock"/>
    <x v="0"/>
    <x v="4"/>
    <s v="rock"/>
    <n v="5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n v="1474469117"/>
    <b v="0"/>
    <n v="112"/>
    <b v="1"/>
    <s v="music/rock"/>
    <x v="2"/>
    <x v="4"/>
    <s v="rock"/>
    <n v="9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n v="1468495957"/>
    <b v="0"/>
    <n v="34"/>
    <b v="1"/>
    <s v="music/rock"/>
    <x v="2"/>
    <x v="4"/>
    <s v="rock"/>
    <n v="7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n v="1427224606"/>
    <b v="0"/>
    <n v="19"/>
    <b v="1"/>
    <s v="music/rock"/>
    <x v="0"/>
    <x v="4"/>
    <s v="rock"/>
    <n v="3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n v="1436369818"/>
    <b v="0"/>
    <n v="13"/>
    <b v="1"/>
    <s v="music/rock"/>
    <x v="0"/>
    <x v="4"/>
    <s v="rock"/>
    <n v="7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n v="1454298186"/>
    <b v="0"/>
    <n v="104"/>
    <b v="1"/>
    <s v="music/rock"/>
    <x v="2"/>
    <x v="4"/>
    <s v="rock"/>
    <n v="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n v="1467476523"/>
    <b v="0"/>
    <n v="52"/>
    <b v="1"/>
    <s v="music/rock"/>
    <x v="2"/>
    <x v="4"/>
    <s v="rock"/>
    <n v="7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n v="1484623726"/>
    <b v="0"/>
    <n v="17"/>
    <b v="1"/>
    <s v="music/rock"/>
    <x v="1"/>
    <x v="4"/>
    <s v="rock"/>
    <n v="1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n v="1481838481"/>
    <b v="0"/>
    <n v="82"/>
    <b v="1"/>
    <s v="music/rock"/>
    <x v="2"/>
    <x v="4"/>
    <s v="rock"/>
    <n v="1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n v="1421279882"/>
    <b v="0"/>
    <n v="73"/>
    <b v="1"/>
    <s v="music/rock"/>
    <x v="0"/>
    <x v="4"/>
    <s v="rock"/>
    <n v="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n v="1475013710"/>
    <b v="0"/>
    <n v="158"/>
    <b v="1"/>
    <s v="music/rock"/>
    <x v="2"/>
    <x v="4"/>
    <s v="rock"/>
    <n v="9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n v="1465160334"/>
    <b v="0"/>
    <n v="65"/>
    <b v="1"/>
    <s v="music/rock"/>
    <x v="2"/>
    <x v="4"/>
    <s v="rock"/>
    <n v="6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n v="1410048373"/>
    <b v="0"/>
    <n v="184"/>
    <b v="1"/>
    <s v="music/rock"/>
    <x v="3"/>
    <x v="4"/>
    <s v="rock"/>
    <n v="9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n v="1462695073"/>
    <b v="0"/>
    <n v="34"/>
    <b v="1"/>
    <s v="music/rock"/>
    <x v="2"/>
    <x v="4"/>
    <s v="rock"/>
    <n v="5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n v="1367798074"/>
    <b v="0"/>
    <n v="240"/>
    <b v="1"/>
    <s v="music/rock"/>
    <x v="4"/>
    <x v="4"/>
    <s v="rock"/>
    <n v="5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n v="1425259011"/>
    <b v="0"/>
    <n v="113"/>
    <b v="1"/>
    <s v="music/rock"/>
    <x v="0"/>
    <x v="4"/>
    <s v="rock"/>
    <n v="3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n v="1372210235"/>
    <b v="0"/>
    <n v="66"/>
    <b v="1"/>
    <s v="music/rock"/>
    <x v="4"/>
    <x v="4"/>
    <s v="rock"/>
    <n v="6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n v="1422447285"/>
    <b v="1"/>
    <n v="5"/>
    <b v="0"/>
    <s v="publishing/translations"/>
    <x v="0"/>
    <x v="3"/>
    <s v="translations"/>
    <n v="1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n v="1414599601"/>
    <b v="1"/>
    <n v="17"/>
    <b v="0"/>
    <s v="publishing/translations"/>
    <x v="3"/>
    <x v="3"/>
    <s v="translations"/>
    <n v="10"/>
    <x v="9"/>
  </r>
  <r>
    <n v="1406"/>
    <s v="Man Down! Translation project"/>
    <s v="The White coat and the battle dress uniform"/>
    <n v="12000"/>
    <n v="15"/>
    <x v="2"/>
    <s v="IT"/>
    <s v="EUR"/>
    <n v="1449914400"/>
    <x v="1406"/>
    <n v="1445336607"/>
    <b v="0"/>
    <n v="3"/>
    <b v="0"/>
    <s v="publishing/translations"/>
    <x v="0"/>
    <x v="3"/>
    <s v="translations"/>
    <n v="1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n v="1405687978"/>
    <b v="0"/>
    <n v="2"/>
    <b v="0"/>
    <s v="publishing/translations"/>
    <x v="3"/>
    <x v="3"/>
    <s v="translations"/>
    <n v="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n v="1444856156"/>
    <b v="0"/>
    <n v="6"/>
    <b v="0"/>
    <s v="publishing/translations"/>
    <x v="0"/>
    <x v="3"/>
    <s v="translations"/>
    <n v="1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n v="1414897935"/>
    <b v="0"/>
    <n v="0"/>
    <b v="0"/>
    <s v="publishing/translations"/>
    <x v="3"/>
    <x v="3"/>
    <s v="translations"/>
    <n v="11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n v="1461051520"/>
    <b v="0"/>
    <n v="1"/>
    <b v="0"/>
    <s v="publishing/translations"/>
    <x v="2"/>
    <x v="3"/>
    <s v="translations"/>
    <n v="4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n v="1420766700"/>
    <b v="0"/>
    <n v="3"/>
    <b v="0"/>
    <s v="publishing/translations"/>
    <x v="0"/>
    <x v="3"/>
    <s v="translations"/>
    <n v="1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n v="1415064699"/>
    <b v="0"/>
    <n v="13"/>
    <b v="0"/>
    <s v="publishing/translations"/>
    <x v="3"/>
    <x v="3"/>
    <s v="translations"/>
    <n v="11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n v="1450780170"/>
    <b v="0"/>
    <n v="1"/>
    <b v="0"/>
    <s v="publishing/translations"/>
    <x v="0"/>
    <x v="3"/>
    <s v="translations"/>
    <n v="12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n v="1480831467"/>
    <b v="0"/>
    <n v="1"/>
    <b v="0"/>
    <s v="publishing/translations"/>
    <x v="2"/>
    <x v="3"/>
    <s v="translations"/>
    <n v="1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n v="1436285591"/>
    <b v="0"/>
    <n v="9"/>
    <b v="0"/>
    <s v="publishing/translations"/>
    <x v="0"/>
    <x v="3"/>
    <s v="translations"/>
    <n v="7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n v="1445552019"/>
    <b v="0"/>
    <n v="0"/>
    <b v="0"/>
    <s v="publishing/translations"/>
    <x v="0"/>
    <x v="3"/>
    <s v="translations"/>
    <n v="1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n v="1439696174"/>
    <b v="0"/>
    <n v="2"/>
    <b v="0"/>
    <s v="publishing/translations"/>
    <x v="0"/>
    <x v="3"/>
    <s v="translations"/>
    <n v="8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n v="1453805834"/>
    <b v="0"/>
    <n v="1"/>
    <b v="0"/>
    <s v="publishing/translations"/>
    <x v="2"/>
    <x v="3"/>
    <s v="translations"/>
    <n v="1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n v="1473418619"/>
    <b v="0"/>
    <n v="10"/>
    <b v="0"/>
    <s v="publishing/translations"/>
    <x v="2"/>
    <x v="3"/>
    <s v="translations"/>
    <n v="9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n v="1464969686"/>
    <b v="0"/>
    <n v="3"/>
    <b v="0"/>
    <s v="publishing/translations"/>
    <x v="2"/>
    <x v="3"/>
    <s v="translations"/>
    <n v="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n v="1420840709"/>
    <b v="0"/>
    <n v="2"/>
    <b v="0"/>
    <s v="publishing/translations"/>
    <x v="0"/>
    <x v="3"/>
    <s v="translations"/>
    <n v="1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n v="1471844704"/>
    <b v="0"/>
    <n v="2"/>
    <b v="0"/>
    <s v="publishing/translations"/>
    <x v="2"/>
    <x v="3"/>
    <s v="translations"/>
    <n v="8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n v="1449045531"/>
    <b v="0"/>
    <n v="1"/>
    <b v="0"/>
    <s v="publishing/translations"/>
    <x v="0"/>
    <x v="3"/>
    <s v="translations"/>
    <n v="12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n v="1478106802"/>
    <b v="0"/>
    <n v="14"/>
    <b v="0"/>
    <s v="publishing/translations"/>
    <x v="2"/>
    <x v="3"/>
    <s v="translations"/>
    <n v="1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n v="1427684959"/>
    <b v="0"/>
    <n v="0"/>
    <b v="0"/>
    <s v="publishing/translations"/>
    <x v="0"/>
    <x v="3"/>
    <s v="translations"/>
    <n v="3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n v="1435224120"/>
    <b v="0"/>
    <n v="0"/>
    <b v="0"/>
    <s v="publishing/translations"/>
    <x v="0"/>
    <x v="3"/>
    <s v="translations"/>
    <n v="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n v="1471638385"/>
    <b v="0"/>
    <n v="4"/>
    <b v="0"/>
    <s v="publishing/translations"/>
    <x v="2"/>
    <x v="3"/>
    <s v="translations"/>
    <n v="8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n v="1456996017"/>
    <b v="0"/>
    <n v="3"/>
    <b v="0"/>
    <s v="publishing/translations"/>
    <x v="2"/>
    <x v="3"/>
    <s v="translations"/>
    <n v="3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n v="1426037242"/>
    <b v="0"/>
    <n v="0"/>
    <b v="0"/>
    <s v="publishing/translations"/>
    <x v="0"/>
    <x v="3"/>
    <s v="translations"/>
    <n v="3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n v="1416339088"/>
    <b v="0"/>
    <n v="5"/>
    <b v="0"/>
    <s v="publishing/translations"/>
    <x v="3"/>
    <x v="3"/>
    <s v="translations"/>
    <n v="11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n v="1445922216"/>
    <b v="0"/>
    <n v="47"/>
    <b v="0"/>
    <s v="publishing/translations"/>
    <x v="0"/>
    <x v="3"/>
    <s v="translations"/>
    <n v="1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n v="1434825828"/>
    <b v="0"/>
    <n v="0"/>
    <b v="0"/>
    <s v="publishing/translations"/>
    <x v="0"/>
    <x v="3"/>
    <s v="translations"/>
    <n v="6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n v="1477839675"/>
    <b v="0"/>
    <n v="10"/>
    <b v="0"/>
    <s v="publishing/translations"/>
    <x v="2"/>
    <x v="3"/>
    <s v="translations"/>
    <n v="10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n v="1431973478"/>
    <b v="0"/>
    <n v="11"/>
    <b v="0"/>
    <s v="publishing/translations"/>
    <x v="0"/>
    <x v="3"/>
    <s v="translations"/>
    <n v="5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n v="1441997020"/>
    <b v="0"/>
    <n v="2"/>
    <b v="0"/>
    <s v="publishing/translations"/>
    <x v="0"/>
    <x v="3"/>
    <s v="translations"/>
    <n v="9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n v="1453451057"/>
    <b v="0"/>
    <n v="2"/>
    <b v="0"/>
    <s v="publishing/translations"/>
    <x v="2"/>
    <x v="3"/>
    <s v="translations"/>
    <n v="1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n v="1402058739"/>
    <b v="0"/>
    <n v="22"/>
    <b v="0"/>
    <s v="publishing/translations"/>
    <x v="3"/>
    <x v="3"/>
    <s v="translations"/>
    <n v="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n v="1459198499"/>
    <b v="0"/>
    <n v="8"/>
    <b v="0"/>
    <s v="publishing/translations"/>
    <x v="2"/>
    <x v="3"/>
    <s v="translations"/>
    <n v="3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n v="1423166101"/>
    <b v="0"/>
    <n v="6"/>
    <b v="0"/>
    <s v="publishing/translations"/>
    <x v="0"/>
    <x v="3"/>
    <s v="translations"/>
    <n v="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n v="1461693463"/>
    <b v="0"/>
    <n v="1"/>
    <b v="0"/>
    <s v="publishing/translations"/>
    <x v="2"/>
    <x v="3"/>
    <s v="translations"/>
    <n v="4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n v="1436811769"/>
    <b v="0"/>
    <n v="3"/>
    <b v="0"/>
    <s v="publishing/translations"/>
    <x v="0"/>
    <x v="3"/>
    <s v="translations"/>
    <n v="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n v="1461598158"/>
    <b v="0"/>
    <n v="0"/>
    <b v="0"/>
    <s v="publishing/translations"/>
    <x v="2"/>
    <x v="3"/>
    <s v="translations"/>
    <n v="4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n v="1480803209"/>
    <b v="0"/>
    <n v="0"/>
    <b v="0"/>
    <s v="publishing/translations"/>
    <x v="2"/>
    <x v="3"/>
    <s v="translations"/>
    <n v="1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n v="1436907462"/>
    <b v="0"/>
    <n v="0"/>
    <b v="0"/>
    <s v="publishing/translations"/>
    <x v="0"/>
    <x v="3"/>
    <s v="translations"/>
    <n v="7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n v="1431694855"/>
    <b v="0"/>
    <n v="0"/>
    <b v="0"/>
    <s v="publishing/translations"/>
    <x v="0"/>
    <x v="3"/>
    <s v="translations"/>
    <n v="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n v="1459507478"/>
    <b v="0"/>
    <n v="0"/>
    <b v="0"/>
    <s v="publishing/translations"/>
    <x v="2"/>
    <x v="3"/>
    <s v="translations"/>
    <n v="4"/>
    <x v="6"/>
  </r>
  <r>
    <n v="1447"/>
    <s v="Indian Language Dictionary"/>
    <s v="I'm creating a dictionary of multiple Indian languages."/>
    <n v="500000"/>
    <n v="75"/>
    <x v="2"/>
    <s v="US"/>
    <s v="USD"/>
    <n v="1467999134"/>
    <x v="1447"/>
    <n v="1465407134"/>
    <b v="0"/>
    <n v="3"/>
    <b v="0"/>
    <s v="publishing/translations"/>
    <x v="2"/>
    <x v="3"/>
    <s v="translations"/>
    <n v="6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n v="1429655318"/>
    <b v="0"/>
    <n v="0"/>
    <b v="0"/>
    <s v="publishing/translations"/>
    <x v="0"/>
    <x v="3"/>
    <s v="translations"/>
    <n v="4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n v="1427138905"/>
    <b v="0"/>
    <n v="0"/>
    <b v="0"/>
    <s v="publishing/translations"/>
    <x v="0"/>
    <x v="3"/>
    <s v="translations"/>
    <n v="3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n v="1453349197"/>
    <b v="0"/>
    <n v="1"/>
    <b v="0"/>
    <s v="publishing/translations"/>
    <x v="2"/>
    <x v="3"/>
    <s v="translations"/>
    <n v="1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n v="1413759659"/>
    <b v="0"/>
    <n v="2"/>
    <b v="0"/>
    <s v="publishing/translations"/>
    <x v="3"/>
    <x v="3"/>
    <s v="translations"/>
    <n v="10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n v="1403974363"/>
    <b v="0"/>
    <n v="0"/>
    <b v="0"/>
    <s v="publishing/translations"/>
    <x v="3"/>
    <x v="3"/>
    <s v="translations"/>
    <n v="6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n v="1488386547"/>
    <b v="0"/>
    <n v="0"/>
    <b v="0"/>
    <s v="publishing/translations"/>
    <x v="1"/>
    <x v="3"/>
    <s v="translations"/>
    <n v="3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n v="1459716480"/>
    <b v="0"/>
    <n v="1"/>
    <b v="0"/>
    <s v="publishing/translations"/>
    <x v="2"/>
    <x v="3"/>
    <s v="translations"/>
    <n v="4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n v="1405181320"/>
    <b v="0"/>
    <n v="7"/>
    <b v="0"/>
    <s v="publishing/translations"/>
    <x v="3"/>
    <x v="3"/>
    <s v="translations"/>
    <n v="7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n v="1480867365"/>
    <b v="0"/>
    <n v="3"/>
    <b v="0"/>
    <s v="publishing/translations"/>
    <x v="2"/>
    <x v="3"/>
    <s v="translations"/>
    <n v="1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n v="1444685444"/>
    <b v="0"/>
    <n v="0"/>
    <b v="0"/>
    <s v="publishing/translations"/>
    <x v="0"/>
    <x v="3"/>
    <s v="translations"/>
    <n v="1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n v="1405097760"/>
    <b v="0"/>
    <n v="0"/>
    <b v="0"/>
    <s v="publishing/translations"/>
    <x v="3"/>
    <x v="3"/>
    <s v="translations"/>
    <n v="7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n v="1446612896"/>
    <b v="0"/>
    <n v="0"/>
    <b v="0"/>
    <s v="publishing/translations"/>
    <x v="0"/>
    <x v="3"/>
    <s v="translations"/>
    <n v="11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n v="1412371898"/>
    <b v="0"/>
    <n v="0"/>
    <b v="0"/>
    <s v="publishing/translations"/>
    <x v="3"/>
    <x v="3"/>
    <s v="translations"/>
    <n v="10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n v="1410967754"/>
    <b v="1"/>
    <n v="340"/>
    <b v="1"/>
    <s v="publishing/radio &amp; podcasts"/>
    <x v="3"/>
    <x v="3"/>
    <s v="radio &amp; podcasts"/>
    <n v="9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n v="1363017271"/>
    <b v="1"/>
    <n v="150"/>
    <b v="1"/>
    <s v="publishing/radio &amp; podcasts"/>
    <x v="4"/>
    <x v="3"/>
    <s v="radio &amp; podcasts"/>
    <n v="3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n v="1361483538"/>
    <b v="1"/>
    <n v="25"/>
    <b v="1"/>
    <s v="publishing/radio &amp; podcasts"/>
    <x v="4"/>
    <x v="3"/>
    <s v="radio &amp; podcasts"/>
    <n v="2"/>
    <x v="2"/>
  </r>
  <r>
    <n v="1464"/>
    <s v="Science Studio"/>
    <s v="The Best Science Media on the Web"/>
    <n v="5000"/>
    <n v="8160"/>
    <x v="0"/>
    <s v="US"/>
    <s v="USD"/>
    <n v="1361029958"/>
    <x v="1464"/>
    <n v="1358437958"/>
    <b v="1"/>
    <n v="234"/>
    <b v="1"/>
    <s v="publishing/radio &amp; podcasts"/>
    <x v="4"/>
    <x v="3"/>
    <s v="radio &amp; podcasts"/>
    <n v="1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n v="1329759452"/>
    <b v="1"/>
    <n v="2602"/>
    <b v="1"/>
    <s v="publishing/radio &amp; podcasts"/>
    <x v="5"/>
    <x v="3"/>
    <s v="radio &amp; podcasts"/>
    <n v="2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n v="1449029266"/>
    <b v="1"/>
    <n v="248"/>
    <b v="1"/>
    <s v="publishing/radio &amp; podcasts"/>
    <x v="0"/>
    <x v="3"/>
    <s v="radio &amp; podcasts"/>
    <n v="12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n v="1327518885"/>
    <b v="1"/>
    <n v="600"/>
    <b v="1"/>
    <s v="publishing/radio &amp; podcasts"/>
    <x v="5"/>
    <x v="3"/>
    <s v="radio &amp; podcasts"/>
    <n v="1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n v="1302654049"/>
    <b v="1"/>
    <n v="293"/>
    <b v="1"/>
    <s v="publishing/radio &amp; podcasts"/>
    <x v="6"/>
    <x v="3"/>
    <s v="radio &amp; podcasts"/>
    <n v="4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n v="1358346109"/>
    <b v="1"/>
    <n v="321"/>
    <b v="1"/>
    <s v="publishing/radio &amp; podcasts"/>
    <x v="4"/>
    <x v="3"/>
    <s v="radio &amp; podcasts"/>
    <n v="1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n v="1354909863"/>
    <b v="1"/>
    <n v="81"/>
    <b v="1"/>
    <s v="publishing/radio &amp; podcasts"/>
    <x v="5"/>
    <x v="3"/>
    <s v="radio &amp; podcasts"/>
    <n v="12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n v="1426028334"/>
    <b v="1"/>
    <n v="343"/>
    <b v="1"/>
    <s v="publishing/radio &amp; podcasts"/>
    <x v="0"/>
    <x v="3"/>
    <s v="radio &amp; podcasts"/>
    <n v="3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n v="1379336503"/>
    <b v="1"/>
    <n v="336"/>
    <b v="1"/>
    <s v="publishing/radio &amp; podcasts"/>
    <x v="4"/>
    <x v="3"/>
    <s v="radio &amp; podcasts"/>
    <n v="9"/>
    <x v="8"/>
  </r>
  <r>
    <n v="1473"/>
    <s v="ONE LOVES ONLY FORM"/>
    <s v="Public Radio Project"/>
    <n v="1500"/>
    <n v="1807.74"/>
    <x v="0"/>
    <s v="US"/>
    <s v="USD"/>
    <n v="1330644639"/>
    <x v="1473"/>
    <n v="1328052639"/>
    <b v="1"/>
    <n v="47"/>
    <b v="1"/>
    <s v="publishing/radio &amp; podcasts"/>
    <x v="5"/>
    <x v="3"/>
    <s v="radio &amp; podcasts"/>
    <n v="1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n v="1376501292"/>
    <b v="1"/>
    <n v="76"/>
    <b v="1"/>
    <s v="publishing/radio &amp; podcasts"/>
    <x v="4"/>
    <x v="3"/>
    <s v="radio &amp; podcasts"/>
    <n v="8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n v="1416244863"/>
    <b v="1"/>
    <n v="441"/>
    <b v="1"/>
    <s v="publishing/radio &amp; podcasts"/>
    <x v="3"/>
    <x v="3"/>
    <s v="radio &amp; podcasts"/>
    <n v="11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n v="1313024422"/>
    <b v="1"/>
    <n v="916"/>
    <b v="1"/>
    <s v="publishing/radio &amp; podcasts"/>
    <x v="6"/>
    <x v="3"/>
    <s v="radio &amp; podcasts"/>
    <n v="8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n v="1319467604"/>
    <b v="1"/>
    <n v="369"/>
    <b v="1"/>
    <s v="publishing/radio &amp; podcasts"/>
    <x v="6"/>
    <x v="3"/>
    <s v="radio &amp; podcasts"/>
    <n v="10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n v="1367355313"/>
    <b v="1"/>
    <n v="20242"/>
    <b v="1"/>
    <s v="publishing/radio &amp; podcasts"/>
    <x v="4"/>
    <x v="3"/>
    <s v="radio &amp; podcasts"/>
    <n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n v="1398448389"/>
    <b v="1"/>
    <n v="71"/>
    <b v="1"/>
    <s v="publishing/radio &amp; podcasts"/>
    <x v="3"/>
    <x v="3"/>
    <s v="radio &amp; podcasts"/>
    <n v="4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n v="1373408699"/>
    <b v="1"/>
    <n v="635"/>
    <b v="1"/>
    <s v="publishing/radio &amp; podcasts"/>
    <x v="4"/>
    <x v="3"/>
    <s v="radio &amp; podcasts"/>
    <n v="7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n v="1380838145"/>
    <b v="0"/>
    <n v="6"/>
    <b v="0"/>
    <s v="publishing/fiction"/>
    <x v="4"/>
    <x v="3"/>
    <s v="fiction"/>
    <n v="10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n v="1345062936"/>
    <b v="0"/>
    <n v="1"/>
    <b v="0"/>
    <s v="publishing/fiction"/>
    <x v="5"/>
    <x v="3"/>
    <s v="fiction"/>
    <n v="8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n v="1467002275"/>
    <b v="0"/>
    <n v="2"/>
    <b v="0"/>
    <s v="publishing/fiction"/>
    <x v="2"/>
    <x v="3"/>
    <s v="fiction"/>
    <n v="6"/>
    <x v="0"/>
  </r>
  <r>
    <n v="1484"/>
    <s v="a book called filtered down thru the stars"/>
    <s v="The mussings of an old wizard"/>
    <n v="2000"/>
    <n v="0"/>
    <x v="2"/>
    <s v="US"/>
    <s v="USD"/>
    <n v="1342882260"/>
    <x v="1484"/>
    <n v="1337834963"/>
    <b v="0"/>
    <n v="0"/>
    <b v="0"/>
    <s v="publishing/fiction"/>
    <x v="5"/>
    <x v="3"/>
    <s v="fiction"/>
    <n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n v="1430939173"/>
    <b v="0"/>
    <n v="3"/>
    <b v="0"/>
    <s v="publishing/fiction"/>
    <x v="0"/>
    <x v="3"/>
    <s v="fiction"/>
    <n v="5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n v="1422417761"/>
    <b v="0"/>
    <n v="3"/>
    <b v="0"/>
    <s v="publishing/fiction"/>
    <x v="0"/>
    <x v="3"/>
    <s v="fiction"/>
    <n v="1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n v="1467583271"/>
    <b v="0"/>
    <n v="0"/>
    <b v="0"/>
    <s v="publishing/fiction"/>
    <x v="2"/>
    <x v="3"/>
    <s v="fiction"/>
    <n v="7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n v="1386336660"/>
    <b v="0"/>
    <n v="6"/>
    <b v="0"/>
    <s v="publishing/fiction"/>
    <x v="4"/>
    <x v="3"/>
    <s v="fiction"/>
    <n v="12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n v="1350398452"/>
    <b v="0"/>
    <n v="0"/>
    <b v="0"/>
    <s v="publishing/fiction"/>
    <x v="5"/>
    <x v="3"/>
    <s v="fiction"/>
    <n v="10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n v="1378214874"/>
    <b v="0"/>
    <n v="19"/>
    <b v="0"/>
    <s v="publishing/fiction"/>
    <x v="4"/>
    <x v="3"/>
    <s v="fiction"/>
    <n v="9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n v="1418922443"/>
    <b v="0"/>
    <n v="1"/>
    <b v="0"/>
    <s v="publishing/fiction"/>
    <x v="3"/>
    <x v="3"/>
    <s v="fiction"/>
    <n v="12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n v="1305839646"/>
    <b v="0"/>
    <n v="2"/>
    <b v="0"/>
    <s v="publishing/fiction"/>
    <x v="6"/>
    <x v="3"/>
    <s v="fiction"/>
    <n v="5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n v="1368823675"/>
    <b v="0"/>
    <n v="0"/>
    <b v="0"/>
    <s v="publishing/fiction"/>
    <x v="4"/>
    <x v="3"/>
    <s v="fiction"/>
    <n v="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n v="1425489613"/>
    <b v="0"/>
    <n v="11"/>
    <b v="0"/>
    <s v="publishing/fiction"/>
    <x v="0"/>
    <x v="3"/>
    <s v="fiction"/>
    <n v="3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n v="1311879431"/>
    <b v="0"/>
    <n v="0"/>
    <b v="0"/>
    <s v="publishing/fiction"/>
    <x v="6"/>
    <x v="3"/>
    <s v="fiction"/>
    <n v="7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n v="1405682659"/>
    <b v="0"/>
    <n v="0"/>
    <b v="0"/>
    <s v="publishing/fiction"/>
    <x v="3"/>
    <x v="3"/>
    <s v="fiction"/>
    <n v="7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n v="1371655522"/>
    <b v="0"/>
    <n v="1"/>
    <b v="0"/>
    <s v="publishing/fiction"/>
    <x v="4"/>
    <x v="3"/>
    <s v="fiction"/>
    <n v="6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n v="1405899378"/>
    <b v="0"/>
    <n v="3"/>
    <b v="0"/>
    <s v="publishing/fiction"/>
    <x v="3"/>
    <x v="3"/>
    <s v="fiction"/>
    <n v="7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n v="1465171833"/>
    <b v="0"/>
    <n v="1"/>
    <b v="0"/>
    <s v="publishing/fiction"/>
    <x v="2"/>
    <x v="3"/>
    <s v="fiction"/>
    <n v="6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n v="1364852557"/>
    <b v="0"/>
    <n v="15"/>
    <b v="0"/>
    <s v="publishing/fiction"/>
    <x v="4"/>
    <x v="3"/>
    <s v="fiction"/>
    <n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n v="1433772023"/>
    <b v="1"/>
    <n v="885"/>
    <b v="1"/>
    <s v="photography/photobooks"/>
    <x v="0"/>
    <x v="8"/>
    <s v="photobooks"/>
    <n v="6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n v="1456491680"/>
    <b v="1"/>
    <n v="329"/>
    <b v="1"/>
    <s v="photography/photobooks"/>
    <x v="2"/>
    <x v="8"/>
    <s v="photobooks"/>
    <n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n v="1472026801"/>
    <b v="1"/>
    <n v="71"/>
    <b v="1"/>
    <s v="photography/photobooks"/>
    <x v="2"/>
    <x v="8"/>
    <s v="photobooks"/>
    <n v="8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n v="1399996024"/>
    <b v="1"/>
    <n v="269"/>
    <b v="1"/>
    <s v="photography/photobooks"/>
    <x v="3"/>
    <x v="8"/>
    <s v="photobooks"/>
    <n v="5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n v="1455446303"/>
    <b v="1"/>
    <n v="345"/>
    <b v="1"/>
    <s v="photography/photobooks"/>
    <x v="2"/>
    <x v="8"/>
    <s v="photobooks"/>
    <n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n v="1403635904"/>
    <b v="1"/>
    <n v="43"/>
    <b v="1"/>
    <s v="photography/photobooks"/>
    <x v="3"/>
    <x v="8"/>
    <s v="photobooks"/>
    <n v="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n v="1268822909"/>
    <b v="1"/>
    <n v="33"/>
    <b v="1"/>
    <s v="photography/photobooks"/>
    <x v="7"/>
    <x v="8"/>
    <s v="photobooks"/>
    <n v="3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n v="1401201881"/>
    <b v="1"/>
    <n v="211"/>
    <b v="1"/>
    <s v="photography/photobooks"/>
    <x v="3"/>
    <x v="8"/>
    <s v="photobooks"/>
    <n v="5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n v="1484570885"/>
    <b v="1"/>
    <n v="196"/>
    <b v="1"/>
    <s v="photography/photobooks"/>
    <x v="1"/>
    <x v="8"/>
    <s v="photobooks"/>
    <n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n v="1403169278"/>
    <b v="1"/>
    <n v="405"/>
    <b v="1"/>
    <s v="photography/photobooks"/>
    <x v="3"/>
    <x v="8"/>
    <s v="photobooks"/>
    <n v="6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n v="1445263204"/>
    <b v="1"/>
    <n v="206"/>
    <b v="1"/>
    <s v="photography/photobooks"/>
    <x v="0"/>
    <x v="8"/>
    <s v="photobooks"/>
    <n v="1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n v="1483719939"/>
    <b v="1"/>
    <n v="335"/>
    <b v="1"/>
    <s v="photography/photobooks"/>
    <x v="1"/>
    <x v="8"/>
    <s v="photobooks"/>
    <n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n v="1402931866"/>
    <b v="1"/>
    <n v="215"/>
    <b v="1"/>
    <s v="photography/photobooks"/>
    <x v="3"/>
    <x v="8"/>
    <s v="photobooks"/>
    <n v="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n v="1439907640"/>
    <b v="1"/>
    <n v="176"/>
    <b v="1"/>
    <s v="photography/photobooks"/>
    <x v="0"/>
    <x v="8"/>
    <s v="photobooks"/>
    <n v="8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n v="1455516297"/>
    <b v="1"/>
    <n v="555"/>
    <b v="1"/>
    <s v="photography/photobooks"/>
    <x v="2"/>
    <x v="8"/>
    <s v="photobooks"/>
    <n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n v="1473160292"/>
    <b v="1"/>
    <n v="116"/>
    <b v="1"/>
    <s v="photography/photobooks"/>
    <x v="2"/>
    <x v="8"/>
    <s v="photobooks"/>
    <n v="9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n v="1415194553"/>
    <b v="1"/>
    <n v="615"/>
    <b v="1"/>
    <s v="photography/photobooks"/>
    <x v="3"/>
    <x v="8"/>
    <s v="photobooks"/>
    <n v="11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n v="1398973252"/>
    <b v="1"/>
    <n v="236"/>
    <b v="1"/>
    <s v="photography/photobooks"/>
    <x v="3"/>
    <x v="8"/>
    <s v="photobooks"/>
    <n v="5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n v="1400867283"/>
    <b v="1"/>
    <n v="145"/>
    <b v="1"/>
    <s v="photography/photobooks"/>
    <x v="3"/>
    <x v="8"/>
    <s v="photobooks"/>
    <n v="5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n v="1415824513"/>
    <b v="1"/>
    <n v="167"/>
    <b v="1"/>
    <s v="photography/photobooks"/>
    <x v="3"/>
    <x v="8"/>
    <s v="photobooks"/>
    <n v="11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n v="1462248091"/>
    <b v="1"/>
    <n v="235"/>
    <b v="1"/>
    <s v="photography/photobooks"/>
    <x v="2"/>
    <x v="8"/>
    <s v="photobooks"/>
    <n v="5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n v="1410983739"/>
    <b v="1"/>
    <n v="452"/>
    <b v="1"/>
    <s v="photography/photobooks"/>
    <x v="3"/>
    <x v="8"/>
    <s v="photobooks"/>
    <n v="9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n v="1416592916"/>
    <b v="1"/>
    <n v="241"/>
    <b v="1"/>
    <s v="photography/photobooks"/>
    <x v="3"/>
    <x v="8"/>
    <s v="photobooks"/>
    <n v="11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n v="1485000090"/>
    <b v="1"/>
    <n v="28"/>
    <b v="1"/>
    <s v="photography/photobooks"/>
    <x v="1"/>
    <x v="8"/>
    <s v="photobooks"/>
    <n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n v="1468947138"/>
    <b v="1"/>
    <n v="140"/>
    <b v="1"/>
    <s v="photography/photobooks"/>
    <x v="2"/>
    <x v="8"/>
    <s v="photobooks"/>
    <n v="7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n v="1448951847"/>
    <b v="1"/>
    <n v="280"/>
    <b v="1"/>
    <s v="photography/photobooks"/>
    <x v="0"/>
    <x v="8"/>
    <s v="photobooks"/>
    <n v="12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n v="1487082286"/>
    <b v="1"/>
    <n v="70"/>
    <b v="1"/>
    <s v="photography/photobooks"/>
    <x v="1"/>
    <x v="8"/>
    <s v="photobooks"/>
    <n v="2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n v="1483292122"/>
    <b v="1"/>
    <n v="160"/>
    <b v="1"/>
    <s v="photography/photobooks"/>
    <x v="1"/>
    <x v="8"/>
    <s v="photobooks"/>
    <n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n v="1424185520"/>
    <b v="1"/>
    <n v="141"/>
    <b v="1"/>
    <s v="photography/photobooks"/>
    <x v="0"/>
    <x v="8"/>
    <s v="photobooks"/>
    <n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n v="1443464695"/>
    <b v="1"/>
    <n v="874"/>
    <b v="1"/>
    <s v="photography/photobooks"/>
    <x v="0"/>
    <x v="8"/>
    <s v="photobooks"/>
    <n v="9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n v="1414610126"/>
    <b v="1"/>
    <n v="73"/>
    <b v="1"/>
    <s v="photography/photobooks"/>
    <x v="3"/>
    <x v="8"/>
    <s v="photobooks"/>
    <n v="10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n v="1453461865"/>
    <b v="1"/>
    <n v="294"/>
    <b v="1"/>
    <s v="photography/photobooks"/>
    <x v="2"/>
    <x v="8"/>
    <s v="photobooks"/>
    <n v="1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n v="1457913777"/>
    <b v="1"/>
    <n v="740"/>
    <b v="1"/>
    <s v="photography/photobooks"/>
    <x v="2"/>
    <x v="8"/>
    <s v="photobooks"/>
    <n v="3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n v="1438791062"/>
    <b v="1"/>
    <n v="369"/>
    <b v="1"/>
    <s v="photography/photobooks"/>
    <x v="0"/>
    <x v="8"/>
    <s v="photobooks"/>
    <n v="8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n v="1461527631"/>
    <b v="1"/>
    <n v="110"/>
    <b v="1"/>
    <s v="photography/photobooks"/>
    <x v="2"/>
    <x v="8"/>
    <s v="photobooks"/>
    <n v="4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n v="1438110910"/>
    <b v="1"/>
    <n v="455"/>
    <b v="1"/>
    <s v="photography/photobooks"/>
    <x v="0"/>
    <x v="8"/>
    <s v="photobooks"/>
    <n v="7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n v="1467358427"/>
    <b v="1"/>
    <n v="224"/>
    <b v="1"/>
    <s v="photography/photobooks"/>
    <x v="2"/>
    <x v="8"/>
    <s v="photobooks"/>
    <n v="7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n v="1418064370"/>
    <b v="1"/>
    <n v="46"/>
    <b v="1"/>
    <s v="photography/photobooks"/>
    <x v="3"/>
    <x v="8"/>
    <s v="photobooks"/>
    <n v="12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n v="1480629819"/>
    <b v="0"/>
    <n v="284"/>
    <b v="1"/>
    <s v="photography/photobooks"/>
    <x v="2"/>
    <x v="8"/>
    <s v="photobooks"/>
    <n v="1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n v="1414368616"/>
    <b v="1"/>
    <n v="98"/>
    <b v="1"/>
    <s v="photography/photobooks"/>
    <x v="3"/>
    <x v="8"/>
    <s v="photobooks"/>
    <n v="10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n v="1417453538"/>
    <b v="0"/>
    <n v="2"/>
    <b v="0"/>
    <s v="photography/nature"/>
    <x v="3"/>
    <x v="8"/>
    <s v="nature"/>
    <n v="12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n v="1434412500"/>
    <b v="0"/>
    <n v="1"/>
    <b v="0"/>
    <s v="photography/nature"/>
    <x v="0"/>
    <x v="8"/>
    <s v="nature"/>
    <n v="6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n v="1414066434"/>
    <b v="0"/>
    <n v="1"/>
    <b v="0"/>
    <s v="photography/nature"/>
    <x v="3"/>
    <x v="8"/>
    <s v="nature"/>
    <n v="10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n v="1424222024"/>
    <b v="0"/>
    <n v="0"/>
    <b v="0"/>
    <s v="photography/nature"/>
    <x v="0"/>
    <x v="8"/>
    <s v="nature"/>
    <n v="2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n v="1422393234"/>
    <b v="0"/>
    <n v="1"/>
    <b v="0"/>
    <s v="photography/nature"/>
    <x v="0"/>
    <x v="8"/>
    <s v="nature"/>
    <n v="1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n v="1405746399"/>
    <b v="0"/>
    <n v="11"/>
    <b v="0"/>
    <s v="photography/nature"/>
    <x v="3"/>
    <x v="8"/>
    <s v="nature"/>
    <n v="7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n v="1487240082"/>
    <b v="0"/>
    <n v="0"/>
    <b v="0"/>
    <s v="photography/nature"/>
    <x v="1"/>
    <x v="8"/>
    <s v="nature"/>
    <n v="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n v="1444425020"/>
    <b v="0"/>
    <n v="1"/>
    <b v="0"/>
    <s v="photography/nature"/>
    <x v="0"/>
    <x v="8"/>
    <s v="nature"/>
    <n v="1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n v="1443928559"/>
    <b v="0"/>
    <n v="6"/>
    <b v="0"/>
    <s v="photography/nature"/>
    <x v="0"/>
    <x v="8"/>
    <s v="nature"/>
    <n v="1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n v="1460458034"/>
    <b v="0"/>
    <n v="7"/>
    <b v="0"/>
    <s v="photography/nature"/>
    <x v="2"/>
    <x v="8"/>
    <s v="nature"/>
    <n v="4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n v="1430164039"/>
    <b v="0"/>
    <n v="0"/>
    <b v="0"/>
    <s v="photography/nature"/>
    <x v="0"/>
    <x v="8"/>
    <s v="nature"/>
    <n v="4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n v="1410366708"/>
    <b v="0"/>
    <n v="16"/>
    <b v="0"/>
    <s v="photography/nature"/>
    <x v="3"/>
    <x v="8"/>
    <s v="nature"/>
    <n v="9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n v="1438584447"/>
    <b v="0"/>
    <n v="0"/>
    <b v="0"/>
    <s v="photography/nature"/>
    <x v="0"/>
    <x v="8"/>
    <s v="nature"/>
    <n v="8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n v="1435903390"/>
    <b v="0"/>
    <n v="0"/>
    <b v="0"/>
    <s v="photography/nature"/>
    <x v="0"/>
    <x v="8"/>
    <s v="nature"/>
    <n v="7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n v="1440513832"/>
    <b v="0"/>
    <n v="0"/>
    <b v="0"/>
    <s v="photography/nature"/>
    <x v="0"/>
    <x v="8"/>
    <s v="nature"/>
    <n v="8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n v="1465011624"/>
    <b v="0"/>
    <n v="12"/>
    <b v="0"/>
    <s v="photography/nature"/>
    <x v="2"/>
    <x v="8"/>
    <s v="nature"/>
    <n v="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n v="1408549233"/>
    <b v="0"/>
    <n v="1"/>
    <b v="0"/>
    <s v="photography/nature"/>
    <x v="3"/>
    <x v="8"/>
    <s v="nature"/>
    <n v="8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n v="1435656759"/>
    <b v="0"/>
    <n v="3"/>
    <b v="0"/>
    <s v="photography/nature"/>
    <x v="0"/>
    <x v="8"/>
    <s v="nature"/>
    <n v="6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n v="1428974199"/>
    <b v="0"/>
    <n v="1"/>
    <b v="0"/>
    <s v="photography/nature"/>
    <x v="0"/>
    <x v="8"/>
    <s v="nature"/>
    <n v="4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n v="1414110593"/>
    <b v="0"/>
    <n v="4"/>
    <b v="0"/>
    <s v="photography/nature"/>
    <x v="3"/>
    <x v="8"/>
    <s v="nature"/>
    <n v="10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n v="1381194003"/>
    <b v="0"/>
    <n v="1"/>
    <b v="0"/>
    <s v="publishing/art books"/>
    <x v="4"/>
    <x v="3"/>
    <s v="art books"/>
    <n v="10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n v="1253712916"/>
    <b v="0"/>
    <n v="0"/>
    <b v="0"/>
    <s v="publishing/art books"/>
    <x v="8"/>
    <x v="3"/>
    <s v="art books"/>
    <n v="9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n v="1389635351"/>
    <b v="0"/>
    <n v="2"/>
    <b v="0"/>
    <s v="publishing/art books"/>
    <x v="3"/>
    <x v="3"/>
    <s v="art books"/>
    <n v="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n v="1430124509"/>
    <b v="0"/>
    <n v="1"/>
    <b v="0"/>
    <s v="publishing/art books"/>
    <x v="0"/>
    <x v="3"/>
    <s v="art books"/>
    <n v="4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n v="1304962261"/>
    <b v="0"/>
    <n v="1"/>
    <b v="0"/>
    <s v="publishing/art books"/>
    <x v="6"/>
    <x v="3"/>
    <s v="art books"/>
    <n v="5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n v="1467151204"/>
    <b v="0"/>
    <n v="59"/>
    <b v="0"/>
    <s v="publishing/art books"/>
    <x v="2"/>
    <x v="3"/>
    <s v="art books"/>
    <n v="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n v="1391293745"/>
    <b v="0"/>
    <n v="13"/>
    <b v="0"/>
    <s v="publishing/art books"/>
    <x v="3"/>
    <x v="3"/>
    <s v="art books"/>
    <n v="2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n v="1416360585"/>
    <b v="0"/>
    <n v="22"/>
    <b v="0"/>
    <s v="publishing/art books"/>
    <x v="3"/>
    <x v="3"/>
    <s v="art books"/>
    <n v="11"/>
    <x v="4"/>
  </r>
  <r>
    <n v="1569"/>
    <s v="to be removed (Canceled)"/>
    <s v="to be removed"/>
    <n v="30000"/>
    <n v="0"/>
    <x v="1"/>
    <s v="US"/>
    <s v="USD"/>
    <n v="1369498714"/>
    <x v="1569"/>
    <n v="1366906714"/>
    <b v="0"/>
    <n v="0"/>
    <b v="0"/>
    <s v="publishing/art books"/>
    <x v="4"/>
    <x v="3"/>
    <s v="art books"/>
    <n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n v="1457551882"/>
    <b v="0"/>
    <n v="52"/>
    <b v="0"/>
    <s v="publishing/art books"/>
    <x v="2"/>
    <x v="3"/>
    <s v="art books"/>
    <n v="3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n v="1432146483"/>
    <b v="0"/>
    <n v="4"/>
    <b v="0"/>
    <s v="publishing/art books"/>
    <x v="0"/>
    <x v="3"/>
    <s v="art books"/>
    <n v="5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n v="1454546859"/>
    <b v="0"/>
    <n v="3"/>
    <b v="0"/>
    <s v="publishing/art books"/>
    <x v="2"/>
    <x v="3"/>
    <s v="art books"/>
    <n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n v="1487548802"/>
    <b v="0"/>
    <n v="3"/>
    <b v="0"/>
    <s v="publishing/art books"/>
    <x v="1"/>
    <x v="3"/>
    <s v="art books"/>
    <n v="2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n v="1421187329"/>
    <b v="0"/>
    <n v="6"/>
    <b v="0"/>
    <s v="publishing/art books"/>
    <x v="0"/>
    <x v="3"/>
    <s v="art books"/>
    <n v="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n v="1402317296"/>
    <b v="0"/>
    <n v="35"/>
    <b v="0"/>
    <s v="publishing/art books"/>
    <x v="3"/>
    <x v="3"/>
    <s v="art books"/>
    <n v="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n v="1431810368"/>
    <b v="0"/>
    <n v="10"/>
    <b v="0"/>
    <s v="publishing/art books"/>
    <x v="0"/>
    <x v="3"/>
    <s v="art books"/>
    <n v="5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n v="1337977248"/>
    <b v="0"/>
    <n v="2"/>
    <b v="0"/>
    <s v="publishing/art books"/>
    <x v="5"/>
    <x v="3"/>
    <s v="art books"/>
    <n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n v="1281317691"/>
    <b v="0"/>
    <n v="4"/>
    <b v="0"/>
    <s v="publishing/art books"/>
    <x v="7"/>
    <x v="3"/>
    <s v="art books"/>
    <n v="8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n v="1374882891"/>
    <b v="0"/>
    <n v="2"/>
    <b v="0"/>
    <s v="publishing/art books"/>
    <x v="4"/>
    <x v="3"/>
    <s v="art books"/>
    <n v="7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n v="1332378726"/>
    <b v="0"/>
    <n v="0"/>
    <b v="0"/>
    <s v="publishing/art books"/>
    <x v="5"/>
    <x v="3"/>
    <s v="art books"/>
    <n v="3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n v="1447757190"/>
    <b v="0"/>
    <n v="1"/>
    <b v="0"/>
    <s v="photography/places"/>
    <x v="0"/>
    <x v="8"/>
    <s v="places"/>
    <n v="11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1582"/>
    <n v="1440961053"/>
    <b v="0"/>
    <n v="3"/>
    <b v="0"/>
    <s v="photography/places"/>
    <x v="0"/>
    <x v="8"/>
    <s v="places"/>
    <n v="8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n v="1409089391"/>
    <b v="0"/>
    <n v="1"/>
    <b v="0"/>
    <s v="photography/places"/>
    <x v="3"/>
    <x v="8"/>
    <s v="places"/>
    <n v="8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n v="1400600101"/>
    <b v="0"/>
    <n v="0"/>
    <b v="0"/>
    <s v="photography/places"/>
    <x v="3"/>
    <x v="8"/>
    <s v="places"/>
    <n v="5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n v="1480800568"/>
    <b v="0"/>
    <n v="12"/>
    <b v="0"/>
    <s v="photography/places"/>
    <x v="2"/>
    <x v="8"/>
    <s v="places"/>
    <n v="12"/>
    <x v="11"/>
  </r>
  <r>
    <n v="1586"/>
    <s v="Missouri In Pictures"/>
    <s v="Show the world the beauty that is in all of our back yards!"/>
    <n v="1500"/>
    <n v="0"/>
    <x v="2"/>
    <s v="US"/>
    <s v="USD"/>
    <n v="1428197422"/>
    <x v="1586"/>
    <n v="1425609022"/>
    <b v="0"/>
    <n v="0"/>
    <b v="0"/>
    <s v="photography/places"/>
    <x v="0"/>
    <x v="8"/>
    <s v="places"/>
    <n v="3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n v="1415918965"/>
    <b v="0"/>
    <n v="1"/>
    <b v="0"/>
    <s v="photography/places"/>
    <x v="3"/>
    <x v="8"/>
    <s v="places"/>
    <n v="11"/>
    <x v="4"/>
  </r>
  <r>
    <n v="1588"/>
    <s v="The Right Side of Texas"/>
    <s v="Southeast Texas as seen through the lens of a cell phone camera"/>
    <n v="516"/>
    <n v="0"/>
    <x v="2"/>
    <s v="US"/>
    <s v="USD"/>
    <n v="1422735120"/>
    <x v="1588"/>
    <n v="1420091999"/>
    <b v="0"/>
    <n v="0"/>
    <b v="0"/>
    <s v="photography/places"/>
    <x v="0"/>
    <x v="8"/>
    <s v="places"/>
    <n v="1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n v="1441841886"/>
    <b v="0"/>
    <n v="0"/>
    <b v="0"/>
    <s v="photography/places"/>
    <x v="0"/>
    <x v="8"/>
    <s v="places"/>
    <n v="9"/>
    <x v="8"/>
  </r>
  <r>
    <n v="1590"/>
    <s v="An Italian Adventure"/>
    <s v="Discover Italy through photography."/>
    <n v="60000"/>
    <n v="1020"/>
    <x v="2"/>
    <s v="IT"/>
    <s v="EUR"/>
    <n v="1443040464"/>
    <x v="1590"/>
    <n v="1440448464"/>
    <b v="0"/>
    <n v="2"/>
    <b v="0"/>
    <s v="photography/places"/>
    <x v="0"/>
    <x v="8"/>
    <s v="places"/>
    <n v="8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n v="1457112341"/>
    <b v="0"/>
    <n v="92"/>
    <b v="0"/>
    <s v="photography/places"/>
    <x v="2"/>
    <x v="8"/>
    <s v="places"/>
    <n v="3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n v="1423619085"/>
    <b v="0"/>
    <n v="0"/>
    <b v="0"/>
    <s v="photography/places"/>
    <x v="0"/>
    <x v="8"/>
    <s v="places"/>
    <n v="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n v="1422562655"/>
    <b v="0"/>
    <n v="3"/>
    <b v="0"/>
    <s v="photography/places"/>
    <x v="0"/>
    <x v="8"/>
    <s v="places"/>
    <n v="1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n v="1458147982"/>
    <b v="0"/>
    <n v="10"/>
    <b v="0"/>
    <s v="photography/places"/>
    <x v="2"/>
    <x v="8"/>
    <s v="places"/>
    <n v="3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n v="1400634728"/>
    <b v="0"/>
    <n v="7"/>
    <b v="0"/>
    <s v="photography/places"/>
    <x v="3"/>
    <x v="8"/>
    <s v="places"/>
    <n v="5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n v="1414577969"/>
    <b v="0"/>
    <n v="3"/>
    <b v="0"/>
    <s v="photography/places"/>
    <x v="3"/>
    <x v="8"/>
    <s v="places"/>
    <n v="10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n v="1471768197"/>
    <b v="0"/>
    <n v="0"/>
    <b v="0"/>
    <s v="photography/places"/>
    <x v="2"/>
    <x v="8"/>
    <s v="places"/>
    <n v="8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n v="1432742458"/>
    <b v="0"/>
    <n v="1"/>
    <b v="0"/>
    <s v="photography/places"/>
    <x v="0"/>
    <x v="8"/>
    <s v="places"/>
    <n v="5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n v="1457528176"/>
    <b v="0"/>
    <n v="0"/>
    <b v="0"/>
    <s v="photography/places"/>
    <x v="2"/>
    <x v="8"/>
    <s v="places"/>
    <n v="3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n v="1401585752"/>
    <b v="0"/>
    <n v="9"/>
    <b v="0"/>
    <s v="photography/places"/>
    <x v="3"/>
    <x v="8"/>
    <s v="places"/>
    <n v="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n v="1301969633"/>
    <b v="0"/>
    <n v="56"/>
    <b v="1"/>
    <s v="music/rock"/>
    <x v="6"/>
    <x v="4"/>
    <s v="rock"/>
    <n v="4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n v="1314947317"/>
    <b v="0"/>
    <n v="32"/>
    <b v="1"/>
    <s v="music/rock"/>
    <x v="6"/>
    <x v="4"/>
    <s v="rock"/>
    <n v="9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n v="1322539459"/>
    <b v="0"/>
    <n v="30"/>
    <b v="1"/>
    <s v="music/rock"/>
    <x v="6"/>
    <x v="4"/>
    <s v="rock"/>
    <n v="1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n v="1328559435"/>
    <b v="0"/>
    <n v="70"/>
    <b v="1"/>
    <s v="music/rock"/>
    <x v="5"/>
    <x v="4"/>
    <s v="rock"/>
    <n v="2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n v="1311380313"/>
    <b v="0"/>
    <n v="44"/>
    <b v="1"/>
    <s v="music/rock"/>
    <x v="6"/>
    <x v="4"/>
    <s v="rock"/>
    <n v="7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n v="1293158438"/>
    <b v="0"/>
    <n v="92"/>
    <b v="1"/>
    <s v="music/rock"/>
    <x v="7"/>
    <x v="4"/>
    <s v="rock"/>
    <n v="12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n v="1337887451"/>
    <b v="0"/>
    <n v="205"/>
    <b v="1"/>
    <s v="music/rock"/>
    <x v="5"/>
    <x v="4"/>
    <s v="rock"/>
    <n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n v="1385754986"/>
    <b v="0"/>
    <n v="23"/>
    <b v="1"/>
    <s v="music/rock"/>
    <x v="4"/>
    <x v="4"/>
    <s v="rock"/>
    <n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n v="1315612909"/>
    <b v="0"/>
    <n v="4"/>
    <b v="1"/>
    <s v="music/rock"/>
    <x v="6"/>
    <x v="4"/>
    <s v="rock"/>
    <n v="9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n v="1353017510"/>
    <b v="0"/>
    <n v="112"/>
    <b v="1"/>
    <s v="music/rock"/>
    <x v="5"/>
    <x v="4"/>
    <s v="rock"/>
    <n v="11"/>
    <x v="4"/>
  </r>
  <r>
    <n v="1611"/>
    <s v="Skelton-Luns CD/7&quot;             No Big Deal."/>
    <s v="Skelton-Luns CD/7&quot; No Big Deal."/>
    <n v="800"/>
    <n v="1001"/>
    <x v="0"/>
    <s v="US"/>
    <s v="USD"/>
    <n v="1370390432"/>
    <x v="1611"/>
    <n v="1368576032"/>
    <b v="0"/>
    <n v="27"/>
    <b v="1"/>
    <s v="music/rock"/>
    <x v="4"/>
    <x v="4"/>
    <s v="rock"/>
    <n v="5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n v="1354568384"/>
    <b v="0"/>
    <n v="11"/>
    <b v="1"/>
    <s v="music/rock"/>
    <x v="5"/>
    <x v="4"/>
    <s v="rock"/>
    <n v="12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n v="1340329202"/>
    <b v="0"/>
    <n v="26"/>
    <b v="1"/>
    <s v="music/rock"/>
    <x v="5"/>
    <x v="4"/>
    <s v="rock"/>
    <n v="6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n v="1401924769"/>
    <b v="0"/>
    <n v="77"/>
    <b v="1"/>
    <s v="music/rock"/>
    <x v="3"/>
    <x v="4"/>
    <s v="rock"/>
    <n v="6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n v="1319850796"/>
    <b v="0"/>
    <n v="136"/>
    <b v="1"/>
    <s v="music/rock"/>
    <x v="6"/>
    <x v="4"/>
    <s v="rock"/>
    <n v="10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n v="1350061821"/>
    <b v="0"/>
    <n v="157"/>
    <b v="1"/>
    <s v="music/rock"/>
    <x v="5"/>
    <x v="4"/>
    <s v="rock"/>
    <n v="10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n v="1380470188"/>
    <b v="0"/>
    <n v="158"/>
    <b v="1"/>
    <s v="music/rock"/>
    <x v="4"/>
    <x v="4"/>
    <s v="rock"/>
    <n v="9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n v="1359301335"/>
    <b v="0"/>
    <n v="27"/>
    <b v="1"/>
    <s v="music/rock"/>
    <x v="4"/>
    <x v="4"/>
    <s v="rock"/>
    <n v="1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n v="1408940886"/>
    <b v="0"/>
    <n v="23"/>
    <b v="1"/>
    <s v="music/rock"/>
    <x v="3"/>
    <x v="4"/>
    <s v="rock"/>
    <n v="8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n v="1361002140"/>
    <b v="0"/>
    <n v="17"/>
    <b v="1"/>
    <s v="music/rock"/>
    <x v="4"/>
    <x v="4"/>
    <s v="rock"/>
    <n v="2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n v="1333550015"/>
    <b v="0"/>
    <n v="37"/>
    <b v="1"/>
    <s v="music/rock"/>
    <x v="5"/>
    <x v="4"/>
    <s v="rock"/>
    <n v="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n v="1415343874"/>
    <b v="0"/>
    <n v="65"/>
    <b v="1"/>
    <s v="music/rock"/>
    <x v="3"/>
    <x v="4"/>
    <s v="rock"/>
    <n v="1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n v="1372437089"/>
    <b v="0"/>
    <n v="18"/>
    <b v="1"/>
    <s v="music/rock"/>
    <x v="4"/>
    <x v="4"/>
    <s v="rock"/>
    <n v="6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n v="1354265335"/>
    <b v="0"/>
    <n v="25"/>
    <b v="1"/>
    <s v="music/rock"/>
    <x v="5"/>
    <x v="4"/>
    <s v="rock"/>
    <n v="1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n v="1344962853"/>
    <b v="0"/>
    <n v="104"/>
    <b v="1"/>
    <s v="music/rock"/>
    <x v="5"/>
    <x v="4"/>
    <s v="rock"/>
    <n v="8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n v="1383337267"/>
    <b v="0"/>
    <n v="108"/>
    <b v="1"/>
    <s v="music/rock"/>
    <x v="4"/>
    <x v="4"/>
    <s v="rock"/>
    <n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n v="1351011489"/>
    <b v="0"/>
    <n v="38"/>
    <b v="1"/>
    <s v="music/rock"/>
    <x v="5"/>
    <x v="4"/>
    <s v="rock"/>
    <n v="10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n v="1400175682"/>
    <b v="0"/>
    <n v="88"/>
    <b v="1"/>
    <s v="music/rock"/>
    <x v="3"/>
    <x v="4"/>
    <s v="rock"/>
    <n v="5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n v="1389041333"/>
    <b v="0"/>
    <n v="82"/>
    <b v="1"/>
    <s v="music/rock"/>
    <x v="3"/>
    <x v="4"/>
    <s v="rock"/>
    <n v="1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n v="1328040375"/>
    <b v="0"/>
    <n v="126"/>
    <b v="1"/>
    <s v="music/rock"/>
    <x v="5"/>
    <x v="4"/>
    <s v="rock"/>
    <n v="1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n v="1347482261"/>
    <b v="0"/>
    <n v="133"/>
    <b v="1"/>
    <s v="music/rock"/>
    <x v="5"/>
    <x v="4"/>
    <s v="rock"/>
    <n v="9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n v="1311667854"/>
    <b v="0"/>
    <n v="47"/>
    <b v="1"/>
    <s v="music/rock"/>
    <x v="6"/>
    <x v="4"/>
    <s v="rock"/>
    <n v="7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n v="1324329156"/>
    <b v="0"/>
    <n v="58"/>
    <b v="1"/>
    <s v="music/rock"/>
    <x v="6"/>
    <x v="4"/>
    <s v="rock"/>
    <n v="12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n v="1303706001"/>
    <b v="0"/>
    <n v="32"/>
    <b v="1"/>
    <s v="music/rock"/>
    <x v="6"/>
    <x v="4"/>
    <s v="rock"/>
    <n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n v="1463086261"/>
    <b v="0"/>
    <n v="37"/>
    <b v="1"/>
    <s v="music/rock"/>
    <x v="2"/>
    <x v="4"/>
    <s v="rock"/>
    <n v="5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n v="1304129088"/>
    <b v="0"/>
    <n v="87"/>
    <b v="1"/>
    <s v="music/rock"/>
    <x v="6"/>
    <x v="4"/>
    <s v="rock"/>
    <n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n v="1257444140"/>
    <b v="0"/>
    <n v="15"/>
    <b v="1"/>
    <s v="music/rock"/>
    <x v="8"/>
    <x v="4"/>
    <s v="rock"/>
    <n v="1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n v="1358180968"/>
    <b v="0"/>
    <n v="27"/>
    <b v="1"/>
    <s v="music/rock"/>
    <x v="4"/>
    <x v="4"/>
    <s v="rock"/>
    <n v="1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n v="1328197165"/>
    <b v="0"/>
    <n v="19"/>
    <b v="1"/>
    <s v="music/rock"/>
    <x v="5"/>
    <x v="4"/>
    <s v="rock"/>
    <n v="2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n v="1279603955"/>
    <b v="0"/>
    <n v="17"/>
    <b v="1"/>
    <s v="music/rock"/>
    <x v="7"/>
    <x v="4"/>
    <s v="rock"/>
    <n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n v="1416406744"/>
    <b v="0"/>
    <n v="26"/>
    <b v="1"/>
    <s v="music/pop"/>
    <x v="3"/>
    <x v="4"/>
    <s v="pop"/>
    <n v="1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n v="1306283727"/>
    <b v="0"/>
    <n v="28"/>
    <b v="1"/>
    <s v="music/pop"/>
    <x v="6"/>
    <x v="4"/>
    <s v="pop"/>
    <n v="5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n v="1345924012"/>
    <b v="0"/>
    <n v="37"/>
    <b v="1"/>
    <s v="music/pop"/>
    <x v="5"/>
    <x v="4"/>
    <s v="pop"/>
    <n v="8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n v="1348363560"/>
    <b v="0"/>
    <n v="128"/>
    <b v="1"/>
    <s v="music/pop"/>
    <x v="5"/>
    <x v="4"/>
    <s v="pop"/>
    <n v="9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n v="1378306140"/>
    <b v="0"/>
    <n v="10"/>
    <b v="1"/>
    <s v="music/pop"/>
    <x v="4"/>
    <x v="4"/>
    <s v="pop"/>
    <n v="9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n v="1405248503"/>
    <b v="0"/>
    <n v="83"/>
    <b v="1"/>
    <s v="music/pop"/>
    <x v="3"/>
    <x v="4"/>
    <s v="pop"/>
    <n v="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n v="1336643377"/>
    <b v="0"/>
    <n v="46"/>
    <b v="1"/>
    <s v="music/pop"/>
    <x v="5"/>
    <x v="4"/>
    <s v="pop"/>
    <n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n v="1298048082"/>
    <b v="0"/>
    <n v="90"/>
    <b v="1"/>
    <s v="music/pop"/>
    <x v="6"/>
    <x v="4"/>
    <s v="pop"/>
    <n v="2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n v="1396974355"/>
    <b v="0"/>
    <n v="81"/>
    <b v="1"/>
    <s v="music/pop"/>
    <x v="3"/>
    <x v="4"/>
    <s v="pop"/>
    <n v="4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n v="1378722437"/>
    <b v="0"/>
    <n v="32"/>
    <b v="1"/>
    <s v="music/pop"/>
    <x v="4"/>
    <x v="4"/>
    <s v="pop"/>
    <n v="9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n v="1300916220"/>
    <b v="0"/>
    <n v="20"/>
    <b v="1"/>
    <s v="music/pop"/>
    <x v="6"/>
    <x v="4"/>
    <s v="pop"/>
    <n v="3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n v="1382701793"/>
    <b v="0"/>
    <n v="70"/>
    <b v="1"/>
    <s v="music/pop"/>
    <x v="4"/>
    <x v="4"/>
    <s v="pop"/>
    <n v="10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n v="1300996896"/>
    <b v="0"/>
    <n v="168"/>
    <b v="1"/>
    <s v="music/pop"/>
    <x v="6"/>
    <x v="4"/>
    <s v="pop"/>
    <n v="3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n v="1332192160"/>
    <b v="0"/>
    <n v="34"/>
    <b v="1"/>
    <s v="music/pop"/>
    <x v="5"/>
    <x v="4"/>
    <s v="pop"/>
    <n v="3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n v="1331060420"/>
    <b v="0"/>
    <n v="48"/>
    <b v="1"/>
    <s v="music/pop"/>
    <x v="5"/>
    <x v="4"/>
    <s v="pop"/>
    <n v="3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n v="1352845052"/>
    <b v="0"/>
    <n v="48"/>
    <b v="1"/>
    <s v="music/pop"/>
    <x v="5"/>
    <x v="4"/>
    <s v="pop"/>
    <n v="1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n v="1335293168"/>
    <b v="0"/>
    <n v="221"/>
    <b v="1"/>
    <s v="music/pop"/>
    <x v="5"/>
    <x v="4"/>
    <s v="pop"/>
    <n v="4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n v="1352524767"/>
    <b v="0"/>
    <n v="107"/>
    <b v="1"/>
    <s v="music/pop"/>
    <x v="5"/>
    <x v="4"/>
    <s v="pop"/>
    <n v="1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n v="1384811721"/>
    <b v="0"/>
    <n v="45"/>
    <b v="1"/>
    <s v="music/pop"/>
    <x v="4"/>
    <x v="4"/>
    <s v="pop"/>
    <n v="11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n v="1459355950"/>
    <b v="0"/>
    <n v="36"/>
    <b v="1"/>
    <s v="music/pop"/>
    <x v="2"/>
    <x v="4"/>
    <s v="pop"/>
    <n v="3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n v="1449359831"/>
    <b v="0"/>
    <n v="101"/>
    <b v="1"/>
    <s v="music/pop"/>
    <x v="0"/>
    <x v="4"/>
    <s v="pop"/>
    <n v="12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n v="1320122736"/>
    <b v="0"/>
    <n v="62"/>
    <b v="1"/>
    <s v="music/pop"/>
    <x v="6"/>
    <x v="4"/>
    <s v="pop"/>
    <n v="11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n v="1420158707"/>
    <b v="0"/>
    <n v="32"/>
    <b v="1"/>
    <s v="music/pop"/>
    <x v="0"/>
    <x v="4"/>
    <s v="pop"/>
    <n v="1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n v="1328033818"/>
    <b v="0"/>
    <n v="89"/>
    <b v="1"/>
    <s v="music/pop"/>
    <x v="5"/>
    <x v="4"/>
    <s v="pop"/>
    <n v="1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n v="1295624113"/>
    <b v="0"/>
    <n v="93"/>
    <b v="1"/>
    <s v="music/pop"/>
    <x v="6"/>
    <x v="4"/>
    <s v="pop"/>
    <n v="1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n v="1361858673"/>
    <b v="0"/>
    <n v="98"/>
    <b v="1"/>
    <s v="music/pop"/>
    <x v="4"/>
    <x v="4"/>
    <s v="pop"/>
    <n v="2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n v="1392169298"/>
    <b v="0"/>
    <n v="82"/>
    <b v="1"/>
    <s v="music/pop"/>
    <x v="3"/>
    <x v="4"/>
    <s v="pop"/>
    <n v="2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n v="1319859339"/>
    <b v="0"/>
    <n v="116"/>
    <b v="1"/>
    <s v="music/pop"/>
    <x v="6"/>
    <x v="4"/>
    <s v="pop"/>
    <n v="10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n v="1459545276"/>
    <b v="0"/>
    <n v="52"/>
    <b v="1"/>
    <s v="music/pop"/>
    <x v="2"/>
    <x v="4"/>
    <s v="pop"/>
    <n v="4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n v="1273961999"/>
    <b v="0"/>
    <n v="23"/>
    <b v="1"/>
    <s v="music/pop"/>
    <x v="7"/>
    <x v="4"/>
    <s v="pop"/>
    <n v="5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n v="1467464614"/>
    <b v="0"/>
    <n v="77"/>
    <b v="1"/>
    <s v="music/pop"/>
    <x v="2"/>
    <x v="4"/>
    <s v="pop"/>
    <n v="7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n v="1336232730"/>
    <b v="0"/>
    <n v="49"/>
    <b v="1"/>
    <s v="music/pop"/>
    <x v="5"/>
    <x v="4"/>
    <s v="pop"/>
    <n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n v="1423083892"/>
    <b v="0"/>
    <n v="59"/>
    <b v="1"/>
    <s v="music/pop"/>
    <x v="0"/>
    <x v="4"/>
    <s v="pop"/>
    <n v="2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n v="1468852306"/>
    <b v="0"/>
    <n v="113"/>
    <b v="1"/>
    <s v="music/pop"/>
    <x v="2"/>
    <x v="4"/>
    <s v="pop"/>
    <n v="7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n v="1316194540"/>
    <b v="0"/>
    <n v="34"/>
    <b v="1"/>
    <s v="music/pop"/>
    <x v="6"/>
    <x v="4"/>
    <s v="pop"/>
    <n v="9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n v="1330968347"/>
    <b v="0"/>
    <n v="42"/>
    <b v="1"/>
    <s v="music/pop"/>
    <x v="5"/>
    <x v="4"/>
    <s v="pop"/>
    <n v="3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n v="1455615976"/>
    <b v="0"/>
    <n v="42"/>
    <b v="1"/>
    <s v="music/pop"/>
    <x v="2"/>
    <x v="4"/>
    <s v="pop"/>
    <n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n v="1390509071"/>
    <b v="0"/>
    <n v="49"/>
    <b v="1"/>
    <s v="music/pop"/>
    <x v="3"/>
    <x v="4"/>
    <s v="pop"/>
    <n v="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n v="1309311545"/>
    <b v="0"/>
    <n v="56"/>
    <b v="1"/>
    <s v="music/pop"/>
    <x v="6"/>
    <x v="4"/>
    <s v="pop"/>
    <n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n v="1402596667"/>
    <b v="0"/>
    <n v="25"/>
    <b v="1"/>
    <s v="music/pop"/>
    <x v="3"/>
    <x v="4"/>
    <s v="pop"/>
    <n v="6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n v="1486522484"/>
    <b v="0"/>
    <n v="884"/>
    <b v="0"/>
    <s v="music/faith"/>
    <x v="1"/>
    <x v="4"/>
    <s v="faith"/>
    <n v="2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n v="1486962460"/>
    <b v="0"/>
    <n v="0"/>
    <b v="0"/>
    <s v="music/faith"/>
    <x v="1"/>
    <x v="4"/>
    <s v="faith"/>
    <n v="2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n v="1489517138"/>
    <b v="0"/>
    <n v="10"/>
    <b v="0"/>
    <s v="music/faith"/>
    <x v="1"/>
    <x v="4"/>
    <s v="faith"/>
    <n v="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n v="1487360041"/>
    <b v="0"/>
    <n v="101"/>
    <b v="0"/>
    <s v="music/faith"/>
    <x v="1"/>
    <x v="4"/>
    <s v="faith"/>
    <n v="2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n v="1487743223"/>
    <b v="0"/>
    <n v="15"/>
    <b v="0"/>
    <s v="music/faith"/>
    <x v="1"/>
    <x v="4"/>
    <s v="faith"/>
    <n v="2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n v="1488140119"/>
    <b v="0"/>
    <n v="1"/>
    <b v="0"/>
    <s v="music/faith"/>
    <x v="1"/>
    <x v="4"/>
    <s v="faith"/>
    <n v="2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n v="1488935245"/>
    <b v="0"/>
    <n v="39"/>
    <b v="0"/>
    <s v="music/faith"/>
    <x v="1"/>
    <x v="4"/>
    <s v="faith"/>
    <n v="3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n v="1489150194"/>
    <b v="0"/>
    <n v="7"/>
    <b v="0"/>
    <s v="music/faith"/>
    <x v="1"/>
    <x v="4"/>
    <s v="faith"/>
    <n v="3"/>
    <x v="7"/>
  </r>
  <r>
    <n v="1689"/>
    <s v="Fly Away"/>
    <s v="Praising the Living God in the second half of life."/>
    <n v="2400"/>
    <n v="2400"/>
    <x v="3"/>
    <s v="US"/>
    <s v="USD"/>
    <n v="1489700230"/>
    <x v="1689"/>
    <n v="1487111830"/>
    <b v="0"/>
    <n v="14"/>
    <b v="0"/>
    <s v="music/faith"/>
    <x v="1"/>
    <x v="4"/>
    <s v="faith"/>
    <n v="2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n v="1488882042"/>
    <b v="0"/>
    <n v="11"/>
    <b v="0"/>
    <s v="music/faith"/>
    <x v="1"/>
    <x v="4"/>
    <s v="faith"/>
    <n v="3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n v="1488387008"/>
    <b v="0"/>
    <n v="38"/>
    <b v="0"/>
    <s v="music/faith"/>
    <x v="1"/>
    <x v="4"/>
    <s v="faith"/>
    <n v="3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n v="1487734667"/>
    <b v="0"/>
    <n v="15"/>
    <b v="0"/>
    <s v="music/faith"/>
    <x v="1"/>
    <x v="4"/>
    <s v="faith"/>
    <n v="2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n v="1489097112"/>
    <b v="0"/>
    <n v="8"/>
    <b v="0"/>
    <s v="music/faith"/>
    <x v="1"/>
    <x v="4"/>
    <s v="faith"/>
    <n v="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n v="1488038674"/>
    <b v="0"/>
    <n v="1"/>
    <b v="0"/>
    <s v="music/faith"/>
    <x v="1"/>
    <x v="4"/>
    <s v="faith"/>
    <n v="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n v="1488847514"/>
    <b v="0"/>
    <n v="23"/>
    <b v="0"/>
    <s v="music/faith"/>
    <x v="1"/>
    <x v="4"/>
    <s v="faith"/>
    <n v="3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n v="1488418811"/>
    <b v="0"/>
    <n v="0"/>
    <b v="0"/>
    <s v="music/faith"/>
    <x v="1"/>
    <x v="4"/>
    <s v="faith"/>
    <n v="3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n v="1489193248"/>
    <b v="0"/>
    <n v="22"/>
    <b v="0"/>
    <s v="music/faith"/>
    <x v="1"/>
    <x v="4"/>
    <s v="faith"/>
    <n v="3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n v="1488430760"/>
    <b v="0"/>
    <n v="0"/>
    <b v="0"/>
    <s v="music/faith"/>
    <x v="1"/>
    <x v="4"/>
    <s v="faith"/>
    <n v="3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n v="1489351445"/>
    <b v="0"/>
    <n v="4"/>
    <b v="0"/>
    <s v="music/faith"/>
    <x v="1"/>
    <x v="4"/>
    <s v="faith"/>
    <n v="3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n v="1488418990"/>
    <b v="0"/>
    <n v="79"/>
    <b v="0"/>
    <s v="music/faith"/>
    <x v="1"/>
    <x v="4"/>
    <s v="faith"/>
    <n v="3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n v="1418745405"/>
    <b v="0"/>
    <n v="2"/>
    <b v="0"/>
    <s v="music/faith"/>
    <x v="3"/>
    <x v="4"/>
    <s v="faith"/>
    <n v="12"/>
    <x v="11"/>
  </r>
  <r>
    <n v="1702"/>
    <s v="lyndale lewis and new vision prosper cd release"/>
    <s v="I can do all things through christ jesus"/>
    <n v="16500"/>
    <n v="1"/>
    <x v="2"/>
    <s v="US"/>
    <s v="USD"/>
    <n v="1427745150"/>
    <x v="1702"/>
    <n v="1425156750"/>
    <b v="0"/>
    <n v="1"/>
    <b v="0"/>
    <s v="music/faith"/>
    <x v="0"/>
    <x v="4"/>
    <s v="faith"/>
    <n v="2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n v="1435819537"/>
    <b v="0"/>
    <n v="2"/>
    <b v="0"/>
    <s v="music/faith"/>
    <x v="0"/>
    <x v="4"/>
    <s v="faith"/>
    <n v="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n v="1421464873"/>
    <b v="0"/>
    <n v="11"/>
    <b v="0"/>
    <s v="music/faith"/>
    <x v="0"/>
    <x v="4"/>
    <s v="faith"/>
    <n v="1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n v="1440807846"/>
    <b v="0"/>
    <n v="0"/>
    <b v="0"/>
    <s v="music/faith"/>
    <x v="0"/>
    <x v="4"/>
    <s v="faith"/>
    <n v="8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n v="1435130472"/>
    <b v="0"/>
    <n v="0"/>
    <b v="0"/>
    <s v="music/faith"/>
    <x v="0"/>
    <x v="4"/>
    <s v="faith"/>
    <n v="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n v="1456593495"/>
    <b v="0"/>
    <n v="9"/>
    <b v="0"/>
    <s v="music/faith"/>
    <x v="2"/>
    <x v="4"/>
    <s v="faith"/>
    <n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n v="1458679706"/>
    <b v="0"/>
    <n v="0"/>
    <b v="0"/>
    <s v="music/faith"/>
    <x v="2"/>
    <x v="4"/>
    <s v="faith"/>
    <n v="3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n v="1405949514"/>
    <b v="0"/>
    <n v="4"/>
    <b v="0"/>
    <s v="music/faith"/>
    <x v="3"/>
    <x v="4"/>
    <s v="faith"/>
    <n v="7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n v="1449151888"/>
    <b v="0"/>
    <n v="1"/>
    <b v="0"/>
    <s v="music/faith"/>
    <x v="0"/>
    <x v="4"/>
    <s v="faith"/>
    <n v="12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n v="1406907034"/>
    <b v="0"/>
    <n v="2"/>
    <b v="0"/>
    <s v="music/faith"/>
    <x v="3"/>
    <x v="4"/>
    <s v="faith"/>
    <n v="8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n v="1430517353"/>
    <b v="0"/>
    <n v="0"/>
    <b v="0"/>
    <s v="music/faith"/>
    <x v="0"/>
    <x v="4"/>
    <s v="faith"/>
    <n v="5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n v="1409944412"/>
    <b v="0"/>
    <n v="1"/>
    <b v="0"/>
    <s v="music/faith"/>
    <x v="3"/>
    <x v="4"/>
    <s v="faith"/>
    <n v="9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n v="1427925761"/>
    <b v="0"/>
    <n v="17"/>
    <b v="0"/>
    <s v="music/faith"/>
    <x v="0"/>
    <x v="4"/>
    <s v="faith"/>
    <n v="4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n v="1425186785"/>
    <b v="0"/>
    <n v="2"/>
    <b v="0"/>
    <s v="music/faith"/>
    <x v="0"/>
    <x v="4"/>
    <s v="faith"/>
    <n v="3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n v="1477835499"/>
    <b v="0"/>
    <n v="3"/>
    <b v="0"/>
    <s v="music/faith"/>
    <x v="2"/>
    <x v="4"/>
    <s v="faith"/>
    <n v="10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n v="1459467238"/>
    <b v="0"/>
    <n v="41"/>
    <b v="0"/>
    <s v="music/faith"/>
    <x v="2"/>
    <x v="4"/>
    <s v="faith"/>
    <n v="3"/>
    <x v="7"/>
  </r>
  <r>
    <n v="1718"/>
    <s v="The Prodigal Son"/>
    <s v="A melody for the galaxy."/>
    <n v="35000"/>
    <n v="75"/>
    <x v="2"/>
    <s v="US"/>
    <s v="USD"/>
    <n v="1463201940"/>
    <x v="1718"/>
    <n v="1459435149"/>
    <b v="0"/>
    <n v="2"/>
    <b v="0"/>
    <s v="music/faith"/>
    <x v="2"/>
    <x v="4"/>
    <s v="faith"/>
    <n v="3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n v="1408366191"/>
    <b v="0"/>
    <n v="3"/>
    <b v="0"/>
    <s v="music/faith"/>
    <x v="3"/>
    <x v="4"/>
    <s v="faith"/>
    <n v="8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n v="1412966871"/>
    <b v="0"/>
    <n v="8"/>
    <b v="0"/>
    <s v="music/faith"/>
    <x v="3"/>
    <x v="4"/>
    <s v="faith"/>
    <n v="10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n v="1447239863"/>
    <b v="0"/>
    <n v="0"/>
    <b v="0"/>
    <s v="music/faith"/>
    <x v="0"/>
    <x v="4"/>
    <s v="faith"/>
    <n v="11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n v="1456441429"/>
    <b v="0"/>
    <n v="1"/>
    <b v="0"/>
    <s v="music/faith"/>
    <x v="2"/>
    <x v="4"/>
    <s v="faith"/>
    <n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n v="1430855315"/>
    <b v="0"/>
    <n v="3"/>
    <b v="0"/>
    <s v="music/faith"/>
    <x v="0"/>
    <x v="4"/>
    <s v="faith"/>
    <n v="5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n v="1412115762"/>
    <b v="0"/>
    <n v="4"/>
    <b v="0"/>
    <s v="music/faith"/>
    <x v="3"/>
    <x v="4"/>
    <s v="faith"/>
    <n v="9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n v="1406330049"/>
    <b v="0"/>
    <n v="9"/>
    <b v="0"/>
    <s v="music/faith"/>
    <x v="3"/>
    <x v="4"/>
    <s v="faith"/>
    <n v="7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n v="1401401064"/>
    <b v="0"/>
    <n v="16"/>
    <b v="0"/>
    <s v="music/faith"/>
    <x v="3"/>
    <x v="4"/>
    <s v="faith"/>
    <n v="5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n v="1423520177"/>
    <b v="0"/>
    <n v="1"/>
    <b v="0"/>
    <s v="music/faith"/>
    <x v="0"/>
    <x v="4"/>
    <s v="faith"/>
    <n v="2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n v="1442847674"/>
    <b v="0"/>
    <n v="7"/>
    <b v="0"/>
    <s v="music/faith"/>
    <x v="0"/>
    <x v="4"/>
    <s v="faith"/>
    <n v="9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n v="1460337306"/>
    <b v="0"/>
    <n v="0"/>
    <b v="0"/>
    <s v="music/faith"/>
    <x v="2"/>
    <x v="4"/>
    <s v="faith"/>
    <n v="4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n v="1443146783"/>
    <b v="0"/>
    <n v="0"/>
    <b v="0"/>
    <s v="music/faith"/>
    <x v="0"/>
    <x v="4"/>
    <s v="faith"/>
    <n v="9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n v="1432849552"/>
    <b v="0"/>
    <n v="0"/>
    <b v="0"/>
    <s v="music/faith"/>
    <x v="0"/>
    <x v="4"/>
    <s v="faith"/>
    <n v="5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n v="1447777481"/>
    <b v="0"/>
    <n v="0"/>
    <b v="0"/>
    <s v="music/faith"/>
    <x v="0"/>
    <x v="4"/>
    <s v="faith"/>
    <n v="11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n v="1472746374"/>
    <b v="0"/>
    <n v="0"/>
    <b v="0"/>
    <s v="music/faith"/>
    <x v="2"/>
    <x v="4"/>
    <s v="faith"/>
    <n v="9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n v="1428454356"/>
    <b v="0"/>
    <n v="1"/>
    <b v="0"/>
    <s v="music/faith"/>
    <x v="0"/>
    <x v="4"/>
    <s v="faith"/>
    <n v="4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n v="1468006345"/>
    <b v="0"/>
    <n v="2"/>
    <b v="0"/>
    <s v="music/faith"/>
    <x v="2"/>
    <x v="4"/>
    <s v="faith"/>
    <n v="7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n v="1444423233"/>
    <b v="0"/>
    <n v="1"/>
    <b v="0"/>
    <s v="music/faith"/>
    <x v="0"/>
    <x v="4"/>
    <s v="faith"/>
    <n v="1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n v="1434840392"/>
    <b v="0"/>
    <n v="15"/>
    <b v="0"/>
    <s v="music/faith"/>
    <x v="0"/>
    <x v="4"/>
    <s v="faith"/>
    <n v="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n v="1409691542"/>
    <b v="0"/>
    <n v="1"/>
    <b v="0"/>
    <s v="music/faith"/>
    <x v="3"/>
    <x v="4"/>
    <s v="faith"/>
    <n v="9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n v="1457297932"/>
    <b v="0"/>
    <n v="1"/>
    <b v="0"/>
    <s v="music/faith"/>
    <x v="2"/>
    <x v="4"/>
    <s v="faith"/>
    <n v="3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n v="1434483422"/>
    <b v="0"/>
    <n v="0"/>
    <b v="0"/>
    <s v="music/faith"/>
    <x v="0"/>
    <x v="4"/>
    <s v="faith"/>
    <n v="6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n v="1430060671"/>
    <b v="0"/>
    <n v="52"/>
    <b v="1"/>
    <s v="photography/photobooks"/>
    <x v="0"/>
    <x v="8"/>
    <s v="photobooks"/>
    <n v="4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n v="1481058170"/>
    <b v="0"/>
    <n v="34"/>
    <b v="1"/>
    <s v="photography/photobooks"/>
    <x v="2"/>
    <x v="8"/>
    <s v="photobooks"/>
    <n v="1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n v="1470348775"/>
    <b v="0"/>
    <n v="67"/>
    <b v="1"/>
    <s v="photography/photobooks"/>
    <x v="2"/>
    <x v="8"/>
    <s v="photobooks"/>
    <n v="8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n v="1421937077"/>
    <b v="0"/>
    <n v="70"/>
    <b v="1"/>
    <s v="photography/photobooks"/>
    <x v="0"/>
    <x v="8"/>
    <s v="photobooks"/>
    <n v="1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n v="1479276838"/>
    <b v="0"/>
    <n v="89"/>
    <b v="1"/>
    <s v="photography/photobooks"/>
    <x v="2"/>
    <x v="8"/>
    <s v="photobooks"/>
    <n v="11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n v="1477368867"/>
    <b v="0"/>
    <n v="107"/>
    <b v="1"/>
    <s v="photography/photobooks"/>
    <x v="2"/>
    <x v="8"/>
    <s v="photobooks"/>
    <n v="1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n v="1444904830"/>
    <b v="0"/>
    <n v="159"/>
    <b v="1"/>
    <s v="photography/photobooks"/>
    <x v="0"/>
    <x v="8"/>
    <s v="photobooks"/>
    <n v="1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n v="1438642143"/>
    <b v="0"/>
    <n v="181"/>
    <b v="1"/>
    <s v="photography/photobooks"/>
    <x v="0"/>
    <x v="8"/>
    <s v="photobooks"/>
    <n v="8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n v="1485213921"/>
    <b v="0"/>
    <n v="131"/>
    <b v="1"/>
    <s v="photography/photobooks"/>
    <x v="1"/>
    <x v="8"/>
    <s v="photobooks"/>
    <n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n v="1458936304"/>
    <b v="0"/>
    <n v="125"/>
    <b v="1"/>
    <s v="photography/photobooks"/>
    <x v="2"/>
    <x v="8"/>
    <s v="photobooks"/>
    <n v="3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n v="1424198723"/>
    <b v="0"/>
    <n v="61"/>
    <b v="1"/>
    <s v="photography/photobooks"/>
    <x v="0"/>
    <x v="8"/>
    <s v="photobooks"/>
    <n v="2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n v="1473833082"/>
    <b v="0"/>
    <n v="90"/>
    <b v="1"/>
    <s v="photography/photobooks"/>
    <x v="2"/>
    <x v="8"/>
    <s v="photobooks"/>
    <n v="9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n v="1455991168"/>
    <b v="0"/>
    <n v="35"/>
    <b v="1"/>
    <s v="photography/photobooks"/>
    <x v="2"/>
    <x v="8"/>
    <s v="photobooks"/>
    <n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n v="1425502953"/>
    <b v="0"/>
    <n v="90"/>
    <b v="1"/>
    <s v="photography/photobooks"/>
    <x v="0"/>
    <x v="8"/>
    <s v="photobooks"/>
    <n v="3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n v="1441479361"/>
    <b v="0"/>
    <n v="4"/>
    <b v="1"/>
    <s v="photography/photobooks"/>
    <x v="0"/>
    <x v="8"/>
    <s v="photobooks"/>
    <n v="9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n v="1468987269"/>
    <b v="0"/>
    <n v="120"/>
    <b v="1"/>
    <s v="photography/photobooks"/>
    <x v="2"/>
    <x v="8"/>
    <s v="photobooks"/>
    <n v="7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n v="1483041083"/>
    <b v="0"/>
    <n v="14"/>
    <b v="1"/>
    <s v="photography/photobooks"/>
    <x v="2"/>
    <x v="8"/>
    <s v="photobooks"/>
    <n v="1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n v="1463352992"/>
    <b v="0"/>
    <n v="27"/>
    <b v="1"/>
    <s v="photography/photobooks"/>
    <x v="2"/>
    <x v="8"/>
    <s v="photobooks"/>
    <n v="5"/>
    <x v="5"/>
  </r>
  <r>
    <n v="1759"/>
    <s v="Death Valley"/>
    <s v="Death Valley will be the first photo book of Andi State"/>
    <n v="5000"/>
    <n v="5330"/>
    <x v="0"/>
    <s v="US"/>
    <s v="USD"/>
    <n v="1427309629"/>
    <x v="1759"/>
    <n v="1425585229"/>
    <b v="0"/>
    <n v="49"/>
    <b v="1"/>
    <s v="photography/photobooks"/>
    <x v="0"/>
    <x v="8"/>
    <s v="photobooks"/>
    <n v="3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n v="1454688513"/>
    <b v="0"/>
    <n v="102"/>
    <b v="1"/>
    <s v="photography/photobooks"/>
    <x v="2"/>
    <x v="8"/>
    <s v="photobooks"/>
    <n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n v="1437745060"/>
    <b v="0"/>
    <n v="3"/>
    <b v="1"/>
    <s v="photography/photobooks"/>
    <x v="0"/>
    <x v="8"/>
    <s v="photobooks"/>
    <n v="7"/>
    <x v="3"/>
  </r>
  <r>
    <n v="1762"/>
    <s v="&quot;The Naked Pixel&quot; Ali Pakele"/>
    <s v="Project rewards $25 gets you 190+ digital images"/>
    <n v="100"/>
    <n v="885"/>
    <x v="0"/>
    <s v="US"/>
    <s v="USD"/>
    <n v="1457739245"/>
    <x v="1762"/>
    <n v="1455147245"/>
    <b v="0"/>
    <n v="25"/>
    <b v="1"/>
    <s v="photography/photobooks"/>
    <x v="2"/>
    <x v="8"/>
    <s v="photobooks"/>
    <n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n v="1474663840"/>
    <b v="0"/>
    <n v="118"/>
    <b v="1"/>
    <s v="photography/photobooks"/>
    <x v="2"/>
    <x v="8"/>
    <s v="photobooks"/>
    <n v="9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n v="1404560379"/>
    <b v="1"/>
    <n v="39"/>
    <b v="0"/>
    <s v="photography/photobooks"/>
    <x v="3"/>
    <x v="8"/>
    <s v="photobooks"/>
    <n v="7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n v="1405380712"/>
    <b v="1"/>
    <n v="103"/>
    <b v="0"/>
    <s v="photography/photobooks"/>
    <x v="3"/>
    <x v="8"/>
    <s v="photobooks"/>
    <n v="7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n v="1407184688"/>
    <b v="1"/>
    <n v="0"/>
    <b v="0"/>
    <s v="photography/photobooks"/>
    <x v="3"/>
    <x v="8"/>
    <s v="photobooks"/>
    <n v="8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n v="1404488884"/>
    <b v="1"/>
    <n v="39"/>
    <b v="0"/>
    <s v="photography/photobooks"/>
    <x v="3"/>
    <x v="8"/>
    <s v="photobooks"/>
    <n v="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n v="1406640444"/>
    <b v="1"/>
    <n v="15"/>
    <b v="0"/>
    <s v="photography/photobooks"/>
    <x v="3"/>
    <x v="8"/>
    <s v="photobooks"/>
    <n v="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n v="1418585959"/>
    <b v="1"/>
    <n v="22"/>
    <b v="0"/>
    <s v="photography/photobooks"/>
    <x v="3"/>
    <x v="8"/>
    <s v="photobooks"/>
    <n v="12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n v="1410288194"/>
    <b v="1"/>
    <n v="92"/>
    <b v="0"/>
    <s v="photography/photobooks"/>
    <x v="3"/>
    <x v="8"/>
    <s v="photobooks"/>
    <n v="9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n v="1411515040"/>
    <b v="1"/>
    <n v="25"/>
    <b v="0"/>
    <s v="photography/photobooks"/>
    <x v="3"/>
    <x v="8"/>
    <s v="photobooks"/>
    <n v="9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n v="1399482836"/>
    <b v="1"/>
    <n v="19"/>
    <b v="0"/>
    <s v="photography/photobooks"/>
    <x v="3"/>
    <x v="8"/>
    <s v="photobooks"/>
    <n v="5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n v="1417803298"/>
    <b v="1"/>
    <n v="19"/>
    <b v="0"/>
    <s v="photography/photobooks"/>
    <x v="3"/>
    <x v="8"/>
    <s v="photobooks"/>
    <n v="12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n v="1413609292"/>
    <b v="1"/>
    <n v="13"/>
    <b v="0"/>
    <s v="photography/photobooks"/>
    <x v="3"/>
    <x v="8"/>
    <s v="photobooks"/>
    <n v="10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n v="1410305160"/>
    <b v="1"/>
    <n v="124"/>
    <b v="0"/>
    <s v="photography/photobooks"/>
    <x v="3"/>
    <x v="8"/>
    <s v="photobooks"/>
    <n v="9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n v="1411513071"/>
    <b v="1"/>
    <n v="4"/>
    <b v="0"/>
    <s v="photography/photobooks"/>
    <x v="3"/>
    <x v="8"/>
    <s v="photobooks"/>
    <n v="9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n v="1421829253"/>
    <b v="1"/>
    <n v="10"/>
    <b v="0"/>
    <s v="photography/photobooks"/>
    <x v="0"/>
    <x v="8"/>
    <s v="photobooks"/>
    <n v="1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n v="1423600995"/>
    <b v="1"/>
    <n v="15"/>
    <b v="0"/>
    <s v="photography/photobooks"/>
    <x v="0"/>
    <x v="8"/>
    <s v="photobooks"/>
    <n v="2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n v="1470242180"/>
    <b v="1"/>
    <n v="38"/>
    <b v="0"/>
    <s v="photography/photobooks"/>
    <x v="2"/>
    <x v="8"/>
    <s v="photobooks"/>
    <n v="8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n v="1462285510"/>
    <b v="1"/>
    <n v="152"/>
    <b v="0"/>
    <s v="photography/photobooks"/>
    <x v="2"/>
    <x v="8"/>
    <s v="photobooks"/>
    <n v="5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n v="1471272545"/>
    <b v="1"/>
    <n v="24"/>
    <b v="0"/>
    <s v="photography/photobooks"/>
    <x v="2"/>
    <x v="8"/>
    <s v="photobooks"/>
    <n v="8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n v="1453211289"/>
    <b v="1"/>
    <n v="76"/>
    <b v="0"/>
    <s v="photography/photobooks"/>
    <x v="2"/>
    <x v="8"/>
    <s v="photobooks"/>
    <n v="1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n v="1429656478"/>
    <b v="1"/>
    <n v="185"/>
    <b v="0"/>
    <s v="photography/photobooks"/>
    <x v="0"/>
    <x v="8"/>
    <s v="photobooks"/>
    <n v="4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n v="1419954240"/>
    <b v="1"/>
    <n v="33"/>
    <b v="0"/>
    <s v="photography/photobooks"/>
    <x v="3"/>
    <x v="8"/>
    <s v="photobooks"/>
    <n v="12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n v="1410750855"/>
    <b v="1"/>
    <n v="108"/>
    <b v="0"/>
    <s v="photography/photobooks"/>
    <x v="3"/>
    <x v="8"/>
    <s v="photobooks"/>
    <n v="9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n v="1416057177"/>
    <b v="1"/>
    <n v="29"/>
    <b v="0"/>
    <s v="photography/photobooks"/>
    <x v="3"/>
    <x v="8"/>
    <s v="photobooks"/>
    <n v="11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n v="1425570237"/>
    <b v="1"/>
    <n v="24"/>
    <b v="0"/>
    <s v="photography/photobooks"/>
    <x v="0"/>
    <x v="8"/>
    <s v="photobooks"/>
    <n v="3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n v="1412203542"/>
    <b v="1"/>
    <n v="4"/>
    <b v="0"/>
    <s v="photography/photobooks"/>
    <x v="3"/>
    <x v="8"/>
    <s v="photobooks"/>
    <n v="10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n v="1415858403"/>
    <b v="1"/>
    <n v="4"/>
    <b v="0"/>
    <s v="photography/photobooks"/>
    <x v="3"/>
    <x v="8"/>
    <s v="photobooks"/>
    <n v="11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n v="1420560678"/>
    <b v="1"/>
    <n v="15"/>
    <b v="0"/>
    <s v="photography/photobooks"/>
    <x v="0"/>
    <x v="8"/>
    <s v="photobooks"/>
    <n v="1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n v="1417369565"/>
    <b v="1"/>
    <n v="4"/>
    <b v="0"/>
    <s v="photography/photobooks"/>
    <x v="3"/>
    <x v="8"/>
    <s v="photobooks"/>
    <n v="11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n v="1435970682"/>
    <b v="1"/>
    <n v="139"/>
    <b v="0"/>
    <s v="photography/photobooks"/>
    <x v="0"/>
    <x v="8"/>
    <s v="photobooks"/>
    <n v="7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n v="1414531440"/>
    <b v="1"/>
    <n v="2"/>
    <b v="0"/>
    <s v="photography/photobooks"/>
    <x v="3"/>
    <x v="8"/>
    <s v="photobooks"/>
    <n v="10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n v="1420636422"/>
    <b v="1"/>
    <n v="18"/>
    <b v="0"/>
    <s v="photography/photobooks"/>
    <x v="0"/>
    <x v="8"/>
    <s v="photobooks"/>
    <n v="1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n v="1473922541"/>
    <b v="1"/>
    <n v="81"/>
    <b v="0"/>
    <s v="photography/photobooks"/>
    <x v="2"/>
    <x v="8"/>
    <s v="photobooks"/>
    <n v="9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n v="1464172366"/>
    <b v="1"/>
    <n v="86"/>
    <b v="0"/>
    <s v="photography/photobooks"/>
    <x v="2"/>
    <x v="8"/>
    <s v="photobooks"/>
    <n v="5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n v="1479217189"/>
    <b v="1"/>
    <n v="140"/>
    <b v="0"/>
    <s v="photography/photobooks"/>
    <x v="2"/>
    <x v="8"/>
    <s v="photobooks"/>
    <n v="11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n v="1449388233"/>
    <b v="1"/>
    <n v="37"/>
    <b v="0"/>
    <s v="photography/photobooks"/>
    <x v="0"/>
    <x v="8"/>
    <s v="photobooks"/>
    <n v="12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n v="1414008808"/>
    <b v="1"/>
    <n v="6"/>
    <b v="0"/>
    <s v="photography/photobooks"/>
    <x v="3"/>
    <x v="8"/>
    <s v="photobooks"/>
    <n v="10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n v="1473517970"/>
    <b v="1"/>
    <n v="113"/>
    <b v="0"/>
    <s v="photography/photobooks"/>
    <x v="2"/>
    <x v="8"/>
    <s v="photobooks"/>
    <n v="9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n v="1447429868"/>
    <b v="1"/>
    <n v="37"/>
    <b v="0"/>
    <s v="photography/photobooks"/>
    <x v="0"/>
    <x v="8"/>
    <s v="photobooks"/>
    <n v="11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n v="1433416830"/>
    <b v="1"/>
    <n v="18"/>
    <b v="0"/>
    <s v="photography/photobooks"/>
    <x v="0"/>
    <x v="8"/>
    <s v="photobooks"/>
    <n v="6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n v="1421199782"/>
    <b v="1"/>
    <n v="75"/>
    <b v="0"/>
    <s v="photography/photobooks"/>
    <x v="0"/>
    <x v="8"/>
    <s v="photobooks"/>
    <n v="1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n v="1444061804"/>
    <b v="1"/>
    <n v="52"/>
    <b v="0"/>
    <s v="photography/photobooks"/>
    <x v="0"/>
    <x v="8"/>
    <s v="photobooks"/>
    <n v="1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n v="1441048658"/>
    <b v="1"/>
    <n v="122"/>
    <b v="0"/>
    <s v="photography/photobooks"/>
    <x v="0"/>
    <x v="8"/>
    <s v="photobooks"/>
    <n v="8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n v="1409066349"/>
    <b v="1"/>
    <n v="8"/>
    <b v="0"/>
    <s v="photography/photobooks"/>
    <x v="3"/>
    <x v="8"/>
    <s v="photobooks"/>
    <n v="8"/>
    <x v="10"/>
  </r>
  <r>
    <n v="1807"/>
    <s v="Anywhere but Here"/>
    <s v="I want to explore alternative cultures and lifestyles in America."/>
    <n v="5000"/>
    <n v="553"/>
    <x v="2"/>
    <s v="US"/>
    <s v="USD"/>
    <n v="1411868313"/>
    <x v="1807"/>
    <n v="1409276313"/>
    <b v="1"/>
    <n v="8"/>
    <b v="0"/>
    <s v="photography/photobooks"/>
    <x v="3"/>
    <x v="8"/>
    <s v="photobooks"/>
    <n v="8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n v="1483806030"/>
    <b v="1"/>
    <n v="96"/>
    <b v="0"/>
    <s v="photography/photobooks"/>
    <x v="1"/>
    <x v="8"/>
    <s v="photobooks"/>
    <n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n v="1422222439"/>
    <b v="1"/>
    <n v="9"/>
    <b v="0"/>
    <s v="photography/photobooks"/>
    <x v="0"/>
    <x v="8"/>
    <s v="photobooks"/>
    <n v="1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n v="1407621026"/>
    <b v="0"/>
    <n v="2"/>
    <b v="0"/>
    <s v="photography/photobooks"/>
    <x v="3"/>
    <x v="8"/>
    <s v="photobooks"/>
    <n v="8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n v="1408962270"/>
    <b v="0"/>
    <n v="26"/>
    <b v="0"/>
    <s v="photography/photobooks"/>
    <x v="3"/>
    <x v="8"/>
    <s v="photobooks"/>
    <n v="8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n v="1464939536"/>
    <b v="0"/>
    <n v="23"/>
    <b v="0"/>
    <s v="photography/photobooks"/>
    <x v="2"/>
    <x v="8"/>
    <s v="photobooks"/>
    <n v="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n v="1404940812"/>
    <b v="0"/>
    <n v="0"/>
    <b v="0"/>
    <s v="photography/photobooks"/>
    <x v="3"/>
    <x v="8"/>
    <s v="photobooks"/>
    <n v="7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n v="1422516736"/>
    <b v="0"/>
    <n v="140"/>
    <b v="0"/>
    <s v="photography/photobooks"/>
    <x v="0"/>
    <x v="8"/>
    <s v="photobooks"/>
    <n v="1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n v="1434577537"/>
    <b v="0"/>
    <n v="0"/>
    <b v="0"/>
    <s v="photography/photobooks"/>
    <x v="0"/>
    <x v="8"/>
    <s v="photobooks"/>
    <n v="6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n v="1467061303"/>
    <b v="0"/>
    <n v="6"/>
    <b v="0"/>
    <s v="photography/photobooks"/>
    <x v="2"/>
    <x v="8"/>
    <s v="photobooks"/>
    <n v="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n v="1480607607"/>
    <b v="0"/>
    <n v="100"/>
    <b v="0"/>
    <s v="photography/photobooks"/>
    <x v="2"/>
    <x v="8"/>
    <s v="photobooks"/>
    <n v="1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n v="1425447450"/>
    <b v="0"/>
    <n v="0"/>
    <b v="0"/>
    <s v="photography/photobooks"/>
    <x v="0"/>
    <x v="8"/>
    <s v="photobooks"/>
    <n v="3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n v="1404151396"/>
    <b v="0"/>
    <n v="4"/>
    <b v="0"/>
    <s v="photography/photobooks"/>
    <x v="3"/>
    <x v="8"/>
    <s v="photobooks"/>
    <n v="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n v="1425261690"/>
    <b v="0"/>
    <n v="8"/>
    <b v="0"/>
    <s v="photography/photobooks"/>
    <x v="0"/>
    <x v="8"/>
    <s v="photobooks"/>
    <n v="3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n v="1326872367"/>
    <b v="0"/>
    <n v="57"/>
    <b v="1"/>
    <s v="music/rock"/>
    <x v="5"/>
    <x v="4"/>
    <s v="rock"/>
    <n v="1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n v="1388084862"/>
    <b v="0"/>
    <n v="11"/>
    <b v="1"/>
    <s v="music/rock"/>
    <x v="4"/>
    <x v="4"/>
    <s v="rock"/>
    <n v="12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n v="1348503976"/>
    <b v="0"/>
    <n v="33"/>
    <b v="1"/>
    <s v="music/rock"/>
    <x v="5"/>
    <x v="4"/>
    <s v="rock"/>
    <n v="9"/>
    <x v="8"/>
  </r>
  <r>
    <n v="1824"/>
    <s v="Tin Man's Broken Wisdom Fund"/>
    <s v="cd fund raiser"/>
    <n v="3000"/>
    <n v="3002"/>
    <x v="0"/>
    <s v="US"/>
    <s v="USD"/>
    <n v="1389146880"/>
    <x v="1824"/>
    <n v="1387403967"/>
    <b v="0"/>
    <n v="40"/>
    <b v="1"/>
    <s v="music/rock"/>
    <x v="4"/>
    <x v="4"/>
    <s v="rock"/>
    <n v="12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n v="1371585703"/>
    <b v="0"/>
    <n v="50"/>
    <b v="1"/>
    <s v="music/rock"/>
    <x v="4"/>
    <x v="4"/>
    <s v="rock"/>
    <n v="6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n v="1390083017"/>
    <b v="0"/>
    <n v="38"/>
    <b v="1"/>
    <s v="music/rock"/>
    <x v="3"/>
    <x v="4"/>
    <s v="rock"/>
    <n v="1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n v="1294818561"/>
    <b v="0"/>
    <n v="96"/>
    <b v="1"/>
    <s v="music/rock"/>
    <x v="6"/>
    <x v="4"/>
    <s v="rock"/>
    <n v="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n v="1396906530"/>
    <b v="0"/>
    <n v="48"/>
    <b v="1"/>
    <s v="music/rock"/>
    <x v="3"/>
    <x v="4"/>
    <s v="rock"/>
    <n v="4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n v="1291428371"/>
    <b v="0"/>
    <n v="33"/>
    <b v="1"/>
    <s v="music/rock"/>
    <x v="7"/>
    <x v="4"/>
    <s v="rock"/>
    <n v="12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n v="1390667107"/>
    <b v="0"/>
    <n v="226"/>
    <b v="1"/>
    <s v="music/rock"/>
    <x v="3"/>
    <x v="4"/>
    <s v="rock"/>
    <n v="1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n v="1335570863"/>
    <b v="0"/>
    <n v="14"/>
    <b v="1"/>
    <s v="music/rock"/>
    <x v="5"/>
    <x v="4"/>
    <s v="rock"/>
    <n v="4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n v="1296651427"/>
    <b v="0"/>
    <n v="20"/>
    <b v="1"/>
    <s v="music/rock"/>
    <x v="6"/>
    <x v="4"/>
    <s v="rock"/>
    <n v="2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n v="1359421403"/>
    <b v="0"/>
    <n v="25"/>
    <b v="1"/>
    <s v="music/rock"/>
    <x v="4"/>
    <x v="4"/>
    <s v="rock"/>
    <n v="1"/>
    <x v="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n v="1418684895"/>
    <b v="0"/>
    <n v="90"/>
    <b v="1"/>
    <s v="music/rock"/>
    <x v="3"/>
    <x v="4"/>
    <s v="rock"/>
    <n v="12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n v="1456851071"/>
    <b v="0"/>
    <n v="11"/>
    <b v="1"/>
    <s v="music/rock"/>
    <x v="2"/>
    <x v="4"/>
    <s v="rock"/>
    <n v="3"/>
    <x v="7"/>
  </r>
  <r>
    <n v="1836"/>
    <s v="KICKSTART OUR &lt;+3"/>
    <s v="Help fund our 2013 Sound &amp; Lighting Touring rig!"/>
    <n v="5000"/>
    <n v="10017"/>
    <x v="0"/>
    <s v="US"/>
    <s v="USD"/>
    <n v="1361129129"/>
    <x v="1836"/>
    <n v="1359660329"/>
    <b v="0"/>
    <n v="55"/>
    <b v="1"/>
    <s v="music/rock"/>
    <x v="4"/>
    <x v="4"/>
    <s v="rock"/>
    <n v="1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n v="1326848935"/>
    <b v="0"/>
    <n v="30"/>
    <b v="1"/>
    <s v="music/rock"/>
    <x v="5"/>
    <x v="4"/>
    <s v="rock"/>
    <n v="1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n v="1314989557"/>
    <b v="0"/>
    <n v="28"/>
    <b v="1"/>
    <s v="music/rock"/>
    <x v="6"/>
    <x v="4"/>
    <s v="rock"/>
    <n v="9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n v="1472750382"/>
    <b v="0"/>
    <n v="45"/>
    <b v="1"/>
    <s v="music/rock"/>
    <x v="2"/>
    <x v="4"/>
    <s v="rock"/>
    <n v="9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n v="1366251510"/>
    <b v="0"/>
    <n v="13"/>
    <b v="1"/>
    <s v="music/rock"/>
    <x v="4"/>
    <x v="4"/>
    <s v="rock"/>
    <n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n v="1397679445"/>
    <b v="0"/>
    <n v="40"/>
    <b v="1"/>
    <s v="music/rock"/>
    <x v="3"/>
    <x v="4"/>
    <s v="rock"/>
    <n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n v="1422371381"/>
    <b v="0"/>
    <n v="21"/>
    <b v="1"/>
    <s v="music/rock"/>
    <x v="0"/>
    <x v="4"/>
    <s v="rock"/>
    <n v="1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n v="1295653954"/>
    <b v="0"/>
    <n v="134"/>
    <b v="1"/>
    <s v="music/rock"/>
    <x v="6"/>
    <x v="4"/>
    <s v="rock"/>
    <n v="1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n v="1304464914"/>
    <b v="0"/>
    <n v="20"/>
    <b v="1"/>
    <s v="music/rock"/>
    <x v="6"/>
    <x v="4"/>
    <s v="rock"/>
    <n v="5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n v="1464854398"/>
    <b v="0"/>
    <n v="19"/>
    <b v="1"/>
    <s v="music/rock"/>
    <x v="2"/>
    <x v="4"/>
    <s v="rock"/>
    <n v="6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n v="1352993777"/>
    <b v="0"/>
    <n v="209"/>
    <b v="1"/>
    <s v="music/rock"/>
    <x v="5"/>
    <x v="4"/>
    <s v="rock"/>
    <n v="1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n v="1427780432"/>
    <b v="0"/>
    <n v="38"/>
    <b v="1"/>
    <s v="music/rock"/>
    <x v="0"/>
    <x v="4"/>
    <s v="rock"/>
    <n v="3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n v="1306608888"/>
    <b v="0"/>
    <n v="24"/>
    <b v="1"/>
    <s v="music/rock"/>
    <x v="6"/>
    <x v="4"/>
    <s v="rock"/>
    <n v="5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n v="1347913059"/>
    <b v="0"/>
    <n v="8"/>
    <b v="1"/>
    <s v="music/rock"/>
    <x v="5"/>
    <x v="4"/>
    <s v="rock"/>
    <n v="9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n v="1402441300"/>
    <b v="0"/>
    <n v="179"/>
    <b v="1"/>
    <s v="music/rock"/>
    <x v="3"/>
    <x v="4"/>
    <s v="rock"/>
    <n v="6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n v="1404769538"/>
    <b v="0"/>
    <n v="26"/>
    <b v="1"/>
    <s v="music/rock"/>
    <x v="3"/>
    <x v="4"/>
    <s v="rock"/>
    <n v="7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n v="1426703452"/>
    <b v="0"/>
    <n v="131"/>
    <b v="1"/>
    <s v="music/rock"/>
    <x v="0"/>
    <x v="4"/>
    <s v="rock"/>
    <n v="3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n v="1348536417"/>
    <b v="0"/>
    <n v="14"/>
    <b v="1"/>
    <s v="music/rock"/>
    <x v="5"/>
    <x v="4"/>
    <s v="rock"/>
    <n v="9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n v="1366763437"/>
    <b v="0"/>
    <n v="174"/>
    <b v="1"/>
    <s v="music/rock"/>
    <x v="4"/>
    <x v="4"/>
    <s v="rock"/>
    <n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n v="1385124940"/>
    <b v="0"/>
    <n v="191"/>
    <b v="1"/>
    <s v="music/rock"/>
    <x v="4"/>
    <x v="4"/>
    <s v="rock"/>
    <n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n v="1403901072"/>
    <b v="0"/>
    <n v="38"/>
    <b v="1"/>
    <s v="music/rock"/>
    <x v="3"/>
    <x v="4"/>
    <s v="rock"/>
    <n v="6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n v="1407954413"/>
    <b v="0"/>
    <n v="22"/>
    <b v="1"/>
    <s v="music/rock"/>
    <x v="3"/>
    <x v="4"/>
    <s v="rock"/>
    <n v="8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n v="1318826921"/>
    <b v="0"/>
    <n v="149"/>
    <b v="1"/>
    <s v="music/rock"/>
    <x v="6"/>
    <x v="4"/>
    <s v="rock"/>
    <n v="10"/>
    <x v="9"/>
  </r>
  <r>
    <n v="1859"/>
    <s v="Queen Kwong Tour to London and Paris"/>
    <s v="Queen Kwong is going ON TOUR to London and Paris!"/>
    <n v="3000"/>
    <n v="3955"/>
    <x v="0"/>
    <s v="US"/>
    <s v="USD"/>
    <n v="1316716129"/>
    <x v="1859"/>
    <n v="1314124129"/>
    <b v="0"/>
    <n v="56"/>
    <b v="1"/>
    <s v="music/rock"/>
    <x v="6"/>
    <x v="4"/>
    <s v="rock"/>
    <n v="8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n v="1389891684"/>
    <b v="0"/>
    <n v="19"/>
    <b v="1"/>
    <s v="music/rock"/>
    <x v="3"/>
    <x v="4"/>
    <s v="rock"/>
    <n v="1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n v="1419664341"/>
    <b v="0"/>
    <n v="0"/>
    <b v="0"/>
    <s v="games/mobile games"/>
    <x v="3"/>
    <x v="6"/>
    <s v="mobile games"/>
    <n v="12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n v="1484912974"/>
    <b v="0"/>
    <n v="16"/>
    <b v="0"/>
    <s v="games/mobile games"/>
    <x v="1"/>
    <x v="6"/>
    <s v="mobile games"/>
    <n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n v="1400008085"/>
    <b v="0"/>
    <n v="2"/>
    <b v="0"/>
    <s v="games/mobile games"/>
    <x v="3"/>
    <x v="6"/>
    <s v="mobile games"/>
    <n v="5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n v="1396631500"/>
    <b v="0"/>
    <n v="48"/>
    <b v="0"/>
    <s v="games/mobile games"/>
    <x v="3"/>
    <x v="6"/>
    <s v="mobile games"/>
    <n v="4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n v="1475398147"/>
    <b v="0"/>
    <n v="2"/>
    <b v="0"/>
    <s v="games/mobile games"/>
    <x v="2"/>
    <x v="6"/>
    <s v="mobile games"/>
    <n v="10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n v="1483768497"/>
    <b v="0"/>
    <n v="2"/>
    <b v="0"/>
    <s v="games/mobile games"/>
    <x v="1"/>
    <x v="6"/>
    <s v="mobile games"/>
    <n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n v="1475791912"/>
    <b v="0"/>
    <n v="1"/>
    <b v="0"/>
    <s v="games/mobile games"/>
    <x v="2"/>
    <x v="6"/>
    <s v="mobile games"/>
    <n v="10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n v="1448044925"/>
    <b v="0"/>
    <n v="17"/>
    <b v="0"/>
    <s v="games/mobile games"/>
    <x v="0"/>
    <x v="6"/>
    <s v="mobile games"/>
    <n v="11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n v="1480896249"/>
    <b v="0"/>
    <n v="0"/>
    <b v="0"/>
    <s v="games/mobile games"/>
    <x v="2"/>
    <x v="6"/>
    <s v="mobile games"/>
    <n v="1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n v="1451723535"/>
    <b v="0"/>
    <n v="11"/>
    <b v="0"/>
    <s v="games/mobile games"/>
    <x v="2"/>
    <x v="6"/>
    <s v="mobile games"/>
    <n v="1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n v="1413053301"/>
    <b v="0"/>
    <n v="95"/>
    <b v="0"/>
    <s v="games/mobile games"/>
    <x v="3"/>
    <x v="6"/>
    <s v="mobile games"/>
    <n v="10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n v="1433041602"/>
    <b v="0"/>
    <n v="13"/>
    <b v="0"/>
    <s v="games/mobile games"/>
    <x v="0"/>
    <x v="6"/>
    <s v="mobile games"/>
    <n v="5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n v="1433861210"/>
    <b v="0"/>
    <n v="2"/>
    <b v="0"/>
    <s v="games/mobile games"/>
    <x v="0"/>
    <x v="6"/>
    <s v="mobile games"/>
    <n v="6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n v="1465427733"/>
    <b v="0"/>
    <n v="2"/>
    <b v="0"/>
    <s v="games/mobile games"/>
    <x v="2"/>
    <x v="6"/>
    <s v="mobile games"/>
    <n v="6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n v="1465335308"/>
    <b v="0"/>
    <n v="3"/>
    <b v="0"/>
    <s v="games/mobile games"/>
    <x v="2"/>
    <x v="6"/>
    <s v="mobile games"/>
    <n v="6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n v="1400309405"/>
    <b v="0"/>
    <n v="0"/>
    <b v="0"/>
    <s v="games/mobile games"/>
    <x v="3"/>
    <x v="6"/>
    <s v="mobile games"/>
    <n v="5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n v="1422664925"/>
    <b v="0"/>
    <n v="0"/>
    <b v="0"/>
    <s v="games/mobile games"/>
    <x v="0"/>
    <x v="6"/>
    <s v="mobile games"/>
    <n v="1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n v="1400026355"/>
    <b v="0"/>
    <n v="0"/>
    <b v="0"/>
    <s v="games/mobile games"/>
    <x v="3"/>
    <x v="6"/>
    <s v="mobile games"/>
    <n v="5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n v="1455377729"/>
    <b v="0"/>
    <n v="2"/>
    <b v="0"/>
    <s v="games/mobile games"/>
    <x v="2"/>
    <x v="6"/>
    <s v="mobile games"/>
    <n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n v="1456839380"/>
    <b v="0"/>
    <n v="24"/>
    <b v="0"/>
    <s v="games/mobile games"/>
    <x v="2"/>
    <x v="6"/>
    <s v="mobile games"/>
    <n v="3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n v="1423366789"/>
    <b v="0"/>
    <n v="70"/>
    <b v="1"/>
    <s v="music/indie rock"/>
    <x v="0"/>
    <x v="4"/>
    <s v="indie rock"/>
    <n v="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n v="1339109212"/>
    <b v="0"/>
    <n v="81"/>
    <b v="1"/>
    <s v="music/indie rock"/>
    <x v="5"/>
    <x v="4"/>
    <s v="indie rock"/>
    <n v="6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n v="1331333108"/>
    <b v="0"/>
    <n v="32"/>
    <b v="1"/>
    <s v="music/indie rock"/>
    <x v="5"/>
    <x v="4"/>
    <s v="indie rock"/>
    <n v="3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n v="1350967535"/>
    <b v="0"/>
    <n v="26"/>
    <b v="1"/>
    <s v="music/indie rock"/>
    <x v="5"/>
    <x v="4"/>
    <s v="indie rock"/>
    <n v="10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n v="1341800110"/>
    <b v="0"/>
    <n v="105"/>
    <b v="1"/>
    <s v="music/indie rock"/>
    <x v="5"/>
    <x v="4"/>
    <s v="indie rock"/>
    <n v="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n v="1413236738"/>
    <b v="0"/>
    <n v="29"/>
    <b v="1"/>
    <s v="music/indie rock"/>
    <x v="3"/>
    <x v="4"/>
    <s v="indie rock"/>
    <n v="10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n v="1447614732"/>
    <b v="0"/>
    <n v="8"/>
    <b v="1"/>
    <s v="music/indie rock"/>
    <x v="0"/>
    <x v="4"/>
    <s v="indie rock"/>
    <n v="11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n v="1272692732"/>
    <b v="0"/>
    <n v="89"/>
    <b v="1"/>
    <s v="music/indie rock"/>
    <x v="7"/>
    <x v="4"/>
    <s v="indie rock"/>
    <n v="5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n v="1359140546"/>
    <b v="0"/>
    <n v="44"/>
    <b v="1"/>
    <s v="music/indie rock"/>
    <x v="4"/>
    <x v="4"/>
    <s v="indie rock"/>
    <n v="1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n v="1353005528"/>
    <b v="0"/>
    <n v="246"/>
    <b v="1"/>
    <s v="music/indie rock"/>
    <x v="5"/>
    <x v="4"/>
    <s v="indie rock"/>
    <n v="11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n v="1275851354"/>
    <b v="0"/>
    <n v="120"/>
    <b v="1"/>
    <s v="music/indie rock"/>
    <x v="7"/>
    <x v="4"/>
    <s v="indie rock"/>
    <n v="6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n v="1304867881"/>
    <b v="0"/>
    <n v="26"/>
    <b v="1"/>
    <s v="music/indie rock"/>
    <x v="6"/>
    <x v="4"/>
    <s v="indie rock"/>
    <n v="5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n v="1301524585"/>
    <b v="0"/>
    <n v="45"/>
    <b v="1"/>
    <s v="music/indie rock"/>
    <x v="6"/>
    <x v="4"/>
    <s v="indie rock"/>
    <n v="3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n v="1326404583"/>
    <b v="0"/>
    <n v="20"/>
    <b v="1"/>
    <s v="music/indie rock"/>
    <x v="5"/>
    <x v="4"/>
    <s v="indie rock"/>
    <n v="1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n v="1442771722"/>
    <b v="0"/>
    <n v="47"/>
    <b v="1"/>
    <s v="music/indie rock"/>
    <x v="0"/>
    <x v="4"/>
    <s v="indie rock"/>
    <n v="9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n v="1331658165"/>
    <b v="0"/>
    <n v="13"/>
    <b v="1"/>
    <s v="music/indie rock"/>
    <x v="5"/>
    <x v="4"/>
    <s v="indie rock"/>
    <n v="3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n v="1392040806"/>
    <b v="0"/>
    <n v="183"/>
    <b v="1"/>
    <s v="music/indie rock"/>
    <x v="3"/>
    <x v="4"/>
    <s v="indie rock"/>
    <n v="2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n v="1451277473"/>
    <b v="0"/>
    <n v="21"/>
    <b v="1"/>
    <s v="music/indie rock"/>
    <x v="0"/>
    <x v="4"/>
    <s v="indie rock"/>
    <n v="12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n v="1424730966"/>
    <b v="0"/>
    <n v="42"/>
    <b v="1"/>
    <s v="music/indie rock"/>
    <x v="0"/>
    <x v="4"/>
    <s v="indie rock"/>
    <n v="2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n v="1347137731"/>
    <b v="0"/>
    <n v="54"/>
    <b v="1"/>
    <s v="music/indie rock"/>
    <x v="5"/>
    <x v="4"/>
    <s v="indie rock"/>
    <n v="9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n v="1429707729"/>
    <b v="0"/>
    <n v="25"/>
    <b v="0"/>
    <s v="technology/gadgets"/>
    <x v="0"/>
    <x v="2"/>
    <s v="gadgets"/>
    <n v="4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n v="1422903447"/>
    <b v="0"/>
    <n v="3"/>
    <b v="0"/>
    <s v="technology/gadgets"/>
    <x v="0"/>
    <x v="2"/>
    <s v="gadgets"/>
    <n v="2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n v="1480357791"/>
    <b v="0"/>
    <n v="41"/>
    <b v="0"/>
    <s v="technology/gadgets"/>
    <x v="2"/>
    <x v="2"/>
    <s v="gadgets"/>
    <n v="1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n v="1447864021"/>
    <b v="0"/>
    <n v="2"/>
    <b v="0"/>
    <s v="technology/gadgets"/>
    <x v="0"/>
    <x v="2"/>
    <s v="gadgets"/>
    <n v="1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n v="1407535994"/>
    <b v="0"/>
    <n v="4"/>
    <b v="0"/>
    <s v="technology/gadgets"/>
    <x v="3"/>
    <x v="2"/>
    <s v="gadgets"/>
    <n v="8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n v="1464105983"/>
    <b v="0"/>
    <n v="99"/>
    <b v="0"/>
    <s v="technology/gadgets"/>
    <x v="2"/>
    <x v="2"/>
    <s v="gadgets"/>
    <n v="5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n v="1399557925"/>
    <b v="0"/>
    <n v="4"/>
    <b v="0"/>
    <s v="technology/gadgets"/>
    <x v="3"/>
    <x v="2"/>
    <s v="gadgets"/>
    <n v="5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n v="1480456900"/>
    <b v="0"/>
    <n v="4"/>
    <b v="0"/>
    <s v="technology/gadgets"/>
    <x v="2"/>
    <x v="2"/>
    <s v="gadgets"/>
    <n v="11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n v="1411467479"/>
    <b v="0"/>
    <n v="38"/>
    <b v="0"/>
    <s v="technology/gadgets"/>
    <x v="3"/>
    <x v="2"/>
    <s v="gadgets"/>
    <n v="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n v="1442531217"/>
    <b v="0"/>
    <n v="285"/>
    <b v="0"/>
    <s v="technology/gadgets"/>
    <x v="0"/>
    <x v="2"/>
    <s v="gadgets"/>
    <n v="9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n v="1404953334"/>
    <b v="0"/>
    <n v="1"/>
    <b v="0"/>
    <s v="technology/gadgets"/>
    <x v="3"/>
    <x v="2"/>
    <s v="gadgets"/>
    <n v="7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n v="1430803560"/>
    <b v="0"/>
    <n v="42"/>
    <b v="0"/>
    <s v="technology/gadgets"/>
    <x v="0"/>
    <x v="2"/>
    <s v="gadgets"/>
    <n v="5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n v="1410178578"/>
    <b v="0"/>
    <n v="26"/>
    <b v="0"/>
    <s v="technology/gadgets"/>
    <x v="3"/>
    <x v="2"/>
    <s v="gadgets"/>
    <n v="9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n v="1413519073"/>
    <b v="0"/>
    <n v="2"/>
    <b v="0"/>
    <s v="technology/gadgets"/>
    <x v="3"/>
    <x v="2"/>
    <s v="gadgets"/>
    <n v="10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n v="1407892222"/>
    <b v="0"/>
    <n v="4"/>
    <b v="0"/>
    <s v="technology/gadgets"/>
    <x v="3"/>
    <x v="2"/>
    <s v="gadgets"/>
    <n v="8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n v="1476378775"/>
    <b v="0"/>
    <n v="6"/>
    <b v="0"/>
    <s v="technology/gadgets"/>
    <x v="2"/>
    <x v="2"/>
    <s v="gadgets"/>
    <n v="10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n v="1484116133"/>
    <b v="0"/>
    <n v="70"/>
    <b v="0"/>
    <s v="technology/gadgets"/>
    <x v="1"/>
    <x v="2"/>
    <s v="gadgets"/>
    <n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n v="1404845851"/>
    <b v="0"/>
    <n v="9"/>
    <b v="0"/>
    <s v="technology/gadgets"/>
    <x v="3"/>
    <x v="2"/>
    <s v="gadgets"/>
    <n v="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n v="1429477249"/>
    <b v="0"/>
    <n v="8"/>
    <b v="0"/>
    <s v="technology/gadgets"/>
    <x v="0"/>
    <x v="2"/>
    <s v="gadgets"/>
    <n v="4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n v="1443042061"/>
    <b v="0"/>
    <n v="105"/>
    <b v="0"/>
    <s v="technology/gadgets"/>
    <x v="0"/>
    <x v="2"/>
    <s v="gadgets"/>
    <n v="9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n v="1339651143"/>
    <b v="0"/>
    <n v="38"/>
    <b v="1"/>
    <s v="music/indie rock"/>
    <x v="5"/>
    <x v="4"/>
    <s v="indie rock"/>
    <n v="6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n v="1384236507"/>
    <b v="0"/>
    <n v="64"/>
    <b v="1"/>
    <s v="music/indie rock"/>
    <x v="4"/>
    <x v="4"/>
    <s v="indie rock"/>
    <n v="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n v="1313612532"/>
    <b v="0"/>
    <n v="13"/>
    <b v="1"/>
    <s v="music/indie rock"/>
    <x v="6"/>
    <x v="4"/>
    <s v="indie rock"/>
    <n v="8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n v="1387390555"/>
    <b v="0"/>
    <n v="33"/>
    <b v="1"/>
    <s v="music/indie rock"/>
    <x v="4"/>
    <x v="4"/>
    <s v="indie rock"/>
    <n v="12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n v="1379540288"/>
    <b v="0"/>
    <n v="52"/>
    <b v="1"/>
    <s v="music/indie rock"/>
    <x v="4"/>
    <x v="4"/>
    <s v="indie rock"/>
    <n v="9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n v="1286319256"/>
    <b v="0"/>
    <n v="107"/>
    <b v="1"/>
    <s v="music/indie rock"/>
    <x v="7"/>
    <x v="4"/>
    <s v="indie rock"/>
    <n v="10"/>
    <x v="9"/>
  </r>
  <r>
    <n v="1927"/>
    <s v="GBS Detroit Presents Hampshire"/>
    <s v="Hampshire is headed to GBS Detroit."/>
    <n v="600"/>
    <n v="620"/>
    <x v="0"/>
    <s v="US"/>
    <s v="USD"/>
    <n v="1331182740"/>
    <x v="1927"/>
    <n v="1329856839"/>
    <b v="0"/>
    <n v="11"/>
    <b v="1"/>
    <s v="music/indie rock"/>
    <x v="5"/>
    <x v="4"/>
    <s v="indie rock"/>
    <n v="2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n v="1365348794"/>
    <b v="0"/>
    <n v="34"/>
    <b v="1"/>
    <s v="music/indie rock"/>
    <x v="4"/>
    <x v="4"/>
    <s v="indie rock"/>
    <n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n v="1306197066"/>
    <b v="0"/>
    <n v="75"/>
    <b v="1"/>
    <s v="music/indie rock"/>
    <x v="6"/>
    <x v="4"/>
    <s v="indie rock"/>
    <n v="5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n v="1368019482"/>
    <b v="0"/>
    <n v="26"/>
    <b v="1"/>
    <s v="music/indie rock"/>
    <x v="4"/>
    <x v="4"/>
    <s v="indie rock"/>
    <n v="5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n v="1336512309"/>
    <b v="0"/>
    <n v="50"/>
    <b v="1"/>
    <s v="music/indie rock"/>
    <x v="5"/>
    <x v="4"/>
    <s v="indie rock"/>
    <n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n v="1325618773"/>
    <b v="0"/>
    <n v="80"/>
    <b v="1"/>
    <s v="music/indie rock"/>
    <x v="5"/>
    <x v="4"/>
    <s v="indie rock"/>
    <n v="1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n v="1409195307"/>
    <b v="0"/>
    <n v="110"/>
    <b v="1"/>
    <s v="music/indie rock"/>
    <x v="3"/>
    <x v="4"/>
    <s v="indie rock"/>
    <n v="8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n v="1321649321"/>
    <b v="0"/>
    <n v="77"/>
    <b v="1"/>
    <s v="music/indie rock"/>
    <x v="6"/>
    <x v="4"/>
    <s v="indie rock"/>
    <n v="1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n v="1400106171"/>
    <b v="0"/>
    <n v="50"/>
    <b v="1"/>
    <s v="music/indie rock"/>
    <x v="3"/>
    <x v="4"/>
    <s v="indie rock"/>
    <n v="5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n v="1320528070"/>
    <b v="0"/>
    <n v="145"/>
    <b v="1"/>
    <s v="music/indie rock"/>
    <x v="6"/>
    <x v="4"/>
    <s v="indie rock"/>
    <n v="1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n v="1338346281"/>
    <b v="0"/>
    <n v="29"/>
    <b v="1"/>
    <s v="music/indie rock"/>
    <x v="5"/>
    <x v="4"/>
    <s v="indie rock"/>
    <n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n v="1370067231"/>
    <b v="0"/>
    <n v="114"/>
    <b v="1"/>
    <s v="music/indie rock"/>
    <x v="4"/>
    <x v="4"/>
    <s v="indie rock"/>
    <n v="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n v="1360366708"/>
    <b v="0"/>
    <n v="96"/>
    <b v="1"/>
    <s v="music/indie rock"/>
    <x v="4"/>
    <x v="4"/>
    <s v="indie rock"/>
    <n v="2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n v="1304770233"/>
    <b v="0"/>
    <n v="31"/>
    <b v="1"/>
    <s v="music/indie rock"/>
    <x v="6"/>
    <x v="4"/>
    <s v="indie rock"/>
    <n v="5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n v="1397545131"/>
    <b v="1"/>
    <n v="4883"/>
    <b v="1"/>
    <s v="technology/hardware"/>
    <x v="3"/>
    <x v="2"/>
    <s v="hardware"/>
    <n v="4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n v="1302033140"/>
    <b v="1"/>
    <n v="95"/>
    <b v="1"/>
    <s v="technology/hardware"/>
    <x v="6"/>
    <x v="2"/>
    <s v="hardware"/>
    <n v="4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n v="1467008916"/>
    <b v="1"/>
    <n v="2478"/>
    <b v="1"/>
    <s v="technology/hardware"/>
    <x v="2"/>
    <x v="2"/>
    <s v="hardware"/>
    <n v="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n v="1396360890"/>
    <b v="1"/>
    <n v="1789"/>
    <b v="1"/>
    <s v="technology/hardware"/>
    <x v="3"/>
    <x v="2"/>
    <s v="hardware"/>
    <n v="4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n v="1433224958"/>
    <b v="1"/>
    <n v="680"/>
    <b v="1"/>
    <s v="technology/hardware"/>
    <x v="0"/>
    <x v="2"/>
    <s v="hardware"/>
    <n v="6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n v="1392780961"/>
    <b v="1"/>
    <n v="70"/>
    <b v="1"/>
    <s v="technology/hardware"/>
    <x v="3"/>
    <x v="2"/>
    <s v="hardware"/>
    <n v="2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n v="1255730520"/>
    <b v="1"/>
    <n v="23"/>
    <b v="1"/>
    <s v="technology/hardware"/>
    <x v="8"/>
    <x v="2"/>
    <s v="hardware"/>
    <n v="1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n v="1460557809"/>
    <b v="1"/>
    <n v="4245"/>
    <b v="1"/>
    <s v="technology/hardware"/>
    <x v="2"/>
    <x v="2"/>
    <s v="hardware"/>
    <n v="4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n v="1402394951"/>
    <b v="1"/>
    <n v="943"/>
    <b v="1"/>
    <s v="technology/hardware"/>
    <x v="3"/>
    <x v="2"/>
    <s v="hardware"/>
    <n v="6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n v="1300767673"/>
    <b v="1"/>
    <n v="1876"/>
    <b v="1"/>
    <s v="technology/hardware"/>
    <x v="6"/>
    <x v="2"/>
    <s v="hardware"/>
    <n v="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n v="1475921137"/>
    <b v="1"/>
    <n v="834"/>
    <b v="1"/>
    <s v="technology/hardware"/>
    <x v="2"/>
    <x v="2"/>
    <s v="hardware"/>
    <n v="10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n v="1378737215"/>
    <b v="1"/>
    <n v="682"/>
    <b v="1"/>
    <s v="technology/hardware"/>
    <x v="4"/>
    <x v="2"/>
    <s v="hardware"/>
    <n v="9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n v="1328158065"/>
    <b v="1"/>
    <n v="147"/>
    <b v="1"/>
    <s v="technology/hardware"/>
    <x v="5"/>
    <x v="2"/>
    <s v="hardware"/>
    <n v="2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n v="1453730176"/>
    <b v="1"/>
    <n v="415"/>
    <b v="1"/>
    <s v="technology/hardware"/>
    <x v="2"/>
    <x v="2"/>
    <s v="hardware"/>
    <n v="1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n v="1334989881"/>
    <b v="1"/>
    <n v="290"/>
    <b v="1"/>
    <s v="technology/hardware"/>
    <x v="5"/>
    <x v="2"/>
    <s v="hardware"/>
    <n v="4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n v="1425507005"/>
    <b v="1"/>
    <n v="365"/>
    <b v="1"/>
    <s v="technology/hardware"/>
    <x v="0"/>
    <x v="2"/>
    <s v="hardware"/>
    <n v="3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n v="1348712513"/>
    <b v="1"/>
    <n v="660"/>
    <b v="1"/>
    <s v="technology/hardware"/>
    <x v="5"/>
    <x v="2"/>
    <s v="hardware"/>
    <n v="9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n v="1361490161"/>
    <b v="1"/>
    <n v="1356"/>
    <b v="1"/>
    <s v="technology/hardware"/>
    <x v="4"/>
    <x v="2"/>
    <s v="hardware"/>
    <n v="2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n v="1408565860"/>
    <b v="1"/>
    <n v="424"/>
    <b v="1"/>
    <s v="technology/hardware"/>
    <x v="3"/>
    <x v="2"/>
    <s v="hardware"/>
    <n v="8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n v="1416559341"/>
    <b v="1"/>
    <n v="33"/>
    <b v="1"/>
    <s v="technology/hardware"/>
    <x v="3"/>
    <x v="2"/>
    <s v="hardware"/>
    <n v="11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n v="1346042417"/>
    <b v="1"/>
    <n v="1633"/>
    <b v="1"/>
    <s v="technology/hardware"/>
    <x v="5"/>
    <x v="2"/>
    <s v="hardware"/>
    <n v="8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n v="1397414636"/>
    <b v="1"/>
    <n v="306"/>
    <b v="1"/>
    <s v="technology/hardware"/>
    <x v="3"/>
    <x v="2"/>
    <s v="hardware"/>
    <n v="4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n v="1407838734"/>
    <b v="1"/>
    <n v="205"/>
    <b v="1"/>
    <s v="technology/hardware"/>
    <x v="3"/>
    <x v="2"/>
    <s v="hardware"/>
    <n v="8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n v="1458714772"/>
    <b v="1"/>
    <n v="1281"/>
    <b v="1"/>
    <s v="technology/hardware"/>
    <x v="2"/>
    <x v="2"/>
    <s v="hardware"/>
    <n v="3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n v="1324433310"/>
    <b v="1"/>
    <n v="103"/>
    <b v="1"/>
    <s v="technology/hardware"/>
    <x v="6"/>
    <x v="2"/>
    <s v="hardware"/>
    <n v="12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n v="1405429098"/>
    <b v="1"/>
    <n v="1513"/>
    <b v="1"/>
    <s v="technology/hardware"/>
    <x v="3"/>
    <x v="2"/>
    <s v="hardware"/>
    <n v="7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n v="1396367729"/>
    <b v="1"/>
    <n v="405"/>
    <b v="1"/>
    <s v="technology/hardware"/>
    <x v="3"/>
    <x v="2"/>
    <s v="hardware"/>
    <n v="4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n v="1478095515"/>
    <b v="1"/>
    <n v="510"/>
    <b v="1"/>
    <s v="technology/hardware"/>
    <x v="2"/>
    <x v="2"/>
    <s v="hardware"/>
    <n v="11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n v="1467831668"/>
    <b v="1"/>
    <n v="1887"/>
    <b v="1"/>
    <s v="technology/hardware"/>
    <x v="2"/>
    <x v="2"/>
    <s v="hardware"/>
    <n v="7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n v="1361248701"/>
    <b v="1"/>
    <n v="701"/>
    <b v="1"/>
    <s v="technology/hardware"/>
    <x v="4"/>
    <x v="2"/>
    <s v="hardware"/>
    <n v="2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n v="1381752061"/>
    <b v="1"/>
    <n v="3863"/>
    <b v="1"/>
    <s v="technology/hardware"/>
    <x v="4"/>
    <x v="2"/>
    <s v="hardware"/>
    <n v="10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n v="1350605844"/>
    <b v="1"/>
    <n v="238"/>
    <b v="1"/>
    <s v="technology/hardware"/>
    <x v="5"/>
    <x v="2"/>
    <s v="hardware"/>
    <n v="10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n v="1467134464"/>
    <b v="1"/>
    <n v="2051"/>
    <b v="1"/>
    <s v="technology/hardware"/>
    <x v="2"/>
    <x v="2"/>
    <s v="hardware"/>
    <n v="6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n v="1371715269"/>
    <b v="1"/>
    <n v="402"/>
    <b v="1"/>
    <s v="technology/hardware"/>
    <x v="4"/>
    <x v="2"/>
    <s v="hardware"/>
    <n v="6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n v="1360346851"/>
    <b v="1"/>
    <n v="253"/>
    <b v="1"/>
    <s v="technology/hardware"/>
    <x v="4"/>
    <x v="2"/>
    <s v="hardware"/>
    <n v="2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n v="1371159325"/>
    <b v="1"/>
    <n v="473"/>
    <b v="1"/>
    <s v="technology/hardware"/>
    <x v="4"/>
    <x v="2"/>
    <s v="hardware"/>
    <n v="6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n v="1446527540"/>
    <b v="1"/>
    <n v="821"/>
    <b v="1"/>
    <s v="technology/hardware"/>
    <x v="0"/>
    <x v="2"/>
    <s v="hardware"/>
    <n v="11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n v="1336627492"/>
    <b v="1"/>
    <n v="388"/>
    <b v="1"/>
    <s v="technology/hardware"/>
    <x v="5"/>
    <x v="2"/>
    <s v="hardware"/>
    <n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n v="1444734146"/>
    <b v="1"/>
    <n v="813"/>
    <b v="1"/>
    <s v="technology/hardware"/>
    <x v="0"/>
    <x v="2"/>
    <s v="hardware"/>
    <n v="1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n v="1456232462"/>
    <b v="1"/>
    <n v="1945"/>
    <b v="1"/>
    <s v="technology/hardware"/>
    <x v="2"/>
    <x v="2"/>
    <s v="hardware"/>
    <n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n v="1402334665"/>
    <b v="0"/>
    <n v="12"/>
    <b v="0"/>
    <s v="photography/people"/>
    <x v="3"/>
    <x v="8"/>
    <s v="people"/>
    <n v="6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n v="1478268287"/>
    <b v="0"/>
    <n v="0"/>
    <b v="0"/>
    <s v="photography/people"/>
    <x v="2"/>
    <x v="8"/>
    <s v="people"/>
    <n v="11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n v="1470874618"/>
    <b v="0"/>
    <n v="16"/>
    <b v="0"/>
    <s v="photography/people"/>
    <x v="2"/>
    <x v="8"/>
    <s v="people"/>
    <n v="8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n v="1412189881"/>
    <b v="0"/>
    <n v="7"/>
    <b v="0"/>
    <s v="photography/people"/>
    <x v="3"/>
    <x v="8"/>
    <s v="people"/>
    <n v="10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n v="1467650771"/>
    <b v="0"/>
    <n v="4"/>
    <b v="0"/>
    <s v="photography/people"/>
    <x v="2"/>
    <x v="8"/>
    <s v="people"/>
    <n v="7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n v="1455359083"/>
    <b v="0"/>
    <n v="1"/>
    <b v="0"/>
    <s v="photography/people"/>
    <x v="2"/>
    <x v="8"/>
    <s v="people"/>
    <n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n v="1422631276"/>
    <b v="0"/>
    <n v="28"/>
    <b v="0"/>
    <s v="photography/people"/>
    <x v="0"/>
    <x v="8"/>
    <s v="people"/>
    <n v="1"/>
    <x v="1"/>
  </r>
  <r>
    <n v="1988"/>
    <s v="Phillip Michael Photography"/>
    <s v="Expressing art in an image!"/>
    <n v="6000"/>
    <n v="25"/>
    <x v="2"/>
    <s v="US"/>
    <s v="USD"/>
    <n v="1440094742"/>
    <x v="1988"/>
    <n v="1437502742"/>
    <b v="0"/>
    <n v="1"/>
    <b v="0"/>
    <s v="photography/people"/>
    <x v="0"/>
    <x v="8"/>
    <s v="people"/>
    <n v="7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n v="1478881208"/>
    <b v="0"/>
    <n v="1"/>
    <b v="0"/>
    <s v="photography/people"/>
    <x v="2"/>
    <x v="8"/>
    <s v="people"/>
    <n v="11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n v="1454042532"/>
    <b v="0"/>
    <n v="5"/>
    <b v="0"/>
    <s v="photography/people"/>
    <x v="2"/>
    <x v="8"/>
    <s v="people"/>
    <n v="1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n v="1434144386"/>
    <b v="0"/>
    <n v="3"/>
    <b v="0"/>
    <s v="photography/people"/>
    <x v="0"/>
    <x v="8"/>
    <s v="people"/>
    <n v="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n v="1421637991"/>
    <b v="0"/>
    <n v="2"/>
    <b v="0"/>
    <s v="photography/people"/>
    <x v="0"/>
    <x v="8"/>
    <s v="people"/>
    <n v="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n v="1448114837"/>
    <b v="0"/>
    <n v="0"/>
    <b v="0"/>
    <s v="photography/people"/>
    <x v="0"/>
    <x v="8"/>
    <s v="people"/>
    <n v="11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n v="1475885342"/>
    <b v="0"/>
    <n v="0"/>
    <b v="0"/>
    <s v="photography/people"/>
    <x v="2"/>
    <x v="8"/>
    <s v="people"/>
    <n v="10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n v="1435354736"/>
    <b v="0"/>
    <n v="3"/>
    <b v="0"/>
    <s v="photography/people"/>
    <x v="0"/>
    <x v="8"/>
    <s v="people"/>
    <n v="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n v="1402429211"/>
    <b v="0"/>
    <n v="0"/>
    <b v="0"/>
    <s v="photography/people"/>
    <x v="3"/>
    <x v="8"/>
    <s v="people"/>
    <n v="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n v="1406499612"/>
    <b v="0"/>
    <n v="0"/>
    <b v="0"/>
    <s v="photography/people"/>
    <x v="3"/>
    <x v="8"/>
    <s v="people"/>
    <n v="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n v="1402973438"/>
    <b v="0"/>
    <n v="3"/>
    <b v="0"/>
    <s v="photography/people"/>
    <x v="3"/>
    <x v="8"/>
    <s v="people"/>
    <n v="6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n v="1413286508"/>
    <b v="0"/>
    <n v="7"/>
    <b v="0"/>
    <s v="photography/people"/>
    <x v="3"/>
    <x v="8"/>
    <s v="people"/>
    <n v="10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n v="1449528613"/>
    <b v="0"/>
    <n v="25"/>
    <b v="0"/>
    <s v="photography/people"/>
    <x v="0"/>
    <x v="8"/>
    <s v="people"/>
    <n v="12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n v="1431406916"/>
    <b v="1"/>
    <n v="1637"/>
    <b v="1"/>
    <s v="technology/hardware"/>
    <x v="0"/>
    <x v="2"/>
    <s v="hardware"/>
    <n v="5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n v="1482599143"/>
    <b v="1"/>
    <n v="1375"/>
    <b v="1"/>
    <s v="technology/hardware"/>
    <x v="2"/>
    <x v="2"/>
    <s v="hardware"/>
    <n v="1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n v="1276830052"/>
    <b v="1"/>
    <n v="17"/>
    <b v="1"/>
    <s v="technology/hardware"/>
    <x v="7"/>
    <x v="2"/>
    <s v="hardware"/>
    <n v="6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n v="1402410663"/>
    <b v="1"/>
    <n v="354"/>
    <b v="1"/>
    <s v="technology/hardware"/>
    <x v="3"/>
    <x v="2"/>
    <s v="hardware"/>
    <n v="6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n v="1379532618"/>
    <b v="1"/>
    <n v="191"/>
    <b v="1"/>
    <s v="technology/hardware"/>
    <x v="4"/>
    <x v="2"/>
    <s v="hardware"/>
    <n v="9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n v="1414584045"/>
    <b v="1"/>
    <n v="303"/>
    <b v="1"/>
    <s v="technology/hardware"/>
    <x v="3"/>
    <x v="2"/>
    <s v="hardware"/>
    <n v="10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n v="1276891586"/>
    <b v="1"/>
    <n v="137"/>
    <b v="1"/>
    <s v="technology/hardware"/>
    <x v="7"/>
    <x v="2"/>
    <s v="hardware"/>
    <n v="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n v="1312641022"/>
    <b v="1"/>
    <n v="41"/>
    <b v="1"/>
    <s v="technology/hardware"/>
    <x v="6"/>
    <x v="2"/>
    <s v="hardware"/>
    <n v="8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n v="1476776743"/>
    <b v="1"/>
    <n v="398"/>
    <b v="1"/>
    <s v="technology/hardware"/>
    <x v="2"/>
    <x v="2"/>
    <s v="hardware"/>
    <n v="10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n v="1468972491"/>
    <b v="1"/>
    <n v="1737"/>
    <b v="1"/>
    <s v="technology/hardware"/>
    <x v="2"/>
    <x v="2"/>
    <s v="hardware"/>
    <n v="7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n v="1449650173"/>
    <b v="1"/>
    <n v="971"/>
    <b v="1"/>
    <s v="technology/hardware"/>
    <x v="0"/>
    <x v="2"/>
    <s v="hardware"/>
    <n v="12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n v="1420573441"/>
    <b v="1"/>
    <n v="183"/>
    <b v="1"/>
    <s v="technology/hardware"/>
    <x v="0"/>
    <x v="2"/>
    <s v="hardware"/>
    <n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n v="1462835014"/>
    <b v="1"/>
    <n v="4562"/>
    <b v="1"/>
    <s v="technology/hardware"/>
    <x v="2"/>
    <x v="2"/>
    <s v="hardware"/>
    <n v="5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n v="1361250539"/>
    <b v="1"/>
    <n v="26457"/>
    <b v="1"/>
    <s v="technology/hardware"/>
    <x v="4"/>
    <x v="2"/>
    <s v="hardware"/>
    <n v="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n v="1313010163"/>
    <b v="1"/>
    <n v="162"/>
    <b v="1"/>
    <s v="technology/hardware"/>
    <x v="6"/>
    <x v="2"/>
    <s v="hardware"/>
    <n v="8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n v="1360271299"/>
    <b v="1"/>
    <n v="479"/>
    <b v="1"/>
    <s v="technology/hardware"/>
    <x v="4"/>
    <x v="2"/>
    <s v="hardware"/>
    <n v="2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n v="1329873755"/>
    <b v="1"/>
    <n v="426"/>
    <b v="1"/>
    <s v="technology/hardware"/>
    <x v="5"/>
    <x v="2"/>
    <s v="hardware"/>
    <n v="2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n v="1436863609"/>
    <b v="1"/>
    <n v="450"/>
    <b v="1"/>
    <s v="technology/hardware"/>
    <x v="0"/>
    <x v="2"/>
    <s v="hardware"/>
    <n v="7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n v="1471971621"/>
    <b v="1"/>
    <n v="1780"/>
    <b v="1"/>
    <s v="technology/hardware"/>
    <x v="2"/>
    <x v="2"/>
    <s v="hardware"/>
    <n v="8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n v="1396923624"/>
    <b v="1"/>
    <n v="122"/>
    <b v="1"/>
    <s v="technology/hardware"/>
    <x v="3"/>
    <x v="2"/>
    <s v="hardware"/>
    <n v="4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n v="1407634897"/>
    <b v="1"/>
    <n v="95"/>
    <b v="1"/>
    <s v="technology/hardware"/>
    <x v="3"/>
    <x v="2"/>
    <s v="hardware"/>
    <n v="8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n v="1463060372"/>
    <b v="1"/>
    <n v="325"/>
    <b v="1"/>
    <s v="technology/hardware"/>
    <x v="2"/>
    <x v="2"/>
    <s v="hardware"/>
    <n v="5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n v="1431425153"/>
    <b v="1"/>
    <n v="353"/>
    <b v="1"/>
    <s v="technology/hardware"/>
    <x v="0"/>
    <x v="2"/>
    <s v="hardware"/>
    <n v="5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n v="1341875544"/>
    <b v="1"/>
    <n v="105"/>
    <b v="1"/>
    <s v="technology/hardware"/>
    <x v="5"/>
    <x v="2"/>
    <s v="hardware"/>
    <n v="7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n v="1431404746"/>
    <b v="1"/>
    <n v="729"/>
    <b v="1"/>
    <s v="technology/hardware"/>
    <x v="0"/>
    <x v="2"/>
    <s v="hardware"/>
    <n v="5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n v="1394127585"/>
    <b v="1"/>
    <n v="454"/>
    <b v="1"/>
    <s v="technology/hardware"/>
    <x v="3"/>
    <x v="2"/>
    <s v="hardware"/>
    <n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n v="1423855919"/>
    <b v="1"/>
    <n v="539"/>
    <b v="1"/>
    <s v="technology/hardware"/>
    <x v="0"/>
    <x v="2"/>
    <s v="hardware"/>
    <n v="2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n v="1265493806"/>
    <b v="1"/>
    <n v="79"/>
    <b v="1"/>
    <s v="technology/hardware"/>
    <x v="7"/>
    <x v="2"/>
    <s v="hardware"/>
    <n v="2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n v="1406507481"/>
    <b v="1"/>
    <n v="94"/>
    <b v="1"/>
    <s v="technology/hardware"/>
    <x v="3"/>
    <x v="2"/>
    <s v="hardware"/>
    <n v="7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n v="1351641296"/>
    <b v="1"/>
    <n v="625"/>
    <b v="1"/>
    <s v="technology/hardware"/>
    <x v="5"/>
    <x v="2"/>
    <s v="hardware"/>
    <n v="10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n v="1417506853"/>
    <b v="1"/>
    <n v="508"/>
    <b v="1"/>
    <s v="technology/hardware"/>
    <x v="3"/>
    <x v="2"/>
    <s v="hardware"/>
    <n v="12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n v="1479216874"/>
    <b v="1"/>
    <n v="531"/>
    <b v="1"/>
    <s v="technology/hardware"/>
    <x v="2"/>
    <x v="2"/>
    <s v="hardware"/>
    <n v="11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n v="1395885518"/>
    <b v="1"/>
    <n v="158"/>
    <b v="1"/>
    <s v="technology/hardware"/>
    <x v="3"/>
    <x v="2"/>
    <s v="hardware"/>
    <n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n v="1426216033"/>
    <b v="1"/>
    <n v="508"/>
    <b v="1"/>
    <s v="technology/hardware"/>
    <x v="0"/>
    <x v="2"/>
    <s v="hardware"/>
    <n v="3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n v="1446562807"/>
    <b v="1"/>
    <n v="644"/>
    <b v="1"/>
    <s v="technology/hardware"/>
    <x v="0"/>
    <x v="2"/>
    <s v="hardware"/>
    <n v="1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n v="1397076319"/>
    <b v="1"/>
    <n v="848"/>
    <b v="1"/>
    <s v="technology/hardware"/>
    <x v="3"/>
    <x v="2"/>
    <s v="hardware"/>
    <n v="4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n v="1383195753"/>
    <b v="1"/>
    <n v="429"/>
    <b v="1"/>
    <s v="technology/hardware"/>
    <x v="4"/>
    <x v="2"/>
    <s v="hardware"/>
    <n v="10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n v="1369895421"/>
    <b v="1"/>
    <n v="204"/>
    <b v="1"/>
    <s v="technology/hardware"/>
    <x v="4"/>
    <x v="2"/>
    <s v="hardware"/>
    <n v="5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n v="1477996325"/>
    <b v="1"/>
    <n v="379"/>
    <b v="1"/>
    <s v="technology/hardware"/>
    <x v="2"/>
    <x v="2"/>
    <s v="hardware"/>
    <n v="11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n v="1383257703"/>
    <b v="1"/>
    <n v="271"/>
    <b v="1"/>
    <s v="technology/hardware"/>
    <x v="4"/>
    <x v="2"/>
    <s v="hardware"/>
    <n v="10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n v="1476189427"/>
    <b v="0"/>
    <n v="120"/>
    <b v="1"/>
    <s v="technology/hardware"/>
    <x v="2"/>
    <x v="2"/>
    <s v="hardware"/>
    <n v="10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n v="1448297974"/>
    <b v="0"/>
    <n v="140"/>
    <b v="1"/>
    <s v="technology/hardware"/>
    <x v="0"/>
    <x v="2"/>
    <s v="hardware"/>
    <n v="11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n v="1476764077"/>
    <b v="0"/>
    <n v="193"/>
    <b v="1"/>
    <s v="technology/hardware"/>
    <x v="2"/>
    <x v="2"/>
    <s v="hardware"/>
    <n v="10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n v="1431620714"/>
    <b v="0"/>
    <n v="180"/>
    <b v="1"/>
    <s v="technology/hardware"/>
    <x v="0"/>
    <x v="2"/>
    <s v="hardware"/>
    <n v="5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n v="1339207647"/>
    <b v="0"/>
    <n v="263"/>
    <b v="1"/>
    <s v="technology/hardware"/>
    <x v="5"/>
    <x v="2"/>
    <s v="hardware"/>
    <n v="6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n v="1366690044"/>
    <b v="0"/>
    <n v="217"/>
    <b v="1"/>
    <s v="technology/hardware"/>
    <x v="4"/>
    <x v="2"/>
    <s v="hardware"/>
    <n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n v="1426714870"/>
    <b v="0"/>
    <n v="443"/>
    <b v="1"/>
    <s v="technology/hardware"/>
    <x v="0"/>
    <x v="2"/>
    <s v="hardware"/>
    <n v="3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n v="1366731491"/>
    <b v="0"/>
    <n v="1373"/>
    <b v="1"/>
    <s v="technology/hardware"/>
    <x v="4"/>
    <x v="2"/>
    <s v="hardware"/>
    <n v="4"/>
    <x v="6"/>
  </r>
  <r>
    <n v="2049"/>
    <s v="LOCK8 - the World's First Smart Bike Lock"/>
    <s v="Keyless. Alarm secured. GPS tracking."/>
    <n v="50000"/>
    <n v="60095.35"/>
    <x v="0"/>
    <s v="GB"/>
    <s v="GBP"/>
    <n v="1386025140"/>
    <x v="2049"/>
    <n v="1382963963"/>
    <b v="0"/>
    <n v="742"/>
    <b v="1"/>
    <s v="technology/hardware"/>
    <x v="4"/>
    <x v="2"/>
    <s v="hardware"/>
    <n v="1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n v="1429580578"/>
    <b v="0"/>
    <n v="170"/>
    <b v="1"/>
    <s v="technology/hardware"/>
    <x v="0"/>
    <x v="2"/>
    <s v="hardware"/>
    <n v="4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n v="1385425937"/>
    <b v="0"/>
    <n v="242"/>
    <b v="1"/>
    <s v="technology/hardware"/>
    <x v="4"/>
    <x v="2"/>
    <s v="hardware"/>
    <n v="1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n v="1452045653"/>
    <b v="0"/>
    <n v="541"/>
    <b v="1"/>
    <s v="technology/hardware"/>
    <x v="2"/>
    <x v="2"/>
    <s v="hardware"/>
    <n v="1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n v="1445870951"/>
    <b v="0"/>
    <n v="121"/>
    <b v="1"/>
    <s v="technology/hardware"/>
    <x v="0"/>
    <x v="2"/>
    <s v="hardware"/>
    <n v="1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n v="1396441810"/>
    <b v="0"/>
    <n v="621"/>
    <b v="1"/>
    <s v="technology/hardware"/>
    <x v="3"/>
    <x v="2"/>
    <s v="hardware"/>
    <n v="4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n v="1415031043"/>
    <b v="0"/>
    <n v="101"/>
    <b v="1"/>
    <s v="technology/hardware"/>
    <x v="3"/>
    <x v="2"/>
    <s v="hardware"/>
    <n v="11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n v="1363630542"/>
    <b v="0"/>
    <n v="554"/>
    <b v="1"/>
    <s v="technology/hardware"/>
    <x v="4"/>
    <x v="2"/>
    <s v="hardware"/>
    <n v="3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n v="1453895532"/>
    <b v="0"/>
    <n v="666"/>
    <b v="1"/>
    <s v="technology/hardware"/>
    <x v="2"/>
    <x v="2"/>
    <s v="hardware"/>
    <n v="1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n v="1421916830"/>
    <b v="0"/>
    <n v="410"/>
    <b v="1"/>
    <s v="technology/hardware"/>
    <x v="0"/>
    <x v="2"/>
    <s v="hardware"/>
    <n v="1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n v="1450880854"/>
    <b v="0"/>
    <n v="375"/>
    <b v="1"/>
    <s v="technology/hardware"/>
    <x v="0"/>
    <x v="2"/>
    <s v="hardware"/>
    <n v="12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n v="1400945150"/>
    <b v="0"/>
    <n v="1364"/>
    <b v="1"/>
    <s v="technology/hardware"/>
    <x v="3"/>
    <x v="2"/>
    <s v="hardware"/>
    <n v="5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n v="1480616454"/>
    <b v="0"/>
    <n v="35"/>
    <b v="1"/>
    <s v="technology/hardware"/>
    <x v="2"/>
    <x v="2"/>
    <s v="hardware"/>
    <n v="1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n v="1456218698"/>
    <b v="0"/>
    <n v="203"/>
    <b v="1"/>
    <s v="technology/hardware"/>
    <x v="2"/>
    <x v="2"/>
    <s v="hardware"/>
    <n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n v="1460482501"/>
    <b v="0"/>
    <n v="49"/>
    <b v="1"/>
    <s v="technology/hardware"/>
    <x v="2"/>
    <x v="2"/>
    <s v="hardware"/>
    <n v="4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n v="1366879523"/>
    <b v="0"/>
    <n v="5812"/>
    <b v="1"/>
    <s v="technology/hardware"/>
    <x v="4"/>
    <x v="2"/>
    <s v="hardware"/>
    <n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n v="1385366429"/>
    <b v="0"/>
    <n v="1556"/>
    <b v="1"/>
    <s v="technology/hardware"/>
    <x v="4"/>
    <x v="2"/>
    <s v="hardware"/>
    <n v="11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n v="1406226683"/>
    <b v="0"/>
    <n v="65"/>
    <b v="1"/>
    <s v="technology/hardware"/>
    <x v="3"/>
    <x v="2"/>
    <s v="hardware"/>
    <n v="7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n v="1429648176"/>
    <b v="0"/>
    <n v="10"/>
    <b v="1"/>
    <s v="technology/hardware"/>
    <x v="0"/>
    <x v="2"/>
    <s v="hardware"/>
    <n v="4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n v="1474402315"/>
    <b v="0"/>
    <n v="76"/>
    <b v="1"/>
    <s v="technology/hardware"/>
    <x v="2"/>
    <x v="2"/>
    <s v="hardware"/>
    <n v="9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n v="1449098391"/>
    <b v="0"/>
    <n v="263"/>
    <b v="1"/>
    <s v="technology/hardware"/>
    <x v="0"/>
    <x v="2"/>
    <s v="hardware"/>
    <n v="12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n v="1464536723"/>
    <b v="0"/>
    <n v="1530"/>
    <b v="1"/>
    <s v="technology/hardware"/>
    <x v="2"/>
    <x v="2"/>
    <s v="hardware"/>
    <n v="5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n v="1471502484"/>
    <b v="0"/>
    <n v="278"/>
    <b v="1"/>
    <s v="technology/hardware"/>
    <x v="2"/>
    <x v="2"/>
    <s v="hardware"/>
    <n v="8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n v="1460037432"/>
    <b v="0"/>
    <n v="350"/>
    <b v="1"/>
    <s v="technology/hardware"/>
    <x v="2"/>
    <x v="2"/>
    <s v="hardware"/>
    <n v="4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n v="1427212918"/>
    <b v="0"/>
    <n v="470"/>
    <b v="1"/>
    <s v="technology/hardware"/>
    <x v="0"/>
    <x v="2"/>
    <s v="hardware"/>
    <n v="3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n v="1459972182"/>
    <b v="0"/>
    <n v="3"/>
    <b v="1"/>
    <s v="technology/hardware"/>
    <x v="2"/>
    <x v="2"/>
    <s v="hardware"/>
    <n v="4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n v="1372177288"/>
    <b v="0"/>
    <n v="8200"/>
    <b v="1"/>
    <s v="technology/hardware"/>
    <x v="4"/>
    <x v="2"/>
    <s v="hardware"/>
    <n v="6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n v="1402693689"/>
    <b v="0"/>
    <n v="8359"/>
    <b v="1"/>
    <s v="technology/hardware"/>
    <x v="3"/>
    <x v="2"/>
    <s v="hardware"/>
    <n v="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n v="1428541276"/>
    <b v="0"/>
    <n v="188"/>
    <b v="1"/>
    <s v="technology/hardware"/>
    <x v="0"/>
    <x v="2"/>
    <s v="hardware"/>
    <n v="4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n v="1479493857"/>
    <b v="0"/>
    <n v="48"/>
    <b v="1"/>
    <s v="technology/hardware"/>
    <x v="2"/>
    <x v="2"/>
    <s v="hardware"/>
    <n v="11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n v="1432659793"/>
    <b v="0"/>
    <n v="607"/>
    <b v="1"/>
    <s v="technology/hardware"/>
    <x v="0"/>
    <x v="2"/>
    <s v="hardware"/>
    <n v="5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n v="1444690700"/>
    <b v="0"/>
    <n v="50"/>
    <b v="1"/>
    <s v="technology/hardware"/>
    <x v="0"/>
    <x v="2"/>
    <s v="hardware"/>
    <n v="1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n v="1333597555"/>
    <b v="0"/>
    <n v="55"/>
    <b v="1"/>
    <s v="music/indie rock"/>
    <x v="5"/>
    <x v="4"/>
    <s v="indie rock"/>
    <n v="4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n v="1316919196"/>
    <b v="0"/>
    <n v="38"/>
    <b v="1"/>
    <s v="music/indie rock"/>
    <x v="6"/>
    <x v="4"/>
    <s v="indie rock"/>
    <n v="9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n v="1336238395"/>
    <b v="0"/>
    <n v="25"/>
    <b v="1"/>
    <s v="music/indie rock"/>
    <x v="5"/>
    <x v="4"/>
    <s v="indie rock"/>
    <n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n v="1396468782"/>
    <b v="0"/>
    <n v="46"/>
    <b v="1"/>
    <s v="music/indie rock"/>
    <x v="3"/>
    <x v="4"/>
    <s v="indie rock"/>
    <n v="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n v="1339790587"/>
    <b v="0"/>
    <n v="83"/>
    <b v="1"/>
    <s v="music/indie rock"/>
    <x v="5"/>
    <x v="4"/>
    <s v="indie rock"/>
    <n v="6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n v="1321200332"/>
    <b v="0"/>
    <n v="35"/>
    <b v="1"/>
    <s v="music/indie rock"/>
    <x v="6"/>
    <x v="4"/>
    <s v="indie rock"/>
    <n v="1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n v="1312865658"/>
    <b v="0"/>
    <n v="25"/>
    <b v="1"/>
    <s v="music/indie rock"/>
    <x v="6"/>
    <x v="4"/>
    <s v="indie rock"/>
    <n v="8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n v="1281028152"/>
    <b v="0"/>
    <n v="75"/>
    <b v="1"/>
    <s v="music/indie rock"/>
    <x v="7"/>
    <x v="4"/>
    <s v="indie rock"/>
    <n v="8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n v="1372384194"/>
    <b v="0"/>
    <n v="62"/>
    <b v="1"/>
    <s v="music/indie rock"/>
    <x v="4"/>
    <x v="4"/>
    <s v="indie rock"/>
    <n v="6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n v="1359104955"/>
    <b v="0"/>
    <n v="160"/>
    <b v="1"/>
    <s v="music/indie rock"/>
    <x v="4"/>
    <x v="4"/>
    <s v="indie rock"/>
    <n v="1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n v="1294818278"/>
    <b v="0"/>
    <n v="246"/>
    <b v="1"/>
    <s v="music/indie rock"/>
    <x v="6"/>
    <x v="4"/>
    <s v="indie rock"/>
    <n v="1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n v="1312822732"/>
    <b v="0"/>
    <n v="55"/>
    <b v="1"/>
    <s v="music/indie rock"/>
    <x v="6"/>
    <x v="4"/>
    <s v="indie rock"/>
    <n v="8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n v="1351024232"/>
    <b v="0"/>
    <n v="23"/>
    <b v="1"/>
    <s v="music/indie rock"/>
    <x v="5"/>
    <x v="4"/>
    <s v="indie rock"/>
    <n v="10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n v="1327969730"/>
    <b v="0"/>
    <n v="72"/>
    <b v="1"/>
    <s v="music/indie rock"/>
    <x v="5"/>
    <x v="4"/>
    <s v="indie rock"/>
    <n v="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n v="1312392973"/>
    <b v="0"/>
    <n v="22"/>
    <b v="1"/>
    <s v="music/indie rock"/>
    <x v="6"/>
    <x v="4"/>
    <s v="indie rock"/>
    <n v="8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n v="1349892735"/>
    <b v="0"/>
    <n v="14"/>
    <b v="1"/>
    <s v="music/indie rock"/>
    <x v="5"/>
    <x v="4"/>
    <s v="indie rock"/>
    <n v="10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n v="1317564135"/>
    <b v="0"/>
    <n v="38"/>
    <b v="1"/>
    <s v="music/indie rock"/>
    <x v="6"/>
    <x v="4"/>
    <s v="indie rock"/>
    <n v="10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n v="1328582635"/>
    <b v="0"/>
    <n v="32"/>
    <b v="1"/>
    <s v="music/indie rock"/>
    <x v="5"/>
    <x v="4"/>
    <s v="indie rock"/>
    <n v="2"/>
    <x v="2"/>
  </r>
  <r>
    <n v="2099"/>
    <s v="Roosevelt Died."/>
    <s v="Our tour van died, we need help!"/>
    <n v="3000"/>
    <n v="3971"/>
    <x v="0"/>
    <s v="US"/>
    <s v="USD"/>
    <n v="1435808400"/>
    <x v="2099"/>
    <n v="1434650084"/>
    <b v="0"/>
    <n v="63"/>
    <b v="1"/>
    <s v="music/indie rock"/>
    <x v="0"/>
    <x v="4"/>
    <s v="indie rock"/>
    <n v="6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n v="1339704141"/>
    <b v="0"/>
    <n v="27"/>
    <b v="1"/>
    <s v="music/indie rock"/>
    <x v="5"/>
    <x v="4"/>
    <s v="indie rock"/>
    <n v="6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n v="1323920114"/>
    <b v="0"/>
    <n v="44"/>
    <b v="1"/>
    <s v="music/indie rock"/>
    <x v="6"/>
    <x v="4"/>
    <s v="indie rock"/>
    <n v="12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n v="1302036648"/>
    <b v="0"/>
    <n v="38"/>
    <b v="1"/>
    <s v="music/indie rock"/>
    <x v="6"/>
    <x v="4"/>
    <s v="indie rock"/>
    <n v="4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n v="1349892427"/>
    <b v="0"/>
    <n v="115"/>
    <b v="1"/>
    <s v="music/indie rock"/>
    <x v="5"/>
    <x v="4"/>
    <s v="indie rock"/>
    <n v="10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n v="1367286434"/>
    <b v="0"/>
    <n v="37"/>
    <b v="1"/>
    <s v="music/indie rock"/>
    <x v="4"/>
    <x v="4"/>
    <s v="indie rock"/>
    <n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n v="1415472953"/>
    <b v="0"/>
    <n v="99"/>
    <b v="1"/>
    <s v="music/indie rock"/>
    <x v="3"/>
    <x v="4"/>
    <s v="indie rock"/>
    <n v="1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n v="1356584974"/>
    <b v="0"/>
    <n v="44"/>
    <b v="1"/>
    <s v="music/indie rock"/>
    <x v="5"/>
    <x v="4"/>
    <s v="indie rock"/>
    <n v="12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n v="1413997393"/>
    <b v="0"/>
    <n v="58"/>
    <b v="1"/>
    <s v="music/indie rock"/>
    <x v="3"/>
    <x v="4"/>
    <s v="indie rock"/>
    <n v="10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n v="1344917580"/>
    <b v="0"/>
    <n v="191"/>
    <b v="1"/>
    <s v="music/indie rock"/>
    <x v="5"/>
    <x v="4"/>
    <s v="indie rock"/>
    <n v="8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n v="1433523617"/>
    <b v="0"/>
    <n v="40"/>
    <b v="1"/>
    <s v="music/indie rock"/>
    <x v="0"/>
    <x v="4"/>
    <s v="indie rock"/>
    <n v="6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n v="1398873969"/>
    <b v="0"/>
    <n v="38"/>
    <b v="1"/>
    <s v="music/indie rock"/>
    <x v="3"/>
    <x v="4"/>
    <s v="indie rock"/>
    <n v="4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n v="1307594625"/>
    <b v="0"/>
    <n v="39"/>
    <b v="1"/>
    <s v="music/indie rock"/>
    <x v="6"/>
    <x v="4"/>
    <s v="indie rock"/>
    <n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n v="1364854593"/>
    <b v="0"/>
    <n v="11"/>
    <b v="1"/>
    <s v="music/indie rock"/>
    <x v="4"/>
    <x v="4"/>
    <s v="indie rock"/>
    <n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n v="1408481176"/>
    <b v="0"/>
    <n v="107"/>
    <b v="1"/>
    <s v="music/indie rock"/>
    <x v="3"/>
    <x v="4"/>
    <s v="indie rock"/>
    <n v="8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n v="1286480070"/>
    <b v="0"/>
    <n v="147"/>
    <b v="1"/>
    <s v="music/indie rock"/>
    <x v="7"/>
    <x v="4"/>
    <s v="indie rock"/>
    <n v="10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n v="1295575001"/>
    <b v="0"/>
    <n v="36"/>
    <b v="1"/>
    <s v="music/indie rock"/>
    <x v="6"/>
    <x v="4"/>
    <s v="indie rock"/>
    <n v="1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n v="1345056003"/>
    <b v="0"/>
    <n v="92"/>
    <b v="1"/>
    <s v="music/indie rock"/>
    <x v="5"/>
    <x v="4"/>
    <s v="indie rock"/>
    <n v="8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n v="1444699549"/>
    <b v="0"/>
    <n v="35"/>
    <b v="1"/>
    <s v="music/indie rock"/>
    <x v="0"/>
    <x v="4"/>
    <s v="indie rock"/>
    <n v="1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n v="1308946136"/>
    <b v="0"/>
    <n v="17"/>
    <b v="1"/>
    <s v="music/indie rock"/>
    <x v="6"/>
    <x v="4"/>
    <s v="indie rock"/>
    <n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n v="1342494445"/>
    <b v="0"/>
    <n v="22"/>
    <b v="1"/>
    <s v="music/indie rock"/>
    <x v="5"/>
    <x v="4"/>
    <s v="indie rock"/>
    <n v="7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n v="1384384136"/>
    <b v="0"/>
    <n v="69"/>
    <b v="1"/>
    <s v="music/indie rock"/>
    <x v="4"/>
    <x v="4"/>
    <s v="indie rock"/>
    <n v="11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n v="1481564948"/>
    <b v="0"/>
    <n v="10"/>
    <b v="0"/>
    <s v="games/video games"/>
    <x v="2"/>
    <x v="6"/>
    <s v="video games"/>
    <n v="1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n v="1481181169"/>
    <b v="0"/>
    <n v="3"/>
    <b v="0"/>
    <s v="games/video games"/>
    <x v="2"/>
    <x v="6"/>
    <s v="video games"/>
    <n v="1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n v="1263982307"/>
    <b v="0"/>
    <n v="5"/>
    <b v="0"/>
    <s v="games/video games"/>
    <x v="7"/>
    <x v="6"/>
    <s v="video games"/>
    <n v="1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n v="1286930435"/>
    <b v="0"/>
    <n v="5"/>
    <b v="0"/>
    <s v="games/video games"/>
    <x v="7"/>
    <x v="6"/>
    <s v="video games"/>
    <n v="10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n v="1436142833"/>
    <b v="0"/>
    <n v="27"/>
    <b v="0"/>
    <s v="games/video games"/>
    <x v="0"/>
    <x v="6"/>
    <s v="video games"/>
    <n v="7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n v="1415488887"/>
    <b v="0"/>
    <n v="2"/>
    <b v="0"/>
    <s v="games/video games"/>
    <x v="3"/>
    <x v="6"/>
    <s v="video games"/>
    <n v="11"/>
    <x v="4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n v="1423570063"/>
    <b v="0"/>
    <n v="236"/>
    <b v="0"/>
    <s v="games/video games"/>
    <x v="0"/>
    <x v="6"/>
    <s v="video games"/>
    <n v="2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n v="1406140369"/>
    <b v="0"/>
    <n v="1"/>
    <b v="0"/>
    <s v="games/video games"/>
    <x v="3"/>
    <x v="6"/>
    <s v="video games"/>
    <n v="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n v="1454978100"/>
    <b v="0"/>
    <n v="12"/>
    <b v="0"/>
    <s v="games/video games"/>
    <x v="2"/>
    <x v="6"/>
    <s v="video games"/>
    <n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n v="1405130663"/>
    <b v="0"/>
    <n v="4"/>
    <b v="0"/>
    <s v="games/video games"/>
    <x v="3"/>
    <x v="6"/>
    <s v="video games"/>
    <n v="7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n v="1434085091"/>
    <b v="0"/>
    <n v="3"/>
    <b v="0"/>
    <s v="games/video games"/>
    <x v="0"/>
    <x v="6"/>
    <s v="video games"/>
    <n v="6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n v="1388835692"/>
    <b v="0"/>
    <n v="99"/>
    <b v="0"/>
    <s v="games/video games"/>
    <x v="3"/>
    <x v="6"/>
    <s v="video games"/>
    <n v="1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n v="1300328399"/>
    <b v="0"/>
    <n v="3"/>
    <b v="0"/>
    <s v="games/video games"/>
    <x v="6"/>
    <x v="6"/>
    <s v="video games"/>
    <n v="3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n v="1364505391"/>
    <b v="0"/>
    <n v="3"/>
    <b v="0"/>
    <s v="games/video games"/>
    <x v="4"/>
    <x v="6"/>
    <s v="video games"/>
    <n v="3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n v="1346800033"/>
    <b v="0"/>
    <n v="22"/>
    <b v="0"/>
    <s v="games/video games"/>
    <x v="5"/>
    <x v="6"/>
    <s v="video games"/>
    <n v="9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n v="1379592786"/>
    <b v="0"/>
    <n v="4"/>
    <b v="0"/>
    <s v="games/video games"/>
    <x v="4"/>
    <x v="6"/>
    <s v="video games"/>
    <n v="9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n v="1415212229"/>
    <b v="0"/>
    <n v="534"/>
    <b v="0"/>
    <s v="games/video games"/>
    <x v="3"/>
    <x v="6"/>
    <s v="video games"/>
    <n v="11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n v="1381364339"/>
    <b v="0"/>
    <n v="12"/>
    <b v="0"/>
    <s v="games/video games"/>
    <x v="4"/>
    <x v="6"/>
    <s v="video games"/>
    <n v="10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n v="1475604008"/>
    <b v="0"/>
    <n v="56"/>
    <b v="0"/>
    <s v="games/video games"/>
    <x v="2"/>
    <x v="6"/>
    <s v="video games"/>
    <n v="10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n v="1355342424"/>
    <b v="0"/>
    <n v="11"/>
    <b v="0"/>
    <s v="games/video games"/>
    <x v="5"/>
    <x v="6"/>
    <s v="video games"/>
    <n v="12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n v="1413351559"/>
    <b v="0"/>
    <n v="0"/>
    <b v="0"/>
    <s v="games/video games"/>
    <x v="3"/>
    <x v="6"/>
    <s v="video games"/>
    <n v="10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n v="1449075010"/>
    <b v="0"/>
    <n v="12"/>
    <b v="0"/>
    <s v="games/video games"/>
    <x v="0"/>
    <x v="6"/>
    <s v="video games"/>
    <n v="12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n v="1275599812"/>
    <b v="0"/>
    <n v="5"/>
    <b v="0"/>
    <s v="games/video games"/>
    <x v="7"/>
    <x v="6"/>
    <s v="video games"/>
    <n v="6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n v="1376399240"/>
    <b v="0"/>
    <n v="24"/>
    <b v="0"/>
    <s v="games/video games"/>
    <x v="4"/>
    <x v="6"/>
    <s v="video games"/>
    <n v="8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n v="1382938914"/>
    <b v="0"/>
    <n v="89"/>
    <b v="0"/>
    <s v="games/video games"/>
    <x v="4"/>
    <x v="6"/>
    <s v="video games"/>
    <n v="10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n v="1453997910"/>
    <b v="0"/>
    <n v="1"/>
    <b v="0"/>
    <s v="games/video games"/>
    <x v="2"/>
    <x v="6"/>
    <s v="video games"/>
    <n v="1"/>
    <x v="1"/>
  </r>
  <r>
    <n v="2147"/>
    <s v="Johnny Rocketfingers 3"/>
    <s v="A Point and Click Adventure on Steroids."/>
    <n v="390000"/>
    <n v="2716"/>
    <x v="2"/>
    <s v="US"/>
    <s v="USD"/>
    <n v="1416125148"/>
    <x v="2147"/>
    <n v="1413356748"/>
    <b v="0"/>
    <n v="55"/>
    <b v="0"/>
    <s v="games/video games"/>
    <x v="3"/>
    <x v="6"/>
    <s v="video games"/>
    <n v="10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n v="1425404182"/>
    <b v="0"/>
    <n v="2"/>
    <b v="0"/>
    <s v="games/video games"/>
    <x v="0"/>
    <x v="6"/>
    <s v="video games"/>
    <n v="3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n v="1277512556"/>
    <b v="0"/>
    <n v="0"/>
    <b v="0"/>
    <s v="games/video games"/>
    <x v="7"/>
    <x v="6"/>
    <s v="video games"/>
    <n v="6"/>
    <x v="0"/>
  </r>
  <r>
    <n v="2150"/>
    <s v="The Unknown Door"/>
    <s v="A pixel styled open world detective game."/>
    <n v="50000"/>
    <n v="405"/>
    <x v="2"/>
    <s v="NO"/>
    <s v="NOK"/>
    <n v="1468392599"/>
    <x v="2150"/>
    <n v="1465800599"/>
    <b v="0"/>
    <n v="4"/>
    <b v="0"/>
    <s v="games/video games"/>
    <x v="2"/>
    <x v="6"/>
    <s v="video games"/>
    <n v="6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n v="1464639614"/>
    <b v="0"/>
    <n v="6"/>
    <b v="0"/>
    <s v="games/video games"/>
    <x v="2"/>
    <x v="6"/>
    <s v="video games"/>
    <n v="5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n v="1392321509"/>
    <b v="0"/>
    <n v="4"/>
    <b v="0"/>
    <s v="games/video games"/>
    <x v="3"/>
    <x v="6"/>
    <s v="video games"/>
    <n v="2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n v="1417470718"/>
    <b v="0"/>
    <n v="4"/>
    <b v="0"/>
    <s v="games/video games"/>
    <x v="3"/>
    <x v="6"/>
    <s v="video games"/>
    <n v="12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n v="1389193827"/>
    <b v="0"/>
    <n v="2"/>
    <b v="0"/>
    <s v="games/video games"/>
    <x v="3"/>
    <x v="6"/>
    <s v="video games"/>
    <n v="1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n v="1456854985"/>
    <b v="0"/>
    <n v="5"/>
    <b v="0"/>
    <s v="games/video games"/>
    <x v="2"/>
    <x v="6"/>
    <s v="video games"/>
    <n v="3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n v="1375475406"/>
    <b v="0"/>
    <n v="83"/>
    <b v="0"/>
    <s v="games/video games"/>
    <x v="4"/>
    <x v="6"/>
    <s v="video games"/>
    <n v="8"/>
    <x v="10"/>
  </r>
  <r>
    <n v="2157"/>
    <s v="Nin"/>
    <s v="Gamers and 90's fans unite in this small tale of epic proportions!"/>
    <n v="75000"/>
    <n v="21144"/>
    <x v="2"/>
    <s v="US"/>
    <s v="USD"/>
    <n v="1482479940"/>
    <x v="2157"/>
    <n v="1479684783"/>
    <b v="0"/>
    <n v="57"/>
    <b v="0"/>
    <s v="games/video games"/>
    <x v="2"/>
    <x v="6"/>
    <s v="video games"/>
    <n v="11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n v="1356121774"/>
    <b v="0"/>
    <n v="311"/>
    <b v="0"/>
    <s v="games/video games"/>
    <x v="5"/>
    <x v="6"/>
    <s v="video games"/>
    <n v="12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n v="1308245574"/>
    <b v="0"/>
    <n v="2"/>
    <b v="0"/>
    <s v="games/video games"/>
    <x v="6"/>
    <x v="6"/>
    <s v="video games"/>
    <n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n v="1334855105"/>
    <b v="0"/>
    <n v="16"/>
    <b v="0"/>
    <s v="games/video games"/>
    <x v="5"/>
    <x v="6"/>
    <s v="video games"/>
    <n v="4"/>
    <x v="6"/>
  </r>
  <r>
    <n v="2161"/>
    <s v="CallMeGhost DEBUT ALBUM preorder!"/>
    <s v="We're trying to fund hard copies of our debut album!"/>
    <n v="400"/>
    <n v="463"/>
    <x v="0"/>
    <s v="US"/>
    <s v="USD"/>
    <n v="1443040059"/>
    <x v="2161"/>
    <n v="1440448059"/>
    <b v="0"/>
    <n v="13"/>
    <b v="1"/>
    <s v="music/rock"/>
    <x v="0"/>
    <x v="4"/>
    <s v="rock"/>
    <n v="8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n v="1403547791"/>
    <b v="0"/>
    <n v="58"/>
    <b v="1"/>
    <s v="music/rock"/>
    <x v="3"/>
    <x v="4"/>
    <s v="rock"/>
    <n v="6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n v="1429306520"/>
    <b v="0"/>
    <n v="44"/>
    <b v="1"/>
    <s v="music/rock"/>
    <x v="0"/>
    <x v="4"/>
    <s v="rock"/>
    <n v="4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n v="1464196414"/>
    <b v="0"/>
    <n v="83"/>
    <b v="1"/>
    <s v="music/rock"/>
    <x v="2"/>
    <x v="4"/>
    <s v="rock"/>
    <n v="5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n v="1457539235"/>
    <b v="0"/>
    <n v="117"/>
    <b v="1"/>
    <s v="music/rock"/>
    <x v="2"/>
    <x v="4"/>
    <s v="rock"/>
    <n v="3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n v="1413922018"/>
    <b v="0"/>
    <n v="32"/>
    <b v="1"/>
    <s v="music/rock"/>
    <x v="3"/>
    <x v="4"/>
    <s v="rock"/>
    <n v="10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n v="1346463337"/>
    <b v="0"/>
    <n v="8"/>
    <b v="1"/>
    <s v="music/rock"/>
    <x v="5"/>
    <x v="4"/>
    <s v="rock"/>
    <n v="9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n v="1484058261"/>
    <b v="0"/>
    <n v="340"/>
    <b v="1"/>
    <s v="music/rock"/>
    <x v="1"/>
    <x v="4"/>
    <s v="rock"/>
    <n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n v="1488214151"/>
    <b v="0"/>
    <n v="7"/>
    <b v="1"/>
    <s v="music/rock"/>
    <x v="1"/>
    <x v="4"/>
    <s v="rock"/>
    <n v="2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n v="1436810422"/>
    <b v="0"/>
    <n v="19"/>
    <b v="1"/>
    <s v="music/rock"/>
    <x v="0"/>
    <x v="4"/>
    <s v="rock"/>
    <n v="7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n v="1431903495"/>
    <b v="0"/>
    <n v="47"/>
    <b v="1"/>
    <s v="music/rock"/>
    <x v="0"/>
    <x v="4"/>
    <s v="rock"/>
    <n v="5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n v="1426773320"/>
    <b v="0"/>
    <n v="13"/>
    <b v="1"/>
    <s v="music/rock"/>
    <x v="0"/>
    <x v="4"/>
    <s v="rock"/>
    <n v="3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n v="1376066243"/>
    <b v="0"/>
    <n v="90"/>
    <b v="1"/>
    <s v="music/rock"/>
    <x v="4"/>
    <x v="4"/>
    <s v="rock"/>
    <n v="8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n v="1459861307"/>
    <b v="0"/>
    <n v="63"/>
    <b v="1"/>
    <s v="music/rock"/>
    <x v="2"/>
    <x v="4"/>
    <s v="rock"/>
    <n v="4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n v="1468455186"/>
    <b v="0"/>
    <n v="26"/>
    <b v="1"/>
    <s v="music/rock"/>
    <x v="2"/>
    <x v="4"/>
    <s v="rock"/>
    <n v="7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n v="1427987509"/>
    <b v="0"/>
    <n v="71"/>
    <b v="1"/>
    <s v="music/rock"/>
    <x v="0"/>
    <x v="4"/>
    <s v="rock"/>
    <n v="4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n v="1463032867"/>
    <b v="0"/>
    <n v="38"/>
    <b v="1"/>
    <s v="music/rock"/>
    <x v="2"/>
    <x v="4"/>
    <s v="rock"/>
    <n v="5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n v="1482160597"/>
    <b v="0"/>
    <n v="859"/>
    <b v="1"/>
    <s v="music/rock"/>
    <x v="2"/>
    <x v="4"/>
    <s v="rock"/>
    <n v="1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n v="1426133192"/>
    <b v="0"/>
    <n v="21"/>
    <b v="1"/>
    <s v="music/rock"/>
    <x v="0"/>
    <x v="4"/>
    <s v="rock"/>
    <n v="3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n v="1443801868"/>
    <b v="0"/>
    <n v="78"/>
    <b v="1"/>
    <s v="music/rock"/>
    <x v="0"/>
    <x v="4"/>
    <s v="rock"/>
    <n v="1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n v="1486426053"/>
    <b v="0"/>
    <n v="53"/>
    <b v="1"/>
    <s v="games/tabletop games"/>
    <x v="1"/>
    <x v="6"/>
    <s v="tabletop games"/>
    <n v="2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n v="1409261825"/>
    <b v="0"/>
    <n v="356"/>
    <b v="1"/>
    <s v="games/tabletop games"/>
    <x v="3"/>
    <x v="6"/>
    <s v="tabletop games"/>
    <n v="8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n v="1484037977"/>
    <b v="0"/>
    <n v="279"/>
    <b v="1"/>
    <s v="games/tabletop games"/>
    <x v="1"/>
    <x v="6"/>
    <s v="tabletop games"/>
    <n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n v="1452530041"/>
    <b v="1"/>
    <n v="266"/>
    <b v="1"/>
    <s v="games/tabletop games"/>
    <x v="2"/>
    <x v="6"/>
    <s v="tabletop games"/>
    <n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n v="1360830239"/>
    <b v="0"/>
    <n v="623"/>
    <b v="1"/>
    <s v="games/tabletop games"/>
    <x v="4"/>
    <x v="6"/>
    <s v="tabletop games"/>
    <n v="2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n v="1470062743"/>
    <b v="0"/>
    <n v="392"/>
    <b v="1"/>
    <s v="games/tabletop games"/>
    <x v="2"/>
    <x v="6"/>
    <s v="tabletop games"/>
    <n v="8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n v="1425531666"/>
    <b v="1"/>
    <n v="3562"/>
    <b v="1"/>
    <s v="games/tabletop games"/>
    <x v="0"/>
    <x v="6"/>
    <s v="tabletop games"/>
    <n v="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n v="1474380241"/>
    <b v="0"/>
    <n v="514"/>
    <b v="1"/>
    <s v="games/tabletop games"/>
    <x v="2"/>
    <x v="6"/>
    <s v="tabletop games"/>
    <n v="9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n v="1460055300"/>
    <b v="0"/>
    <n v="88"/>
    <b v="1"/>
    <s v="games/tabletop games"/>
    <x v="2"/>
    <x v="6"/>
    <s v="tabletop games"/>
    <n v="4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n v="1455721204"/>
    <b v="0"/>
    <n v="537"/>
    <b v="1"/>
    <s v="games/tabletop games"/>
    <x v="2"/>
    <x v="6"/>
    <s v="tabletop games"/>
    <n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n v="1486065627"/>
    <b v="0"/>
    <n v="25"/>
    <b v="1"/>
    <s v="games/tabletop games"/>
    <x v="1"/>
    <x v="6"/>
    <s v="tabletop games"/>
    <n v="2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n v="1479414344"/>
    <b v="0"/>
    <n v="3238"/>
    <b v="1"/>
    <s v="games/tabletop games"/>
    <x v="2"/>
    <x v="6"/>
    <s v="tabletop games"/>
    <n v="11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n v="1477043072"/>
    <b v="0"/>
    <n v="897"/>
    <b v="1"/>
    <s v="games/tabletop games"/>
    <x v="2"/>
    <x v="6"/>
    <s v="tabletop games"/>
    <n v="10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n v="1456423890"/>
    <b v="0"/>
    <n v="878"/>
    <b v="1"/>
    <s v="games/tabletop games"/>
    <x v="2"/>
    <x v="6"/>
    <s v="tabletop games"/>
    <n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n v="1436725900"/>
    <b v="0"/>
    <n v="115"/>
    <b v="1"/>
    <s v="games/tabletop games"/>
    <x v="0"/>
    <x v="6"/>
    <s v="tabletop games"/>
    <n v="7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n v="1478000502"/>
    <b v="0"/>
    <n v="234"/>
    <b v="1"/>
    <s v="games/tabletop games"/>
    <x v="2"/>
    <x v="6"/>
    <s v="tabletop games"/>
    <n v="11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n v="1422540059"/>
    <b v="0"/>
    <n v="4330"/>
    <b v="1"/>
    <s v="games/tabletop games"/>
    <x v="0"/>
    <x v="6"/>
    <s v="tabletop games"/>
    <n v="1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n v="1444911600"/>
    <b v="0"/>
    <n v="651"/>
    <b v="1"/>
    <s v="games/tabletop games"/>
    <x v="0"/>
    <x v="6"/>
    <s v="tabletop games"/>
    <n v="10"/>
    <x v="9"/>
  </r>
  <r>
    <n v="2199"/>
    <s v="Decadolo. Flip it!"/>
    <s v="A new strategic board game designed to flip out your opponent."/>
    <n v="9000"/>
    <n v="13228"/>
    <x v="0"/>
    <s v="IE"/>
    <s v="EUR"/>
    <n v="1444903198"/>
    <x v="2199"/>
    <n v="1442311198"/>
    <b v="1"/>
    <n v="251"/>
    <b v="1"/>
    <s v="games/tabletop games"/>
    <x v="0"/>
    <x v="6"/>
    <s v="tabletop games"/>
    <n v="9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n v="1433775668"/>
    <b v="0"/>
    <n v="263"/>
    <b v="1"/>
    <s v="games/tabletop games"/>
    <x v="0"/>
    <x v="6"/>
    <s v="tabletop games"/>
    <n v="6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n v="1357157965"/>
    <b v="0"/>
    <n v="28"/>
    <b v="1"/>
    <s v="music/electronic music"/>
    <x v="4"/>
    <x v="4"/>
    <s v="electronic music"/>
    <n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n v="1349209368"/>
    <b v="0"/>
    <n v="721"/>
    <b v="1"/>
    <s v="music/electronic music"/>
    <x v="5"/>
    <x v="4"/>
    <s v="electronic music"/>
    <n v="10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n v="1440535082"/>
    <b v="0"/>
    <n v="50"/>
    <b v="1"/>
    <s v="music/electronic music"/>
    <x v="0"/>
    <x v="4"/>
    <s v="electronic music"/>
    <n v="8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n v="1360222119"/>
    <b v="0"/>
    <n v="73"/>
    <b v="1"/>
    <s v="music/electronic music"/>
    <x v="4"/>
    <x v="4"/>
    <s v="electronic music"/>
    <n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n v="1335987789"/>
    <b v="0"/>
    <n v="27"/>
    <b v="1"/>
    <s v="music/electronic music"/>
    <x v="5"/>
    <x v="4"/>
    <s v="electronic music"/>
    <n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n v="1333001424"/>
    <b v="0"/>
    <n v="34"/>
    <b v="1"/>
    <s v="music/electronic music"/>
    <x v="5"/>
    <x v="4"/>
    <s v="electronic music"/>
    <n v="3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n v="1381984773"/>
    <b v="0"/>
    <n v="7"/>
    <b v="1"/>
    <s v="music/electronic music"/>
    <x v="4"/>
    <x v="4"/>
    <s v="electronic music"/>
    <n v="10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n v="1328649026"/>
    <b v="0"/>
    <n v="24"/>
    <b v="1"/>
    <s v="music/electronic music"/>
    <x v="5"/>
    <x v="4"/>
    <s v="electronic music"/>
    <n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n v="1396524644"/>
    <b v="0"/>
    <n v="15"/>
    <b v="1"/>
    <s v="music/electronic music"/>
    <x v="3"/>
    <x v="4"/>
    <s v="electronic music"/>
    <n v="4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n v="1329442510"/>
    <b v="0"/>
    <n v="72"/>
    <b v="1"/>
    <s v="music/electronic music"/>
    <x v="5"/>
    <x v="4"/>
    <s v="electronic music"/>
    <n v="2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n v="1395168625"/>
    <b v="0"/>
    <n v="120"/>
    <b v="1"/>
    <s v="music/electronic music"/>
    <x v="3"/>
    <x v="4"/>
    <s v="electronic music"/>
    <n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n v="1380650177"/>
    <b v="0"/>
    <n v="123"/>
    <b v="1"/>
    <s v="music/electronic music"/>
    <x v="4"/>
    <x v="4"/>
    <s v="electronic music"/>
    <n v="10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n v="1429127379"/>
    <b v="0"/>
    <n v="1"/>
    <b v="1"/>
    <s v="music/electronic music"/>
    <x v="0"/>
    <x v="4"/>
    <s v="electronic music"/>
    <n v="4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n v="1389121248"/>
    <b v="0"/>
    <n v="24"/>
    <b v="1"/>
    <s v="music/electronic music"/>
    <x v="3"/>
    <x v="4"/>
    <s v="electronic music"/>
    <n v="1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n v="1329671572"/>
    <b v="0"/>
    <n v="33"/>
    <b v="1"/>
    <s v="music/electronic music"/>
    <x v="5"/>
    <x v="4"/>
    <s v="electronic music"/>
    <n v="2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n v="1436464945"/>
    <b v="0"/>
    <n v="14"/>
    <b v="1"/>
    <s v="music/electronic music"/>
    <x v="0"/>
    <x v="4"/>
    <s v="electronic music"/>
    <n v="7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n v="1445539113"/>
    <b v="0"/>
    <n v="9"/>
    <b v="1"/>
    <s v="music/electronic music"/>
    <x v="0"/>
    <x v="4"/>
    <s v="electronic music"/>
    <n v="1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n v="1344281383"/>
    <b v="0"/>
    <n v="76"/>
    <b v="1"/>
    <s v="music/electronic music"/>
    <x v="5"/>
    <x v="4"/>
    <s v="electronic music"/>
    <n v="8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n v="1437412512"/>
    <b v="0"/>
    <n v="19"/>
    <b v="1"/>
    <s v="music/electronic music"/>
    <x v="0"/>
    <x v="4"/>
    <s v="electronic music"/>
    <n v="7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n v="1372296436"/>
    <b v="0"/>
    <n v="69"/>
    <b v="1"/>
    <s v="music/electronic music"/>
    <x v="4"/>
    <x v="4"/>
    <s v="electronic music"/>
    <n v="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n v="1458748809"/>
    <b v="0"/>
    <n v="218"/>
    <b v="1"/>
    <s v="games/tabletop games"/>
    <x v="2"/>
    <x v="6"/>
    <s v="tabletop games"/>
    <n v="3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n v="1325184847"/>
    <b v="0"/>
    <n v="30"/>
    <b v="1"/>
    <s v="games/tabletop games"/>
    <x v="6"/>
    <x v="6"/>
    <s v="tabletop games"/>
    <n v="12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n v="1432826568"/>
    <b v="0"/>
    <n v="100"/>
    <b v="1"/>
    <s v="games/tabletop games"/>
    <x v="0"/>
    <x v="6"/>
    <s v="tabletop games"/>
    <n v="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n v="1475337675"/>
    <b v="0"/>
    <n v="296"/>
    <b v="1"/>
    <s v="games/tabletop games"/>
    <x v="2"/>
    <x v="6"/>
    <s v="tabletop games"/>
    <n v="10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n v="1408734015"/>
    <b v="0"/>
    <n v="1204"/>
    <b v="1"/>
    <s v="games/tabletop games"/>
    <x v="3"/>
    <x v="6"/>
    <s v="tabletop games"/>
    <n v="8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n v="1452625822"/>
    <b v="0"/>
    <n v="321"/>
    <b v="1"/>
    <s v="games/tabletop games"/>
    <x v="2"/>
    <x v="6"/>
    <s v="tabletop games"/>
    <n v="1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n v="1381778555"/>
    <b v="0"/>
    <n v="301"/>
    <b v="1"/>
    <s v="games/tabletop games"/>
    <x v="4"/>
    <x v="6"/>
    <s v="tabletop games"/>
    <n v="10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n v="1437115236"/>
    <b v="0"/>
    <n v="144"/>
    <b v="1"/>
    <s v="games/tabletop games"/>
    <x v="0"/>
    <x v="6"/>
    <s v="tabletop games"/>
    <n v="7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n v="1375113391"/>
    <b v="0"/>
    <n v="539"/>
    <b v="1"/>
    <s v="games/tabletop games"/>
    <x v="4"/>
    <x v="6"/>
    <s v="tabletop games"/>
    <n v="7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n v="1395868127"/>
    <b v="0"/>
    <n v="498"/>
    <b v="1"/>
    <s v="games/tabletop games"/>
    <x v="3"/>
    <x v="6"/>
    <s v="tabletop games"/>
    <n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n v="1369864301"/>
    <b v="0"/>
    <n v="1113"/>
    <b v="1"/>
    <s v="games/tabletop games"/>
    <x v="4"/>
    <x v="6"/>
    <s v="tabletop games"/>
    <n v="5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n v="1402945408"/>
    <b v="0"/>
    <n v="988"/>
    <b v="1"/>
    <s v="games/tabletop games"/>
    <x v="3"/>
    <x v="6"/>
    <s v="tabletop games"/>
    <n v="6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n v="1448269539"/>
    <b v="0"/>
    <n v="391"/>
    <b v="1"/>
    <s v="games/tabletop games"/>
    <x v="0"/>
    <x v="6"/>
    <s v="tabletop games"/>
    <n v="11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n v="1481053647"/>
    <b v="0"/>
    <n v="28"/>
    <b v="1"/>
    <s v="games/tabletop games"/>
    <x v="2"/>
    <x v="6"/>
    <s v="tabletop games"/>
    <n v="1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n v="1424997111"/>
    <b v="0"/>
    <n v="147"/>
    <b v="1"/>
    <s v="games/tabletop games"/>
    <x v="0"/>
    <x v="6"/>
    <s v="tabletop games"/>
    <n v="2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n v="1451746123"/>
    <b v="0"/>
    <n v="680"/>
    <b v="1"/>
    <s v="games/tabletop games"/>
    <x v="2"/>
    <x v="6"/>
    <s v="tabletop games"/>
    <n v="1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n v="1412294683"/>
    <b v="0"/>
    <n v="983"/>
    <b v="1"/>
    <s v="games/tabletop games"/>
    <x v="3"/>
    <x v="6"/>
    <s v="tabletop games"/>
    <n v="10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n v="1486565716"/>
    <b v="0"/>
    <n v="79"/>
    <b v="1"/>
    <s v="games/tabletop games"/>
    <x v="1"/>
    <x v="6"/>
    <s v="tabletop games"/>
    <n v="2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n v="1382742014"/>
    <b v="0"/>
    <n v="426"/>
    <b v="1"/>
    <s v="games/tabletop games"/>
    <x v="4"/>
    <x v="6"/>
    <s v="tabletop games"/>
    <n v="10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n v="1458762544"/>
    <b v="0"/>
    <n v="96"/>
    <b v="1"/>
    <s v="games/tabletop games"/>
    <x v="2"/>
    <x v="6"/>
    <s v="tabletop games"/>
    <n v="3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n v="1485892300"/>
    <b v="0"/>
    <n v="163"/>
    <b v="1"/>
    <s v="games/tabletop games"/>
    <x v="1"/>
    <x v="6"/>
    <s v="tabletop games"/>
    <n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n v="1382449733"/>
    <b v="0"/>
    <n v="2525"/>
    <b v="1"/>
    <s v="games/tabletop games"/>
    <x v="4"/>
    <x v="6"/>
    <s v="tabletop games"/>
    <n v="10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n v="1488823290"/>
    <b v="0"/>
    <n v="2035"/>
    <b v="1"/>
    <s v="games/tabletop games"/>
    <x v="1"/>
    <x v="6"/>
    <s v="tabletop games"/>
    <n v="3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n v="1475609946"/>
    <b v="0"/>
    <n v="290"/>
    <b v="1"/>
    <s v="games/tabletop games"/>
    <x v="2"/>
    <x v="6"/>
    <s v="tabletop games"/>
    <n v="10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n v="1390323617"/>
    <b v="0"/>
    <n v="1980"/>
    <b v="1"/>
    <s v="games/tabletop games"/>
    <x v="3"/>
    <x v="6"/>
    <s v="tabletop games"/>
    <n v="1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n v="1438801210"/>
    <b v="0"/>
    <n v="57"/>
    <b v="1"/>
    <s v="games/tabletop games"/>
    <x v="0"/>
    <x v="6"/>
    <s v="tabletop games"/>
    <n v="8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n v="1436975965"/>
    <b v="0"/>
    <n v="380"/>
    <b v="1"/>
    <s v="games/tabletop games"/>
    <x v="0"/>
    <x v="6"/>
    <s v="tabletop games"/>
    <n v="7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n v="1479157278"/>
    <b v="0"/>
    <n v="128"/>
    <b v="1"/>
    <s v="games/tabletop games"/>
    <x v="2"/>
    <x v="6"/>
    <s v="tabletop games"/>
    <n v="11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n v="1362329565"/>
    <b v="0"/>
    <n v="180"/>
    <b v="1"/>
    <s v="games/tabletop games"/>
    <x v="4"/>
    <x v="6"/>
    <s v="tabletop games"/>
    <n v="3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n v="1478131673"/>
    <b v="0"/>
    <n v="571"/>
    <b v="1"/>
    <s v="games/tabletop games"/>
    <x v="2"/>
    <x v="6"/>
    <s v="tabletop games"/>
    <n v="11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n v="1406362677"/>
    <b v="0"/>
    <n v="480"/>
    <b v="1"/>
    <s v="games/tabletop games"/>
    <x v="3"/>
    <x v="6"/>
    <s v="tabletop games"/>
    <n v="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n v="1469173938"/>
    <b v="0"/>
    <n v="249"/>
    <b v="1"/>
    <s v="games/tabletop games"/>
    <x v="2"/>
    <x v="6"/>
    <s v="tabletop games"/>
    <n v="7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n v="1445267347"/>
    <b v="0"/>
    <n v="84"/>
    <b v="1"/>
    <s v="games/tabletop games"/>
    <x v="0"/>
    <x v="6"/>
    <s v="tabletop games"/>
    <n v="1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n v="1484667168"/>
    <b v="0"/>
    <n v="197"/>
    <b v="1"/>
    <s v="games/tabletop games"/>
    <x v="1"/>
    <x v="6"/>
    <s v="tabletop games"/>
    <n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n v="1460069451"/>
    <b v="0"/>
    <n v="271"/>
    <b v="1"/>
    <s v="games/tabletop games"/>
    <x v="2"/>
    <x v="6"/>
    <s v="tabletop games"/>
    <n v="4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n v="1478602246"/>
    <b v="0"/>
    <n v="50"/>
    <b v="1"/>
    <s v="games/tabletop games"/>
    <x v="2"/>
    <x v="6"/>
    <s v="tabletop games"/>
    <n v="1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n v="1463351329"/>
    <b v="0"/>
    <n v="169"/>
    <b v="1"/>
    <s v="games/tabletop games"/>
    <x v="2"/>
    <x v="6"/>
    <s v="tabletop games"/>
    <n v="5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n v="1431453687"/>
    <b v="0"/>
    <n v="205"/>
    <b v="1"/>
    <s v="games/tabletop games"/>
    <x v="0"/>
    <x v="6"/>
    <s v="tabletop games"/>
    <n v="5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n v="1480360736"/>
    <b v="0"/>
    <n v="206"/>
    <b v="1"/>
    <s v="games/tabletop games"/>
    <x v="2"/>
    <x v="6"/>
    <s v="tabletop games"/>
    <n v="11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n v="1393287850"/>
    <b v="0"/>
    <n v="84"/>
    <b v="1"/>
    <s v="games/tabletop games"/>
    <x v="3"/>
    <x v="6"/>
    <s v="tabletop games"/>
    <n v="2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n v="1485278620"/>
    <b v="0"/>
    <n v="210"/>
    <b v="1"/>
    <s v="games/tabletop games"/>
    <x v="1"/>
    <x v="6"/>
    <s v="tabletop games"/>
    <n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n v="1413295358"/>
    <b v="0"/>
    <n v="181"/>
    <b v="1"/>
    <s v="games/tabletop games"/>
    <x v="3"/>
    <x v="6"/>
    <s v="tabletop games"/>
    <n v="10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n v="1420919913"/>
    <b v="0"/>
    <n v="60"/>
    <b v="1"/>
    <s v="games/tabletop games"/>
    <x v="0"/>
    <x v="6"/>
    <s v="tabletop games"/>
    <n v="1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n v="1462543114"/>
    <b v="0"/>
    <n v="445"/>
    <b v="1"/>
    <s v="games/tabletop games"/>
    <x v="2"/>
    <x v="6"/>
    <s v="tabletop games"/>
    <n v="5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n v="1479241707"/>
    <b v="0"/>
    <n v="17"/>
    <b v="1"/>
    <s v="games/tabletop games"/>
    <x v="2"/>
    <x v="6"/>
    <s v="tabletop games"/>
    <n v="11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n v="1460235592"/>
    <b v="0"/>
    <n v="194"/>
    <b v="1"/>
    <s v="games/tabletop games"/>
    <x v="2"/>
    <x v="6"/>
    <s v="tabletop games"/>
    <n v="4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n v="1416945297"/>
    <b v="0"/>
    <n v="404"/>
    <b v="1"/>
    <s v="games/tabletop games"/>
    <x v="3"/>
    <x v="6"/>
    <s v="tabletop games"/>
    <n v="11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n v="1486691915"/>
    <b v="0"/>
    <n v="194"/>
    <b v="1"/>
    <s v="games/tabletop games"/>
    <x v="1"/>
    <x v="6"/>
    <s v="tabletop games"/>
    <n v="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n v="1486745663"/>
    <b v="0"/>
    <n v="902"/>
    <b v="1"/>
    <s v="games/tabletop games"/>
    <x v="1"/>
    <x v="6"/>
    <s v="tabletop games"/>
    <n v="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n v="1482353513"/>
    <b v="0"/>
    <n v="1670"/>
    <b v="1"/>
    <s v="games/tabletop games"/>
    <x v="2"/>
    <x v="6"/>
    <s v="tabletop games"/>
    <n v="1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n v="1478736004"/>
    <b v="0"/>
    <n v="1328"/>
    <b v="1"/>
    <s v="games/tabletop games"/>
    <x v="2"/>
    <x v="6"/>
    <s v="tabletop games"/>
    <n v="11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n v="1446914836"/>
    <b v="0"/>
    <n v="944"/>
    <b v="1"/>
    <s v="games/tabletop games"/>
    <x v="0"/>
    <x v="6"/>
    <s v="tabletop games"/>
    <n v="11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n v="1487164242"/>
    <b v="0"/>
    <n v="147"/>
    <b v="1"/>
    <s v="games/tabletop games"/>
    <x v="1"/>
    <x v="6"/>
    <s v="tabletop games"/>
    <n v="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n v="1390564857"/>
    <b v="0"/>
    <n v="99"/>
    <b v="1"/>
    <s v="games/tabletop games"/>
    <x v="3"/>
    <x v="6"/>
    <s v="tabletop games"/>
    <n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n v="1416667679"/>
    <b v="0"/>
    <n v="79"/>
    <b v="1"/>
    <s v="games/tabletop games"/>
    <x v="3"/>
    <x v="6"/>
    <s v="tabletop games"/>
    <n v="11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n v="1386344289"/>
    <b v="0"/>
    <n v="75"/>
    <b v="1"/>
    <s v="games/tabletop games"/>
    <x v="4"/>
    <x v="6"/>
    <s v="tabletop games"/>
    <n v="12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n v="1327767423"/>
    <b v="0"/>
    <n v="207"/>
    <b v="1"/>
    <s v="games/tabletop games"/>
    <x v="5"/>
    <x v="6"/>
    <s v="tabletop games"/>
    <n v="1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n v="1448902867"/>
    <b v="0"/>
    <n v="102"/>
    <b v="1"/>
    <s v="games/tabletop games"/>
    <x v="0"/>
    <x v="6"/>
    <s v="tabletop games"/>
    <n v="11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n v="1421436099"/>
    <b v="0"/>
    <n v="32"/>
    <b v="1"/>
    <s v="games/tabletop games"/>
    <x v="0"/>
    <x v="6"/>
    <s v="tabletop games"/>
    <n v="1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n v="1439909991"/>
    <b v="0"/>
    <n v="480"/>
    <b v="1"/>
    <s v="games/tabletop games"/>
    <x v="0"/>
    <x v="6"/>
    <s v="tabletop games"/>
    <n v="8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n v="1306219897"/>
    <b v="0"/>
    <n v="11"/>
    <b v="1"/>
    <s v="music/rock"/>
    <x v="6"/>
    <x v="4"/>
    <s v="rock"/>
    <n v="5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n v="1447560686"/>
    <b v="0"/>
    <n v="12"/>
    <b v="1"/>
    <s v="music/rock"/>
    <x v="0"/>
    <x v="4"/>
    <s v="rock"/>
    <n v="1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n v="1331348404"/>
    <b v="0"/>
    <n v="48"/>
    <b v="1"/>
    <s v="music/rock"/>
    <x v="5"/>
    <x v="4"/>
    <s v="rock"/>
    <n v="3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n v="1297451245"/>
    <b v="0"/>
    <n v="59"/>
    <b v="1"/>
    <s v="music/rock"/>
    <x v="6"/>
    <x v="4"/>
    <s v="rock"/>
    <n v="2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n v="1338352043"/>
    <b v="0"/>
    <n v="79"/>
    <b v="1"/>
    <s v="music/rock"/>
    <x v="5"/>
    <x v="4"/>
    <s v="rock"/>
    <n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n v="1376003254"/>
    <b v="0"/>
    <n v="14"/>
    <b v="1"/>
    <s v="music/rock"/>
    <x v="4"/>
    <x v="4"/>
    <s v="rock"/>
    <n v="8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n v="1401724860"/>
    <b v="0"/>
    <n v="106"/>
    <b v="1"/>
    <s v="music/rock"/>
    <x v="3"/>
    <x v="4"/>
    <s v="rock"/>
    <n v="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n v="1339098689"/>
    <b v="0"/>
    <n v="25"/>
    <b v="1"/>
    <s v="music/rock"/>
    <x v="5"/>
    <x v="4"/>
    <s v="rock"/>
    <n v="6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n v="1382659060"/>
    <b v="0"/>
    <n v="25"/>
    <b v="1"/>
    <s v="music/rock"/>
    <x v="4"/>
    <x v="4"/>
    <s v="rock"/>
    <n v="10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n v="1252908330"/>
    <b v="0"/>
    <n v="29"/>
    <b v="1"/>
    <s v="music/rock"/>
    <x v="8"/>
    <x v="4"/>
    <s v="rock"/>
    <n v="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n v="1332199618"/>
    <b v="0"/>
    <n v="43"/>
    <b v="1"/>
    <s v="music/rock"/>
    <x v="5"/>
    <x v="4"/>
    <s v="rock"/>
    <n v="3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n v="1332175476"/>
    <b v="0"/>
    <n v="46"/>
    <b v="1"/>
    <s v="music/rock"/>
    <x v="5"/>
    <x v="4"/>
    <s v="rock"/>
    <n v="3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n v="1346345999"/>
    <b v="0"/>
    <n v="27"/>
    <b v="1"/>
    <s v="music/rock"/>
    <x v="5"/>
    <x v="4"/>
    <s v="rock"/>
    <n v="8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n v="1356110480"/>
    <b v="0"/>
    <n v="112"/>
    <b v="1"/>
    <s v="music/rock"/>
    <x v="5"/>
    <x v="4"/>
    <s v="rock"/>
    <n v="12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n v="1356648856"/>
    <b v="0"/>
    <n v="34"/>
    <b v="1"/>
    <s v="music/rock"/>
    <x v="5"/>
    <x v="4"/>
    <s v="rock"/>
    <n v="12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n v="1326994426"/>
    <b v="0"/>
    <n v="145"/>
    <b v="1"/>
    <s v="music/rock"/>
    <x v="5"/>
    <x v="4"/>
    <s v="rock"/>
    <n v="1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n v="1328749249"/>
    <b v="0"/>
    <n v="19"/>
    <b v="1"/>
    <s v="music/rock"/>
    <x v="5"/>
    <x v="4"/>
    <s v="rock"/>
    <n v="2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n v="1393272633"/>
    <b v="0"/>
    <n v="288"/>
    <b v="1"/>
    <s v="music/rock"/>
    <x v="3"/>
    <x v="4"/>
    <s v="rock"/>
    <n v="2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n v="1295657209"/>
    <b v="0"/>
    <n v="14"/>
    <b v="1"/>
    <s v="music/rock"/>
    <x v="6"/>
    <x v="4"/>
    <s v="rock"/>
    <n v="1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n v="1339694816"/>
    <b v="0"/>
    <n v="7"/>
    <b v="1"/>
    <s v="music/rock"/>
    <x v="5"/>
    <x v="4"/>
    <s v="rock"/>
    <n v="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n v="1369193496"/>
    <b v="1"/>
    <n v="211"/>
    <b v="1"/>
    <s v="music/indie rock"/>
    <x v="4"/>
    <x v="4"/>
    <s v="indie rock"/>
    <n v="5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n v="1385585434"/>
    <b v="1"/>
    <n v="85"/>
    <b v="1"/>
    <s v="music/indie rock"/>
    <x v="4"/>
    <x v="4"/>
    <s v="indie rock"/>
    <n v="1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n v="1320287996"/>
    <b v="1"/>
    <n v="103"/>
    <b v="1"/>
    <s v="music/indie rock"/>
    <x v="6"/>
    <x v="4"/>
    <s v="indie rock"/>
    <n v="1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n v="1290281691"/>
    <b v="1"/>
    <n v="113"/>
    <b v="1"/>
    <s v="music/indie rock"/>
    <x v="7"/>
    <x v="4"/>
    <s v="indie rock"/>
    <n v="11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n v="1405356072"/>
    <b v="1"/>
    <n v="167"/>
    <b v="1"/>
    <s v="music/indie rock"/>
    <x v="3"/>
    <x v="4"/>
    <s v="indie rock"/>
    <n v="7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n v="1328760129"/>
    <b v="1"/>
    <n v="73"/>
    <b v="1"/>
    <s v="music/indie rock"/>
    <x v="5"/>
    <x v="4"/>
    <s v="indie rock"/>
    <n v="2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n v="1333653333"/>
    <b v="1"/>
    <n v="75"/>
    <b v="1"/>
    <s v="music/indie rock"/>
    <x v="5"/>
    <x v="4"/>
    <s v="indie rock"/>
    <n v="4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n v="1406847996"/>
    <b v="1"/>
    <n v="614"/>
    <b v="1"/>
    <s v="music/indie rock"/>
    <x v="3"/>
    <x v="4"/>
    <s v="indie rock"/>
    <n v="7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n v="1359848537"/>
    <b v="1"/>
    <n v="107"/>
    <b v="1"/>
    <s v="music/indie rock"/>
    <x v="4"/>
    <x v="4"/>
    <s v="indie rock"/>
    <n v="2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n v="1361300615"/>
    <b v="1"/>
    <n v="1224"/>
    <b v="1"/>
    <s v="music/indie rock"/>
    <x v="4"/>
    <x v="4"/>
    <s v="indie rock"/>
    <n v="2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n v="1396829189"/>
    <b v="1"/>
    <n v="104"/>
    <b v="1"/>
    <s v="music/indie rock"/>
    <x v="3"/>
    <x v="4"/>
    <s v="indie rock"/>
    <n v="4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n v="1395155478"/>
    <b v="1"/>
    <n v="79"/>
    <b v="1"/>
    <s v="music/indie rock"/>
    <x v="3"/>
    <x v="4"/>
    <s v="indie rock"/>
    <n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n v="1333494026"/>
    <b v="1"/>
    <n v="157"/>
    <b v="1"/>
    <s v="music/indie rock"/>
    <x v="5"/>
    <x v="4"/>
    <s v="indie rock"/>
    <n v="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n v="1336482857"/>
    <b v="1"/>
    <n v="50"/>
    <b v="1"/>
    <s v="music/indie rock"/>
    <x v="5"/>
    <x v="4"/>
    <s v="indie rock"/>
    <n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n v="1333646743"/>
    <b v="1"/>
    <n v="64"/>
    <b v="1"/>
    <s v="music/indie rock"/>
    <x v="5"/>
    <x v="4"/>
    <s v="indie rock"/>
    <n v="4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n v="1253726650"/>
    <b v="1"/>
    <n v="200"/>
    <b v="1"/>
    <s v="music/indie rock"/>
    <x v="8"/>
    <x v="4"/>
    <s v="indie rock"/>
    <n v="9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n v="1263474049"/>
    <b v="1"/>
    <n v="22"/>
    <b v="1"/>
    <s v="music/indie rock"/>
    <x v="7"/>
    <x v="4"/>
    <s v="indie rock"/>
    <n v="1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n v="1251214014"/>
    <b v="1"/>
    <n v="163"/>
    <b v="1"/>
    <s v="music/indie rock"/>
    <x v="8"/>
    <x v="4"/>
    <s v="indie rock"/>
    <n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n v="1384480685"/>
    <b v="1"/>
    <n v="77"/>
    <b v="1"/>
    <s v="music/indie rock"/>
    <x v="4"/>
    <x v="4"/>
    <s v="indie rock"/>
    <n v="11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n v="1393443400"/>
    <b v="1"/>
    <n v="89"/>
    <b v="1"/>
    <s v="music/indie rock"/>
    <x v="3"/>
    <x v="4"/>
    <s v="indie rock"/>
    <n v="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n v="1488694501"/>
    <b v="0"/>
    <n v="64"/>
    <b v="0"/>
    <s v="food/small batch"/>
    <x v="1"/>
    <x v="7"/>
    <s v="small batch"/>
    <n v="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n v="1489181369"/>
    <b v="0"/>
    <n v="4"/>
    <b v="0"/>
    <s v="food/small batch"/>
    <x v="1"/>
    <x v="7"/>
    <s v="small batch"/>
    <n v="3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n v="1489428447"/>
    <b v="0"/>
    <n v="4"/>
    <b v="0"/>
    <s v="food/small batch"/>
    <x v="1"/>
    <x v="7"/>
    <s v="small batch"/>
    <n v="3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n v="1487970885"/>
    <b v="0"/>
    <n v="61"/>
    <b v="0"/>
    <s v="food/small batch"/>
    <x v="1"/>
    <x v="7"/>
    <s v="small batch"/>
    <n v="2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n v="1488241931"/>
    <b v="0"/>
    <n v="7"/>
    <b v="0"/>
    <s v="food/small batch"/>
    <x v="1"/>
    <x v="7"/>
    <s v="small batch"/>
    <n v="2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n v="1489106948"/>
    <b v="0"/>
    <n v="1"/>
    <b v="0"/>
    <s v="food/small batch"/>
    <x v="1"/>
    <x v="7"/>
    <s v="small batch"/>
    <n v="3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n v="1406066440"/>
    <b v="1"/>
    <n v="3355"/>
    <b v="1"/>
    <s v="food/small batch"/>
    <x v="3"/>
    <x v="7"/>
    <s v="small batch"/>
    <n v="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n v="1431715537"/>
    <b v="1"/>
    <n v="537"/>
    <b v="1"/>
    <s v="food/small batch"/>
    <x v="0"/>
    <x v="7"/>
    <s v="small batch"/>
    <n v="5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n v="1403017146"/>
    <b v="1"/>
    <n v="125"/>
    <b v="1"/>
    <s v="food/small batch"/>
    <x v="3"/>
    <x v="7"/>
    <s v="small batch"/>
    <n v="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n v="1448400943"/>
    <b v="1"/>
    <n v="163"/>
    <b v="1"/>
    <s v="food/small batch"/>
    <x v="0"/>
    <x v="7"/>
    <s v="small batch"/>
    <n v="11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n v="1405728490"/>
    <b v="1"/>
    <n v="283"/>
    <b v="1"/>
    <s v="food/small batch"/>
    <x v="3"/>
    <x v="7"/>
    <s v="small batch"/>
    <n v="7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n v="1420643071"/>
    <b v="1"/>
    <n v="352"/>
    <b v="1"/>
    <s v="food/small batch"/>
    <x v="0"/>
    <x v="7"/>
    <s v="small batch"/>
    <n v="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n v="1399563390"/>
    <b v="1"/>
    <n v="94"/>
    <b v="1"/>
    <s v="food/small batch"/>
    <x v="3"/>
    <x v="7"/>
    <s v="small batch"/>
    <n v="5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n v="1412611498"/>
    <b v="1"/>
    <n v="67"/>
    <b v="1"/>
    <s v="food/small batch"/>
    <x v="3"/>
    <x v="7"/>
    <s v="small batch"/>
    <n v="10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n v="1399902243"/>
    <b v="1"/>
    <n v="221"/>
    <b v="1"/>
    <s v="food/small batch"/>
    <x v="3"/>
    <x v="7"/>
    <s v="small batch"/>
    <n v="5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n v="1390860695"/>
    <b v="1"/>
    <n v="2165"/>
    <b v="1"/>
    <s v="food/small batch"/>
    <x v="3"/>
    <x v="7"/>
    <s v="small batch"/>
    <n v="1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n v="1401204143"/>
    <b v="1"/>
    <n v="179"/>
    <b v="1"/>
    <s v="food/small batch"/>
    <x v="3"/>
    <x v="7"/>
    <s v="small batch"/>
    <n v="5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n v="1401485484"/>
    <b v="1"/>
    <n v="123"/>
    <b v="1"/>
    <s v="food/small batch"/>
    <x v="3"/>
    <x v="7"/>
    <s v="small batch"/>
    <n v="5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n v="1479496309"/>
    <b v="1"/>
    <n v="1104"/>
    <b v="1"/>
    <s v="food/small batch"/>
    <x v="2"/>
    <x v="7"/>
    <s v="small batch"/>
    <n v="1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n v="1475249138"/>
    <b v="1"/>
    <n v="403"/>
    <b v="1"/>
    <s v="food/small batch"/>
    <x v="2"/>
    <x v="7"/>
    <s v="small batch"/>
    <n v="9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n v="1434137504"/>
    <b v="0"/>
    <n v="0"/>
    <b v="0"/>
    <s v="technology/web"/>
    <x v="0"/>
    <x v="2"/>
    <s v="web"/>
    <n v="6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n v="1410799870"/>
    <b v="0"/>
    <n v="0"/>
    <b v="0"/>
    <s v="technology/web"/>
    <x v="3"/>
    <x v="2"/>
    <s v="web"/>
    <n v="9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n v="1447962505"/>
    <b v="0"/>
    <n v="1"/>
    <b v="0"/>
    <s v="technology/web"/>
    <x v="0"/>
    <x v="2"/>
    <s v="web"/>
    <n v="11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n v="1464197269"/>
    <b v="0"/>
    <n v="1"/>
    <b v="0"/>
    <s v="technology/web"/>
    <x v="2"/>
    <x v="2"/>
    <s v="web"/>
    <n v="5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n v="1424822556"/>
    <b v="0"/>
    <n v="0"/>
    <b v="0"/>
    <s v="technology/web"/>
    <x v="0"/>
    <x v="2"/>
    <s v="web"/>
    <n v="2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n v="1472843431"/>
    <b v="0"/>
    <n v="3"/>
    <b v="0"/>
    <s v="technology/web"/>
    <x v="2"/>
    <x v="2"/>
    <s v="web"/>
    <n v="9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n v="1469543676"/>
    <b v="0"/>
    <n v="1"/>
    <b v="0"/>
    <s v="technology/web"/>
    <x v="2"/>
    <x v="2"/>
    <s v="web"/>
    <n v="7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n v="1450822938"/>
    <b v="0"/>
    <n v="5"/>
    <b v="0"/>
    <s v="technology/web"/>
    <x v="0"/>
    <x v="2"/>
    <s v="web"/>
    <n v="12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n v="1436812628"/>
    <b v="0"/>
    <n v="0"/>
    <b v="0"/>
    <s v="technology/web"/>
    <x v="0"/>
    <x v="2"/>
    <s v="web"/>
    <n v="7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n v="1480882370"/>
    <b v="0"/>
    <n v="0"/>
    <b v="0"/>
    <s v="technology/web"/>
    <x v="2"/>
    <x v="2"/>
    <s v="web"/>
    <n v="1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n v="1427768739"/>
    <b v="0"/>
    <n v="7"/>
    <b v="0"/>
    <s v="technology/web"/>
    <x v="0"/>
    <x v="2"/>
    <s v="web"/>
    <n v="3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n v="1428419552"/>
    <b v="0"/>
    <n v="0"/>
    <b v="0"/>
    <s v="technology/web"/>
    <x v="0"/>
    <x v="2"/>
    <s v="web"/>
    <n v="4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n v="1428596022"/>
    <b v="0"/>
    <n v="0"/>
    <b v="0"/>
    <s v="technology/web"/>
    <x v="0"/>
    <x v="2"/>
    <s v="web"/>
    <n v="4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n v="1415726460"/>
    <b v="0"/>
    <n v="1"/>
    <b v="0"/>
    <s v="technology/web"/>
    <x v="3"/>
    <x v="2"/>
    <s v="web"/>
    <n v="11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n v="1428012136"/>
    <b v="0"/>
    <n v="2"/>
    <b v="0"/>
    <s v="technology/web"/>
    <x v="0"/>
    <x v="2"/>
    <s v="web"/>
    <n v="4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n v="1430938104"/>
    <b v="0"/>
    <n v="0"/>
    <b v="0"/>
    <s v="technology/web"/>
    <x v="0"/>
    <x v="2"/>
    <s v="web"/>
    <n v="5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n v="1442501578"/>
    <b v="0"/>
    <n v="0"/>
    <b v="0"/>
    <s v="technology/web"/>
    <x v="0"/>
    <x v="2"/>
    <s v="web"/>
    <n v="9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n v="1417818036"/>
    <b v="0"/>
    <n v="0"/>
    <b v="0"/>
    <s v="technology/web"/>
    <x v="3"/>
    <x v="2"/>
    <s v="web"/>
    <n v="12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n v="1433432124"/>
    <b v="0"/>
    <n v="3"/>
    <b v="0"/>
    <s v="technology/web"/>
    <x v="0"/>
    <x v="2"/>
    <s v="web"/>
    <n v="6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n v="1452272280"/>
    <b v="0"/>
    <n v="1"/>
    <b v="0"/>
    <s v="technology/web"/>
    <x v="2"/>
    <x v="2"/>
    <s v="web"/>
    <n v="1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n v="1459975008"/>
    <b v="0"/>
    <n v="0"/>
    <b v="0"/>
    <s v="technology/web"/>
    <x v="2"/>
    <x v="2"/>
    <s v="web"/>
    <n v="4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n v="1415723470"/>
    <b v="0"/>
    <n v="2"/>
    <b v="0"/>
    <s v="technology/web"/>
    <x v="3"/>
    <x v="2"/>
    <s v="web"/>
    <n v="11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n v="1447460200"/>
    <b v="0"/>
    <n v="0"/>
    <b v="0"/>
    <s v="technology/web"/>
    <x v="0"/>
    <x v="2"/>
    <s v="web"/>
    <n v="11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n v="1441146356"/>
    <b v="0"/>
    <n v="0"/>
    <b v="0"/>
    <s v="technology/web"/>
    <x v="0"/>
    <x v="2"/>
    <s v="web"/>
    <n v="9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n v="1449596425"/>
    <b v="0"/>
    <n v="0"/>
    <b v="0"/>
    <s v="technology/web"/>
    <x v="0"/>
    <x v="2"/>
    <s v="web"/>
    <n v="12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n v="1442839533"/>
    <b v="0"/>
    <n v="27"/>
    <b v="0"/>
    <s v="technology/web"/>
    <x v="0"/>
    <x v="2"/>
    <s v="web"/>
    <n v="9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n v="1456442216"/>
    <b v="0"/>
    <n v="14"/>
    <b v="0"/>
    <s v="technology/web"/>
    <x v="2"/>
    <x v="2"/>
    <s v="web"/>
    <n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n v="1425143965"/>
    <b v="0"/>
    <n v="2"/>
    <b v="0"/>
    <s v="technology/web"/>
    <x v="0"/>
    <x v="2"/>
    <s v="web"/>
    <n v="2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n v="1452540611"/>
    <b v="0"/>
    <n v="0"/>
    <b v="0"/>
    <s v="technology/web"/>
    <x v="2"/>
    <x v="2"/>
    <s v="web"/>
    <n v="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n v="1416285141"/>
    <b v="0"/>
    <n v="4"/>
    <b v="0"/>
    <s v="technology/web"/>
    <x v="3"/>
    <x v="2"/>
    <s v="web"/>
    <n v="11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n v="1432665596"/>
    <b v="0"/>
    <n v="0"/>
    <b v="0"/>
    <s v="technology/web"/>
    <x v="0"/>
    <x v="2"/>
    <s v="web"/>
    <n v="5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n v="1427247571"/>
    <b v="0"/>
    <n v="6"/>
    <b v="0"/>
    <s v="technology/web"/>
    <x v="0"/>
    <x v="2"/>
    <s v="web"/>
    <n v="3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n v="1438271624"/>
    <b v="0"/>
    <n v="1"/>
    <b v="0"/>
    <s v="technology/web"/>
    <x v="0"/>
    <x v="2"/>
    <s v="web"/>
    <n v="7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n v="1421180060"/>
    <b v="0"/>
    <n v="1"/>
    <b v="0"/>
    <s v="technology/web"/>
    <x v="0"/>
    <x v="2"/>
    <s v="web"/>
    <n v="1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n v="1470859437"/>
    <b v="0"/>
    <n v="0"/>
    <b v="0"/>
    <s v="technology/web"/>
    <x v="2"/>
    <x v="2"/>
    <s v="web"/>
    <n v="8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n v="1447193566"/>
    <b v="0"/>
    <n v="4"/>
    <b v="0"/>
    <s v="technology/web"/>
    <x v="0"/>
    <x v="2"/>
    <s v="web"/>
    <n v="11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n v="1477515183"/>
    <b v="0"/>
    <n v="0"/>
    <b v="0"/>
    <s v="technology/web"/>
    <x v="2"/>
    <x v="2"/>
    <s v="web"/>
    <n v="10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n v="1438042730"/>
    <b v="0"/>
    <n v="0"/>
    <b v="0"/>
    <s v="technology/web"/>
    <x v="0"/>
    <x v="2"/>
    <s v="web"/>
    <n v="7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n v="1440116616"/>
    <b v="0"/>
    <n v="0"/>
    <b v="0"/>
    <s v="technology/web"/>
    <x v="0"/>
    <x v="2"/>
    <s v="web"/>
    <n v="8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n v="1441134142"/>
    <b v="0"/>
    <n v="3"/>
    <b v="0"/>
    <s v="technology/web"/>
    <x v="0"/>
    <x v="2"/>
    <s v="web"/>
    <n v="9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n v="1426112848"/>
    <b v="0"/>
    <n v="7"/>
    <b v="0"/>
    <s v="technology/web"/>
    <x v="0"/>
    <x v="2"/>
    <s v="web"/>
    <n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n v="1436502603"/>
    <b v="0"/>
    <n v="2"/>
    <b v="0"/>
    <s v="technology/web"/>
    <x v="0"/>
    <x v="2"/>
    <s v="web"/>
    <n v="7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n v="1421976107"/>
    <b v="0"/>
    <n v="3"/>
    <b v="0"/>
    <s v="technology/web"/>
    <x v="0"/>
    <x v="2"/>
    <s v="web"/>
    <n v="1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n v="1413337043"/>
    <b v="0"/>
    <n v="8"/>
    <b v="0"/>
    <s v="technology/web"/>
    <x v="3"/>
    <x v="2"/>
    <s v="web"/>
    <n v="10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n v="1436201432"/>
    <b v="0"/>
    <n v="7"/>
    <b v="0"/>
    <s v="technology/web"/>
    <x v="0"/>
    <x v="2"/>
    <s v="web"/>
    <n v="7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n v="1415736424"/>
    <b v="0"/>
    <n v="0"/>
    <b v="0"/>
    <s v="technology/web"/>
    <x v="3"/>
    <x v="2"/>
    <s v="web"/>
    <n v="11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n v="1465311740"/>
    <b v="0"/>
    <n v="3"/>
    <b v="0"/>
    <s v="technology/web"/>
    <x v="2"/>
    <x v="2"/>
    <s v="web"/>
    <n v="6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n v="1418761759"/>
    <b v="0"/>
    <n v="8"/>
    <b v="0"/>
    <s v="technology/web"/>
    <x v="3"/>
    <x v="2"/>
    <s v="web"/>
    <n v="12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n v="1435160452"/>
    <b v="0"/>
    <n v="1"/>
    <b v="0"/>
    <s v="technology/web"/>
    <x v="0"/>
    <x v="2"/>
    <s v="web"/>
    <n v="6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n v="1416896264"/>
    <b v="0"/>
    <n v="0"/>
    <b v="0"/>
    <s v="technology/web"/>
    <x v="3"/>
    <x v="2"/>
    <s v="web"/>
    <n v="11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n v="1425236644"/>
    <b v="0"/>
    <n v="1"/>
    <b v="0"/>
    <s v="technology/web"/>
    <x v="0"/>
    <x v="2"/>
    <s v="web"/>
    <n v="3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n v="1443495223"/>
    <b v="0"/>
    <n v="0"/>
    <b v="0"/>
    <s v="technology/web"/>
    <x v="0"/>
    <x v="2"/>
    <s v="web"/>
    <n v="9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n v="1436456017"/>
    <b v="0"/>
    <n v="1"/>
    <b v="0"/>
    <s v="technology/web"/>
    <x v="0"/>
    <x v="2"/>
    <s v="web"/>
    <n v="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n v="1422348093"/>
    <b v="0"/>
    <n v="2"/>
    <b v="0"/>
    <s v="technology/web"/>
    <x v="0"/>
    <x v="2"/>
    <s v="web"/>
    <n v="1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n v="1481597687"/>
    <b v="0"/>
    <n v="0"/>
    <b v="0"/>
    <s v="technology/web"/>
    <x v="2"/>
    <x v="2"/>
    <s v="web"/>
    <n v="1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n v="1442348558"/>
    <b v="0"/>
    <n v="1"/>
    <b v="0"/>
    <s v="technology/web"/>
    <x v="0"/>
    <x v="2"/>
    <s v="web"/>
    <n v="9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n v="1417641256"/>
    <b v="0"/>
    <n v="0"/>
    <b v="0"/>
    <s v="technology/web"/>
    <x v="3"/>
    <x v="2"/>
    <s v="web"/>
    <n v="12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n v="1433282384"/>
    <b v="0"/>
    <n v="0"/>
    <b v="0"/>
    <s v="technology/web"/>
    <x v="0"/>
    <x v="2"/>
    <s v="web"/>
    <n v="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n v="1415910506"/>
    <b v="0"/>
    <n v="0"/>
    <b v="0"/>
    <s v="technology/web"/>
    <x v="3"/>
    <x v="2"/>
    <s v="web"/>
    <n v="11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n v="1458023164"/>
    <b v="0"/>
    <n v="0"/>
    <b v="0"/>
    <s v="technology/web"/>
    <x v="2"/>
    <x v="2"/>
    <s v="web"/>
    <n v="3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n v="1452023096"/>
    <b v="0"/>
    <n v="9"/>
    <b v="0"/>
    <s v="food/food trucks"/>
    <x v="2"/>
    <x v="7"/>
    <s v="food trucks"/>
    <n v="1"/>
    <x v="1"/>
  </r>
  <r>
    <n v="2402"/>
    <s v="Cupcake Truck Unite"/>
    <s v="Small town, delicious treats, and a mobile truck"/>
    <n v="12000"/>
    <n v="52"/>
    <x v="2"/>
    <s v="US"/>
    <s v="USD"/>
    <n v="1431533931"/>
    <x v="2402"/>
    <n v="1428941931"/>
    <b v="0"/>
    <n v="1"/>
    <b v="0"/>
    <s v="food/food trucks"/>
    <x v="0"/>
    <x v="7"/>
    <s v="food trucks"/>
    <n v="4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n v="1454188258"/>
    <b v="0"/>
    <n v="12"/>
    <b v="0"/>
    <s v="food/food trucks"/>
    <x v="2"/>
    <x v="7"/>
    <s v="food trucks"/>
    <n v="1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n v="1449190607"/>
    <b v="0"/>
    <n v="0"/>
    <b v="0"/>
    <s v="food/food trucks"/>
    <x v="0"/>
    <x v="7"/>
    <s v="food trucks"/>
    <n v="12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n v="1471096975"/>
    <b v="0"/>
    <n v="20"/>
    <b v="0"/>
    <s v="food/food trucks"/>
    <x v="2"/>
    <x v="7"/>
    <s v="food trucks"/>
    <n v="8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n v="1418179190"/>
    <b v="0"/>
    <n v="16"/>
    <b v="0"/>
    <s v="food/food trucks"/>
    <x v="3"/>
    <x v="7"/>
    <s v="food trucks"/>
    <n v="12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n v="1426772928"/>
    <b v="0"/>
    <n v="33"/>
    <b v="0"/>
    <s v="food/food trucks"/>
    <x v="0"/>
    <x v="7"/>
    <s v="food trucks"/>
    <n v="3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n v="1412652157"/>
    <b v="0"/>
    <n v="2"/>
    <b v="0"/>
    <s v="food/food trucks"/>
    <x v="3"/>
    <x v="7"/>
    <s v="food trucks"/>
    <n v="10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n v="1437339675"/>
    <b v="0"/>
    <n v="6"/>
    <b v="0"/>
    <s v="food/food trucks"/>
    <x v="0"/>
    <x v="7"/>
    <s v="food trucks"/>
    <n v="7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n v="1439027275"/>
    <b v="0"/>
    <n v="0"/>
    <b v="0"/>
    <s v="food/food trucks"/>
    <x v="0"/>
    <x v="7"/>
    <s v="food trucks"/>
    <n v="8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n v="1437932082"/>
    <b v="0"/>
    <n v="3"/>
    <b v="0"/>
    <s v="food/food trucks"/>
    <x v="0"/>
    <x v="7"/>
    <s v="food trucks"/>
    <n v="7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n v="1476294073"/>
    <b v="0"/>
    <n v="0"/>
    <b v="0"/>
    <s v="food/food trucks"/>
    <x v="2"/>
    <x v="7"/>
    <s v="food trucks"/>
    <n v="10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n v="1398911882"/>
    <b v="0"/>
    <n v="3"/>
    <b v="0"/>
    <s v="food/food trucks"/>
    <x v="3"/>
    <x v="7"/>
    <s v="food trucks"/>
    <n v="5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n v="1436805660"/>
    <b v="0"/>
    <n v="13"/>
    <b v="0"/>
    <s v="food/food trucks"/>
    <x v="0"/>
    <x v="7"/>
    <s v="food trucks"/>
    <n v="7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n v="1466023346"/>
    <b v="0"/>
    <n v="6"/>
    <b v="0"/>
    <s v="food/food trucks"/>
    <x v="2"/>
    <x v="7"/>
    <s v="food trucks"/>
    <n v="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n v="1421343743"/>
    <b v="0"/>
    <n v="1"/>
    <b v="0"/>
    <s v="food/food trucks"/>
    <x v="0"/>
    <x v="7"/>
    <s v="food trucks"/>
    <n v="1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n v="1405113187"/>
    <b v="0"/>
    <n v="0"/>
    <b v="0"/>
    <s v="food/food trucks"/>
    <x v="3"/>
    <x v="7"/>
    <s v="food trucks"/>
    <n v="7"/>
    <x v="3"/>
  </r>
  <r>
    <n v="2418"/>
    <s v="Mexican food truck"/>
    <s v="I want to start my food truck business."/>
    <n v="25000"/>
    <n v="5"/>
    <x v="2"/>
    <s v="US"/>
    <s v="USD"/>
    <n v="1427225644"/>
    <x v="2418"/>
    <n v="1422045244"/>
    <b v="0"/>
    <n v="5"/>
    <b v="0"/>
    <s v="food/food trucks"/>
    <x v="0"/>
    <x v="7"/>
    <s v="food trucks"/>
    <n v="1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n v="1419097389"/>
    <b v="0"/>
    <n v="0"/>
    <b v="0"/>
    <s v="food/food trucks"/>
    <x v="3"/>
    <x v="7"/>
    <s v="food trucks"/>
    <n v="12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n v="1410396095"/>
    <b v="0"/>
    <n v="36"/>
    <b v="0"/>
    <s v="food/food trucks"/>
    <x v="3"/>
    <x v="7"/>
    <s v="food trucks"/>
    <n v="9"/>
    <x v="8"/>
  </r>
  <r>
    <n v="2421"/>
    <s v="hot dog cart"/>
    <s v="help me start Merrill's first hot dog cart in this empty lot"/>
    <n v="6000"/>
    <n v="1"/>
    <x v="2"/>
    <s v="US"/>
    <s v="USD"/>
    <n v="1424536196"/>
    <x v="2421"/>
    <n v="1421944196"/>
    <b v="0"/>
    <n v="1"/>
    <b v="0"/>
    <s v="food/food trucks"/>
    <x v="0"/>
    <x v="7"/>
    <s v="food trucks"/>
    <n v="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n v="1423502636"/>
    <b v="0"/>
    <n v="1"/>
    <b v="0"/>
    <s v="food/food trucks"/>
    <x v="0"/>
    <x v="7"/>
    <s v="food trucks"/>
    <n v="2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n v="1417452890"/>
    <b v="0"/>
    <n v="1"/>
    <b v="0"/>
    <s v="food/food trucks"/>
    <x v="3"/>
    <x v="7"/>
    <s v="food trucks"/>
    <n v="12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n v="1411853108"/>
    <b v="0"/>
    <n v="9"/>
    <b v="0"/>
    <s v="food/food trucks"/>
    <x v="3"/>
    <x v="7"/>
    <s v="food trucks"/>
    <n v="9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n v="1463090149"/>
    <b v="0"/>
    <n v="1"/>
    <b v="0"/>
    <s v="food/food trucks"/>
    <x v="2"/>
    <x v="7"/>
    <s v="food trucks"/>
    <n v="5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n v="1433822692"/>
    <b v="0"/>
    <n v="0"/>
    <b v="0"/>
    <s v="food/food trucks"/>
    <x v="0"/>
    <x v="7"/>
    <s v="food trucks"/>
    <n v="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n v="1455262733"/>
    <b v="0"/>
    <n v="1"/>
    <b v="0"/>
    <s v="food/food trucks"/>
    <x v="2"/>
    <x v="7"/>
    <s v="food trucks"/>
    <n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n v="1423594151"/>
    <b v="0"/>
    <n v="1"/>
    <b v="0"/>
    <s v="food/food trucks"/>
    <x v="0"/>
    <x v="7"/>
    <s v="food trucks"/>
    <n v="2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n v="1483131966"/>
    <b v="0"/>
    <n v="4"/>
    <b v="0"/>
    <s v="food/food trucks"/>
    <x v="2"/>
    <x v="7"/>
    <s v="food trucks"/>
    <n v="1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n v="1452654504"/>
    <b v="0"/>
    <n v="2"/>
    <b v="0"/>
    <s v="food/food trucks"/>
    <x v="2"/>
    <x v="7"/>
    <s v="food trucks"/>
    <n v="1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n v="1461896613"/>
    <b v="0"/>
    <n v="2"/>
    <b v="0"/>
    <s v="food/food trucks"/>
    <x v="2"/>
    <x v="7"/>
    <s v="food trucks"/>
    <n v="4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n v="1423199697"/>
    <b v="0"/>
    <n v="2"/>
    <b v="0"/>
    <s v="food/food trucks"/>
    <x v="0"/>
    <x v="7"/>
    <s v="food trucks"/>
    <n v="2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n v="1454016943"/>
    <b v="0"/>
    <n v="0"/>
    <b v="0"/>
    <s v="food/food trucks"/>
    <x v="2"/>
    <x v="7"/>
    <s v="food trucks"/>
    <n v="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n v="1435206474"/>
    <b v="0"/>
    <n v="2"/>
    <b v="0"/>
    <s v="food/food trucks"/>
    <x v="0"/>
    <x v="7"/>
    <s v="food trucks"/>
    <n v="6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n v="1441435186"/>
    <b v="0"/>
    <n v="4"/>
    <b v="0"/>
    <s v="food/food trucks"/>
    <x v="0"/>
    <x v="7"/>
    <s v="food trucks"/>
    <n v="9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n v="1448894770"/>
    <b v="0"/>
    <n v="2"/>
    <b v="0"/>
    <s v="food/food trucks"/>
    <x v="0"/>
    <x v="7"/>
    <s v="food trucks"/>
    <n v="11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n v="1422400188"/>
    <b v="0"/>
    <n v="0"/>
    <b v="0"/>
    <s v="food/food trucks"/>
    <x v="0"/>
    <x v="7"/>
    <s v="food trucks"/>
    <n v="1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n v="1444341462"/>
    <b v="0"/>
    <n v="1"/>
    <b v="0"/>
    <s v="food/food trucks"/>
    <x v="0"/>
    <x v="7"/>
    <s v="food trucks"/>
    <n v="1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n v="1442605129"/>
    <b v="0"/>
    <n v="0"/>
    <b v="0"/>
    <s v="food/food trucks"/>
    <x v="0"/>
    <x v="7"/>
    <s v="food trucks"/>
    <n v="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n v="1452807313"/>
    <b v="0"/>
    <n v="2"/>
    <b v="0"/>
    <s v="food/food trucks"/>
    <x v="2"/>
    <x v="7"/>
    <s v="food trucks"/>
    <n v="1"/>
    <x v="1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n v="1435806054"/>
    <b v="0"/>
    <n v="109"/>
    <b v="1"/>
    <s v="food/small batch"/>
    <x v="0"/>
    <x v="7"/>
    <s v="small batch"/>
    <n v="7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n v="1424188828"/>
    <b v="0"/>
    <n v="372"/>
    <b v="1"/>
    <s v="food/small batch"/>
    <x v="0"/>
    <x v="7"/>
    <s v="small batch"/>
    <n v="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n v="1405522822"/>
    <b v="0"/>
    <n v="311"/>
    <b v="1"/>
    <s v="food/small batch"/>
    <x v="3"/>
    <x v="7"/>
    <s v="small batch"/>
    <n v="7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n v="1461607591"/>
    <b v="0"/>
    <n v="61"/>
    <b v="1"/>
    <s v="food/small batch"/>
    <x v="2"/>
    <x v="7"/>
    <s v="small batch"/>
    <n v="4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n v="1440650021"/>
    <b v="0"/>
    <n v="115"/>
    <b v="1"/>
    <s v="food/small batch"/>
    <x v="0"/>
    <x v="7"/>
    <s v="small batch"/>
    <n v="8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n v="1477578471"/>
    <b v="0"/>
    <n v="111"/>
    <b v="1"/>
    <s v="food/small batch"/>
    <x v="2"/>
    <x v="7"/>
    <s v="small batch"/>
    <n v="10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n v="1476184593"/>
    <b v="0"/>
    <n v="337"/>
    <b v="1"/>
    <s v="food/small batch"/>
    <x v="2"/>
    <x v="7"/>
    <s v="small batch"/>
    <n v="10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n v="1472110513"/>
    <b v="0"/>
    <n v="9"/>
    <b v="1"/>
    <s v="food/small batch"/>
    <x v="2"/>
    <x v="7"/>
    <s v="small batch"/>
    <n v="8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n v="1414725915"/>
    <b v="0"/>
    <n v="120"/>
    <b v="1"/>
    <s v="food/small batch"/>
    <x v="3"/>
    <x v="7"/>
    <s v="small batch"/>
    <n v="10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n v="1411177456"/>
    <b v="0"/>
    <n v="102"/>
    <b v="1"/>
    <s v="food/small batch"/>
    <x v="3"/>
    <x v="7"/>
    <s v="small batch"/>
    <n v="9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n v="1487022490"/>
    <b v="0"/>
    <n v="186"/>
    <b v="1"/>
    <s v="food/small batch"/>
    <x v="1"/>
    <x v="7"/>
    <s v="small batch"/>
    <n v="2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n v="1448914500"/>
    <b v="0"/>
    <n v="15"/>
    <b v="1"/>
    <s v="food/small batch"/>
    <x v="0"/>
    <x v="7"/>
    <s v="small batch"/>
    <n v="11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n v="1483461409"/>
    <b v="0"/>
    <n v="67"/>
    <b v="1"/>
    <s v="food/small batch"/>
    <x v="1"/>
    <x v="7"/>
    <s v="small batch"/>
    <n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n v="1486183808"/>
    <b v="0"/>
    <n v="130"/>
    <b v="1"/>
    <s v="food/small batch"/>
    <x v="1"/>
    <x v="7"/>
    <s v="small batch"/>
    <n v="2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n v="1458758750"/>
    <b v="0"/>
    <n v="16"/>
    <b v="1"/>
    <s v="food/small batch"/>
    <x v="2"/>
    <x v="7"/>
    <s v="small batch"/>
    <n v="3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n v="1485471839"/>
    <b v="0"/>
    <n v="67"/>
    <b v="1"/>
    <s v="food/small batch"/>
    <x v="1"/>
    <x v="7"/>
    <s v="small batch"/>
    <n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n v="1456237656"/>
    <b v="0"/>
    <n v="124"/>
    <b v="1"/>
    <s v="food/small batch"/>
    <x v="2"/>
    <x v="7"/>
    <s v="small batch"/>
    <n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n v="1462481718"/>
    <b v="0"/>
    <n v="80"/>
    <b v="1"/>
    <s v="food/small batch"/>
    <x v="2"/>
    <x v="7"/>
    <s v="small batch"/>
    <n v="5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n v="1454858285"/>
    <b v="0"/>
    <n v="282"/>
    <b v="1"/>
    <s v="food/small batch"/>
    <x v="2"/>
    <x v="7"/>
    <s v="small batch"/>
    <n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n v="1480480167"/>
    <b v="0"/>
    <n v="68"/>
    <b v="1"/>
    <s v="food/small batch"/>
    <x v="2"/>
    <x v="7"/>
    <s v="small batch"/>
    <n v="11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n v="1314577097"/>
    <b v="0"/>
    <n v="86"/>
    <b v="1"/>
    <s v="music/indie rock"/>
    <x v="6"/>
    <x v="4"/>
    <s v="indie rock"/>
    <n v="8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n v="1340944096"/>
    <b v="0"/>
    <n v="115"/>
    <b v="1"/>
    <s v="music/indie rock"/>
    <x v="5"/>
    <x v="4"/>
    <s v="indie rock"/>
    <n v="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n v="1362710425"/>
    <b v="0"/>
    <n v="75"/>
    <b v="1"/>
    <s v="music/indie rock"/>
    <x v="4"/>
    <x v="4"/>
    <s v="indie rock"/>
    <n v="3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n v="1441143397"/>
    <b v="0"/>
    <n v="43"/>
    <b v="1"/>
    <s v="music/indie rock"/>
    <x v="0"/>
    <x v="4"/>
    <s v="indie rock"/>
    <n v="9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n v="1345828548"/>
    <b v="0"/>
    <n v="48"/>
    <b v="1"/>
    <s v="music/indie rock"/>
    <x v="5"/>
    <x v="4"/>
    <s v="indie rock"/>
    <n v="8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n v="1365474453"/>
    <b v="0"/>
    <n v="52"/>
    <b v="1"/>
    <s v="music/indie rock"/>
    <x v="4"/>
    <x v="4"/>
    <s v="indie rock"/>
    <n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n v="1335473931"/>
    <b v="0"/>
    <n v="43"/>
    <b v="1"/>
    <s v="music/indie rock"/>
    <x v="5"/>
    <x v="4"/>
    <s v="indie rock"/>
    <n v="4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n v="1348285321"/>
    <b v="0"/>
    <n v="58"/>
    <b v="1"/>
    <s v="music/indie rock"/>
    <x v="5"/>
    <x v="4"/>
    <s v="indie rock"/>
    <n v="9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n v="1295000329"/>
    <b v="0"/>
    <n v="47"/>
    <b v="1"/>
    <s v="music/indie rock"/>
    <x v="6"/>
    <x v="4"/>
    <s v="indie rock"/>
    <n v="1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n v="1335232055"/>
    <b v="0"/>
    <n v="36"/>
    <b v="1"/>
    <s v="music/indie rock"/>
    <x v="5"/>
    <x v="4"/>
    <s v="indie rock"/>
    <n v="4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n v="1324079392"/>
    <b v="0"/>
    <n v="17"/>
    <b v="1"/>
    <s v="music/indie rock"/>
    <x v="6"/>
    <x v="4"/>
    <s v="indie rock"/>
    <n v="12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n v="1277433980"/>
    <b v="0"/>
    <n v="104"/>
    <b v="1"/>
    <s v="music/indie rock"/>
    <x v="7"/>
    <x v="4"/>
    <s v="indie rock"/>
    <n v="6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n v="1349978269"/>
    <b v="0"/>
    <n v="47"/>
    <b v="1"/>
    <s v="music/indie rock"/>
    <x v="5"/>
    <x v="4"/>
    <s v="indie rock"/>
    <n v="10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n v="1282868176"/>
    <b v="0"/>
    <n v="38"/>
    <b v="1"/>
    <s v="music/indie rock"/>
    <x v="7"/>
    <x v="4"/>
    <s v="indie rock"/>
    <n v="8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n v="1273647255"/>
    <b v="0"/>
    <n v="81"/>
    <b v="1"/>
    <s v="music/indie rock"/>
    <x v="7"/>
    <x v="4"/>
    <s v="indie rock"/>
    <n v="5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n v="1412149970"/>
    <b v="0"/>
    <n v="55"/>
    <b v="1"/>
    <s v="music/indie rock"/>
    <x v="3"/>
    <x v="4"/>
    <s v="indie rock"/>
    <n v="10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n v="1340901345"/>
    <b v="0"/>
    <n v="41"/>
    <b v="1"/>
    <s v="music/indie rock"/>
    <x v="5"/>
    <x v="4"/>
    <s v="indie rock"/>
    <n v="6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n v="1355525313"/>
    <b v="0"/>
    <n v="79"/>
    <b v="1"/>
    <s v="music/indie rock"/>
    <x v="5"/>
    <x v="4"/>
    <s v="indie rock"/>
    <n v="12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n v="1342545994"/>
    <b v="0"/>
    <n v="16"/>
    <b v="1"/>
    <s v="music/indie rock"/>
    <x v="5"/>
    <x v="4"/>
    <s v="indie rock"/>
    <n v="7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n v="1439332084"/>
    <b v="0"/>
    <n v="8"/>
    <b v="1"/>
    <s v="music/indie rock"/>
    <x v="0"/>
    <x v="4"/>
    <s v="indie rock"/>
    <n v="8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n v="1333207808"/>
    <b v="0"/>
    <n v="95"/>
    <b v="1"/>
    <s v="music/indie rock"/>
    <x v="5"/>
    <x v="4"/>
    <s v="indie rock"/>
    <n v="3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n v="1308336383"/>
    <b v="0"/>
    <n v="25"/>
    <b v="1"/>
    <s v="music/indie rock"/>
    <x v="6"/>
    <x v="4"/>
    <s v="indie rock"/>
    <n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n v="1330711203"/>
    <b v="0"/>
    <n v="19"/>
    <b v="1"/>
    <s v="music/indie rock"/>
    <x v="5"/>
    <x v="4"/>
    <s v="indie rock"/>
    <n v="3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n v="1313532003"/>
    <b v="0"/>
    <n v="90"/>
    <b v="1"/>
    <s v="music/indie rock"/>
    <x v="6"/>
    <x v="4"/>
    <s v="indie rock"/>
    <n v="8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n v="1315439879"/>
    <b v="0"/>
    <n v="41"/>
    <b v="1"/>
    <s v="music/indie rock"/>
    <x v="6"/>
    <x v="4"/>
    <s v="indie rock"/>
    <n v="9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n v="1332521976"/>
    <b v="0"/>
    <n v="30"/>
    <b v="1"/>
    <s v="music/indie rock"/>
    <x v="5"/>
    <x v="4"/>
    <s v="indie rock"/>
    <n v="3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n v="1335491997"/>
    <b v="0"/>
    <n v="38"/>
    <b v="1"/>
    <s v="music/indie rock"/>
    <x v="5"/>
    <x v="4"/>
    <s v="indie rock"/>
    <n v="4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n v="1318864308"/>
    <b v="0"/>
    <n v="65"/>
    <b v="1"/>
    <s v="music/indie rock"/>
    <x v="6"/>
    <x v="4"/>
    <s v="indie rock"/>
    <n v="10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n v="1365525239"/>
    <b v="0"/>
    <n v="75"/>
    <b v="1"/>
    <s v="music/indie rock"/>
    <x v="4"/>
    <x v="4"/>
    <s v="indie rock"/>
    <n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n v="1335245276"/>
    <b v="0"/>
    <n v="16"/>
    <b v="1"/>
    <s v="music/indie rock"/>
    <x v="5"/>
    <x v="4"/>
    <s v="indie rock"/>
    <n v="4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n v="1293739714"/>
    <b v="0"/>
    <n v="10"/>
    <b v="1"/>
    <s v="music/indie rock"/>
    <x v="7"/>
    <x v="4"/>
    <s v="indie rock"/>
    <n v="12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n v="1335397188"/>
    <b v="0"/>
    <n v="27"/>
    <b v="1"/>
    <s v="music/indie rock"/>
    <x v="5"/>
    <x v="4"/>
    <s v="indie rock"/>
    <n v="4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n v="1363320140"/>
    <b v="0"/>
    <n v="259"/>
    <b v="1"/>
    <s v="music/indie rock"/>
    <x v="4"/>
    <x v="4"/>
    <s v="indie rock"/>
    <n v="3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n v="1335194944"/>
    <b v="0"/>
    <n v="39"/>
    <b v="1"/>
    <s v="music/indie rock"/>
    <x v="5"/>
    <x v="4"/>
    <s v="indie rock"/>
    <n v="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n v="1336430575"/>
    <b v="0"/>
    <n v="42"/>
    <b v="1"/>
    <s v="music/indie rock"/>
    <x v="5"/>
    <x v="4"/>
    <s v="indie rock"/>
    <n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n v="1361577292"/>
    <b v="0"/>
    <n v="10"/>
    <b v="1"/>
    <s v="music/indie rock"/>
    <x v="4"/>
    <x v="4"/>
    <s v="indie rock"/>
    <n v="2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n v="1309986338"/>
    <b v="0"/>
    <n v="56"/>
    <b v="1"/>
    <s v="music/indie rock"/>
    <x v="6"/>
    <x v="4"/>
    <s v="indie rock"/>
    <n v="7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n v="1421190787"/>
    <b v="0"/>
    <n v="20"/>
    <b v="1"/>
    <s v="music/indie rock"/>
    <x v="0"/>
    <x v="4"/>
    <s v="indie rock"/>
    <n v="1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n v="1352820837"/>
    <b v="0"/>
    <n v="170"/>
    <b v="1"/>
    <s v="music/indie rock"/>
    <x v="5"/>
    <x v="4"/>
    <s v="indie rock"/>
    <n v="11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n v="1337884375"/>
    <b v="0"/>
    <n v="29"/>
    <b v="1"/>
    <s v="music/indie rock"/>
    <x v="5"/>
    <x v="4"/>
    <s v="indie rock"/>
    <n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n v="1440787104"/>
    <b v="0"/>
    <n v="7"/>
    <b v="0"/>
    <s v="food/restaurants"/>
    <x v="0"/>
    <x v="7"/>
    <s v="restaurants"/>
    <n v="8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n v="1407440918"/>
    <b v="0"/>
    <n v="5"/>
    <b v="0"/>
    <s v="food/restaurants"/>
    <x v="3"/>
    <x v="7"/>
    <s v="restaurants"/>
    <n v="8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n v="1462743308"/>
    <b v="0"/>
    <n v="0"/>
    <b v="0"/>
    <s v="food/restaurants"/>
    <x v="2"/>
    <x v="7"/>
    <s v="restaurants"/>
    <n v="5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n v="1413418934"/>
    <b v="0"/>
    <n v="0"/>
    <b v="0"/>
    <s v="food/restaurants"/>
    <x v="3"/>
    <x v="7"/>
    <s v="restaurants"/>
    <n v="10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n v="1423704016"/>
    <b v="0"/>
    <n v="0"/>
    <b v="0"/>
    <s v="food/restaurants"/>
    <x v="0"/>
    <x v="7"/>
    <s v="restaurants"/>
    <n v="2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n v="1441955269"/>
    <b v="0"/>
    <n v="2"/>
    <b v="0"/>
    <s v="food/restaurants"/>
    <x v="0"/>
    <x v="7"/>
    <s v="restaurants"/>
    <n v="9"/>
    <x v="8"/>
  </r>
  <r>
    <n v="2507"/>
    <s v="Help Cafe Talavera get a New Kitchen!"/>
    <s v="Unique dishes for a unique city!."/>
    <n v="42850"/>
    <n v="0"/>
    <x v="2"/>
    <s v="US"/>
    <s v="USD"/>
    <n v="1431308704"/>
    <x v="2507"/>
    <n v="1428716704"/>
    <b v="0"/>
    <n v="0"/>
    <b v="0"/>
    <s v="food/restaurants"/>
    <x v="0"/>
    <x v="7"/>
    <s v="restaurants"/>
    <n v="4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n v="1405464634"/>
    <b v="0"/>
    <n v="0"/>
    <b v="0"/>
    <s v="food/restaurants"/>
    <x v="3"/>
    <x v="7"/>
    <s v="restaurants"/>
    <n v="7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n v="1424719549"/>
    <b v="0"/>
    <n v="28"/>
    <b v="0"/>
    <s v="food/restaurants"/>
    <x v="0"/>
    <x v="7"/>
    <s v="restaurants"/>
    <n v="2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n v="1426463772"/>
    <b v="0"/>
    <n v="2"/>
    <b v="0"/>
    <s v="food/restaurants"/>
    <x v="0"/>
    <x v="7"/>
    <s v="restaurants"/>
    <n v="3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n v="1451731413"/>
    <b v="0"/>
    <n v="0"/>
    <b v="0"/>
    <s v="food/restaurants"/>
    <x v="2"/>
    <x v="7"/>
    <s v="restaurants"/>
    <n v="1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n v="1417208561"/>
    <b v="0"/>
    <n v="0"/>
    <b v="0"/>
    <s v="food/restaurants"/>
    <x v="3"/>
    <x v="7"/>
    <s v="restaurants"/>
    <n v="11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n v="1482883789"/>
    <b v="0"/>
    <n v="0"/>
    <b v="0"/>
    <s v="food/restaurants"/>
    <x v="2"/>
    <x v="7"/>
    <s v="restaurants"/>
    <n v="1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n v="1407057677"/>
    <b v="0"/>
    <n v="4"/>
    <b v="0"/>
    <s v="food/restaurants"/>
    <x v="3"/>
    <x v="7"/>
    <s v="restaurants"/>
    <n v="8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n v="1422043753"/>
    <b v="0"/>
    <n v="12"/>
    <b v="0"/>
    <s v="food/restaurants"/>
    <x v="0"/>
    <x v="7"/>
    <s v="restaurants"/>
    <n v="1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n v="1414683652"/>
    <b v="0"/>
    <n v="0"/>
    <b v="0"/>
    <s v="food/restaurants"/>
    <x v="3"/>
    <x v="7"/>
    <s v="restaurants"/>
    <n v="10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n v="1424200530"/>
    <b v="0"/>
    <n v="33"/>
    <b v="0"/>
    <s v="food/restaurants"/>
    <x v="0"/>
    <x v="7"/>
    <s v="restaurants"/>
    <n v="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n v="1413303628"/>
    <b v="0"/>
    <n v="0"/>
    <b v="0"/>
    <s v="food/restaurants"/>
    <x v="3"/>
    <x v="7"/>
    <s v="restaurants"/>
    <n v="10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n v="1403149404"/>
    <b v="0"/>
    <n v="4"/>
    <b v="0"/>
    <s v="food/restaurants"/>
    <x v="3"/>
    <x v="7"/>
    <s v="restaurants"/>
    <n v="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n v="1472567085"/>
    <b v="0"/>
    <n v="0"/>
    <b v="0"/>
    <s v="food/restaurants"/>
    <x v="2"/>
    <x v="7"/>
    <s v="restaurants"/>
    <n v="8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n v="1442963621"/>
    <b v="0"/>
    <n v="132"/>
    <b v="1"/>
    <s v="music/classical music"/>
    <x v="0"/>
    <x v="4"/>
    <s v="classical music"/>
    <n v="9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n v="1459431960"/>
    <b v="0"/>
    <n v="27"/>
    <b v="1"/>
    <s v="music/classical music"/>
    <x v="2"/>
    <x v="4"/>
    <s v="classical music"/>
    <n v="3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n v="1413674692"/>
    <b v="0"/>
    <n v="26"/>
    <b v="1"/>
    <s v="music/classical music"/>
    <x v="3"/>
    <x v="4"/>
    <s v="classical music"/>
    <n v="10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n v="1416338557"/>
    <b v="0"/>
    <n v="43"/>
    <b v="1"/>
    <s v="music/classical music"/>
    <x v="3"/>
    <x v="4"/>
    <s v="classical music"/>
    <n v="1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n v="1338322571"/>
    <b v="0"/>
    <n v="80"/>
    <b v="1"/>
    <s v="music/classical music"/>
    <x v="5"/>
    <x v="4"/>
    <s v="classical music"/>
    <n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n v="1415585474"/>
    <b v="0"/>
    <n v="33"/>
    <b v="1"/>
    <s v="music/classical music"/>
    <x v="3"/>
    <x v="4"/>
    <s v="classical music"/>
    <n v="11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n v="1380477691"/>
    <b v="0"/>
    <n v="71"/>
    <b v="1"/>
    <s v="music/classical music"/>
    <x v="4"/>
    <x v="4"/>
    <s v="classical music"/>
    <n v="9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n v="1438459303"/>
    <b v="0"/>
    <n v="81"/>
    <b v="1"/>
    <s v="music/classical music"/>
    <x v="0"/>
    <x v="4"/>
    <s v="classical music"/>
    <n v="8"/>
    <x v="10"/>
  </r>
  <r>
    <n v="2529"/>
    <s v="UrbanArias is DC's Contemporary Opera Company"/>
    <s v="Opera. Short. New."/>
    <n v="6000"/>
    <n v="6257"/>
    <x v="0"/>
    <s v="US"/>
    <s v="USD"/>
    <n v="1332636975"/>
    <x v="2529"/>
    <n v="1328752575"/>
    <b v="0"/>
    <n v="76"/>
    <b v="1"/>
    <s v="music/classical music"/>
    <x v="5"/>
    <x v="4"/>
    <s v="classical music"/>
    <n v="2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n v="1426711505"/>
    <b v="0"/>
    <n v="48"/>
    <b v="1"/>
    <s v="music/classical music"/>
    <x v="0"/>
    <x v="4"/>
    <s v="classical music"/>
    <n v="3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n v="1437668354"/>
    <b v="0"/>
    <n v="61"/>
    <b v="1"/>
    <s v="music/classical music"/>
    <x v="0"/>
    <x v="4"/>
    <s v="classical music"/>
    <n v="7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n v="1342556566"/>
    <b v="0"/>
    <n v="60"/>
    <b v="1"/>
    <s v="music/classical music"/>
    <x v="5"/>
    <x v="4"/>
    <s v="classical music"/>
    <n v="7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n v="1359568911"/>
    <b v="0"/>
    <n v="136"/>
    <b v="1"/>
    <s v="music/classical music"/>
    <x v="4"/>
    <x v="4"/>
    <s v="classical music"/>
    <n v="1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n v="1257871712"/>
    <b v="0"/>
    <n v="14"/>
    <b v="1"/>
    <s v="music/classical music"/>
    <x v="8"/>
    <x v="4"/>
    <s v="classical music"/>
    <n v="11"/>
    <x v="4"/>
  </r>
  <r>
    <n v="2535"/>
    <s v="Mark Hayes Requiem Recording"/>
    <s v="Mark Hayes: Requiem Recording"/>
    <n v="20000"/>
    <n v="20755"/>
    <x v="0"/>
    <s v="US"/>
    <s v="USD"/>
    <n v="1417463945"/>
    <x v="2535"/>
    <n v="1414781945"/>
    <b v="0"/>
    <n v="78"/>
    <b v="1"/>
    <s v="music/classical music"/>
    <x v="3"/>
    <x v="4"/>
    <s v="classical music"/>
    <n v="10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n v="1373337166"/>
    <b v="0"/>
    <n v="4"/>
    <b v="1"/>
    <s v="music/classical music"/>
    <x v="4"/>
    <x v="4"/>
    <s v="classical music"/>
    <n v="7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n v="1307028855"/>
    <b v="0"/>
    <n v="11"/>
    <b v="1"/>
    <s v="music/classical music"/>
    <x v="6"/>
    <x v="4"/>
    <s v="classical music"/>
    <n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n v="1359029661"/>
    <b v="0"/>
    <n v="185"/>
    <b v="1"/>
    <s v="music/classical music"/>
    <x v="4"/>
    <x v="4"/>
    <s v="classical music"/>
    <n v="1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n v="1417729152"/>
    <b v="0"/>
    <n v="59"/>
    <b v="1"/>
    <s v="music/classical music"/>
    <x v="3"/>
    <x v="4"/>
    <s v="classical music"/>
    <n v="12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n v="1314720721"/>
    <b v="0"/>
    <n v="27"/>
    <b v="1"/>
    <s v="music/classical music"/>
    <x v="6"/>
    <x v="4"/>
    <s v="classical music"/>
    <n v="8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n v="1375008418"/>
    <b v="0"/>
    <n v="63"/>
    <b v="1"/>
    <s v="music/classical music"/>
    <x v="4"/>
    <x v="4"/>
    <s v="classical music"/>
    <n v="7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n v="1377252857"/>
    <b v="0"/>
    <n v="13"/>
    <b v="1"/>
    <s v="music/classical music"/>
    <x v="4"/>
    <x v="4"/>
    <s v="classical music"/>
    <n v="8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n v="1291257298"/>
    <b v="0"/>
    <n v="13"/>
    <b v="1"/>
    <s v="music/classical music"/>
    <x v="7"/>
    <x v="4"/>
    <s v="classical music"/>
    <n v="12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n v="1339158569"/>
    <b v="0"/>
    <n v="57"/>
    <b v="1"/>
    <s v="music/classical music"/>
    <x v="5"/>
    <x v="4"/>
    <s v="classical music"/>
    <n v="6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n v="1421983138"/>
    <b v="0"/>
    <n v="61"/>
    <b v="1"/>
    <s v="music/classical music"/>
    <x v="0"/>
    <x v="4"/>
    <s v="classical music"/>
    <n v="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n v="1378586179"/>
    <b v="0"/>
    <n v="65"/>
    <b v="1"/>
    <s v="music/classical music"/>
    <x v="4"/>
    <x v="4"/>
    <s v="classical music"/>
    <n v="9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n v="1330972403"/>
    <b v="0"/>
    <n v="134"/>
    <b v="1"/>
    <s v="music/classical music"/>
    <x v="5"/>
    <x v="4"/>
    <s v="classical music"/>
    <n v="3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n v="1473087637"/>
    <b v="0"/>
    <n v="37"/>
    <b v="1"/>
    <s v="music/classical music"/>
    <x v="2"/>
    <x v="4"/>
    <s v="classical music"/>
    <n v="9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n v="1366999870"/>
    <b v="0"/>
    <n v="37"/>
    <b v="1"/>
    <s v="music/classical music"/>
    <x v="4"/>
    <x v="4"/>
    <s v="classical music"/>
    <n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n v="1439392406"/>
    <b v="0"/>
    <n v="150"/>
    <b v="1"/>
    <s v="music/classical music"/>
    <x v="0"/>
    <x v="4"/>
    <s v="classical music"/>
    <n v="8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n v="1329890585"/>
    <b v="0"/>
    <n v="56"/>
    <b v="1"/>
    <s v="music/classical music"/>
    <x v="5"/>
    <x v="4"/>
    <s v="classical music"/>
    <n v="2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n v="1486149981"/>
    <b v="0"/>
    <n v="18"/>
    <b v="1"/>
    <s v="music/classical music"/>
    <x v="1"/>
    <x v="4"/>
    <s v="classical music"/>
    <n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n v="1343018807"/>
    <b v="0"/>
    <n v="60"/>
    <b v="1"/>
    <s v="music/classical music"/>
    <x v="5"/>
    <x v="4"/>
    <s v="classical music"/>
    <n v="7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n v="1430445163"/>
    <b v="0"/>
    <n v="67"/>
    <b v="1"/>
    <s v="music/classical music"/>
    <x v="0"/>
    <x v="4"/>
    <s v="classical music"/>
    <n v="5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n v="1335541393"/>
    <b v="0"/>
    <n v="35"/>
    <b v="1"/>
    <s v="music/classical music"/>
    <x v="5"/>
    <x v="4"/>
    <s v="classical music"/>
    <n v="4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n v="1352504857"/>
    <b v="0"/>
    <n v="34"/>
    <b v="1"/>
    <s v="music/classical music"/>
    <x v="5"/>
    <x v="4"/>
    <s v="classical music"/>
    <n v="11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n v="1397584386"/>
    <b v="0"/>
    <n v="36"/>
    <b v="1"/>
    <s v="music/classical music"/>
    <x v="3"/>
    <x v="4"/>
    <s v="classical music"/>
    <n v="4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n v="1427747906"/>
    <b v="0"/>
    <n v="18"/>
    <b v="1"/>
    <s v="music/classical music"/>
    <x v="0"/>
    <x v="4"/>
    <s v="classical music"/>
    <n v="3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n v="1318539484"/>
    <b v="0"/>
    <n v="25"/>
    <b v="1"/>
    <s v="music/classical music"/>
    <x v="6"/>
    <x v="4"/>
    <s v="classical music"/>
    <n v="10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n v="1423090174"/>
    <b v="0"/>
    <n v="21"/>
    <b v="1"/>
    <s v="music/classical music"/>
    <x v="0"/>
    <x v="4"/>
    <s v="classical music"/>
    <n v="2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n v="1442148089"/>
    <b v="0"/>
    <n v="0"/>
    <b v="0"/>
    <s v="food/food trucks"/>
    <x v="0"/>
    <x v="7"/>
    <s v="food trucks"/>
    <n v="9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n v="1471005339"/>
    <b v="0"/>
    <n v="3"/>
    <b v="0"/>
    <s v="food/food trucks"/>
    <x v="2"/>
    <x v="7"/>
    <s v="food trucks"/>
    <n v="8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n v="1433042451"/>
    <b v="0"/>
    <n v="0"/>
    <b v="0"/>
    <s v="food/food trucks"/>
    <x v="0"/>
    <x v="7"/>
    <s v="food trucks"/>
    <n v="5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n v="1404262699"/>
    <b v="0"/>
    <n v="0"/>
    <b v="0"/>
    <s v="food/food trucks"/>
    <x v="3"/>
    <x v="7"/>
    <s v="food trucks"/>
    <n v="7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n v="1457710589"/>
    <b v="0"/>
    <n v="1"/>
    <b v="0"/>
    <s v="food/food trucks"/>
    <x v="2"/>
    <x v="7"/>
    <s v="food trucks"/>
    <n v="3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n v="1406071948"/>
    <b v="0"/>
    <n v="0"/>
    <b v="0"/>
    <s v="food/food trucks"/>
    <x v="3"/>
    <x v="7"/>
    <s v="food trucks"/>
    <n v="7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n v="1427231138"/>
    <b v="0"/>
    <n v="2"/>
    <b v="0"/>
    <s v="food/food trucks"/>
    <x v="0"/>
    <x v="7"/>
    <s v="food trucks"/>
    <n v="3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n v="1470153594"/>
    <b v="0"/>
    <n v="1"/>
    <b v="0"/>
    <s v="food/food trucks"/>
    <x v="2"/>
    <x v="7"/>
    <s v="food trucks"/>
    <n v="8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n v="1439865112"/>
    <b v="0"/>
    <n v="2"/>
    <b v="0"/>
    <s v="food/food trucks"/>
    <x v="0"/>
    <x v="7"/>
    <s v="food trucks"/>
    <n v="8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n v="1483998035"/>
    <b v="0"/>
    <n v="2"/>
    <b v="0"/>
    <s v="food/food trucks"/>
    <x v="1"/>
    <x v="7"/>
    <s v="food trucks"/>
    <n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n v="1458461521"/>
    <b v="0"/>
    <n v="4"/>
    <b v="0"/>
    <s v="food/food trucks"/>
    <x v="2"/>
    <x v="7"/>
    <s v="food trucks"/>
    <n v="3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n v="1426301517"/>
    <b v="0"/>
    <n v="0"/>
    <b v="0"/>
    <s v="food/food trucks"/>
    <x v="0"/>
    <x v="7"/>
    <s v="food trucks"/>
    <n v="3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n v="1404915149"/>
    <b v="0"/>
    <n v="0"/>
    <b v="0"/>
    <s v="food/food trucks"/>
    <x v="3"/>
    <x v="7"/>
    <s v="food trucks"/>
    <n v="7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n v="1461786545"/>
    <b v="0"/>
    <n v="0"/>
    <b v="0"/>
    <s v="food/food trucks"/>
    <x v="2"/>
    <x v="7"/>
    <s v="food trucks"/>
    <n v="4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n v="1418438194"/>
    <b v="0"/>
    <n v="0"/>
    <b v="0"/>
    <s v="food/food trucks"/>
    <x v="3"/>
    <x v="7"/>
    <s v="food trucks"/>
    <n v="12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n v="1424823247"/>
    <b v="0"/>
    <n v="0"/>
    <b v="0"/>
    <s v="food/food trucks"/>
    <x v="0"/>
    <x v="7"/>
    <s v="food trucks"/>
    <n v="2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n v="1405021297"/>
    <b v="0"/>
    <n v="0"/>
    <b v="0"/>
    <s v="food/food trucks"/>
    <x v="3"/>
    <x v="7"/>
    <s v="food trucks"/>
    <n v="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n v="1440203579"/>
    <b v="0"/>
    <n v="0"/>
    <b v="0"/>
    <s v="food/food trucks"/>
    <x v="0"/>
    <x v="7"/>
    <s v="food trucks"/>
    <n v="8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n v="1405626903"/>
    <b v="0"/>
    <n v="12"/>
    <b v="0"/>
    <s v="food/food trucks"/>
    <x v="3"/>
    <x v="7"/>
    <s v="food trucks"/>
    <n v="7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n v="1429170603"/>
    <b v="0"/>
    <n v="2"/>
    <b v="0"/>
    <s v="food/food trucks"/>
    <x v="0"/>
    <x v="7"/>
    <s v="food trucks"/>
    <n v="4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n v="1445094298"/>
    <b v="0"/>
    <n v="11"/>
    <b v="0"/>
    <s v="food/food trucks"/>
    <x v="0"/>
    <x v="7"/>
    <s v="food trucks"/>
    <n v="10"/>
    <x v="9"/>
  </r>
  <r>
    <n v="2582"/>
    <s v="Drunken Wings"/>
    <s v="The place where chicken meets liquor for the first time!"/>
    <n v="90000"/>
    <n v="1"/>
    <x v="2"/>
    <s v="US"/>
    <s v="USD"/>
    <n v="1477784634"/>
    <x v="2582"/>
    <n v="1475192634"/>
    <b v="0"/>
    <n v="1"/>
    <b v="0"/>
    <s v="food/food trucks"/>
    <x v="2"/>
    <x v="7"/>
    <s v="food trucks"/>
    <n v="9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n v="1421346480"/>
    <b v="0"/>
    <n v="5"/>
    <b v="0"/>
    <s v="food/food trucks"/>
    <x v="0"/>
    <x v="7"/>
    <s v="food trucks"/>
    <n v="1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n v="1431749369"/>
    <b v="0"/>
    <n v="0"/>
    <b v="0"/>
    <s v="food/food trucks"/>
    <x v="0"/>
    <x v="7"/>
    <s v="food trucks"/>
    <n v="5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n v="1402009632"/>
    <b v="0"/>
    <n v="1"/>
    <b v="0"/>
    <s v="food/food trucks"/>
    <x v="3"/>
    <x v="7"/>
    <s v="food trucks"/>
    <n v="6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n v="1448438136"/>
    <b v="0"/>
    <n v="1"/>
    <b v="0"/>
    <s v="food/food trucks"/>
    <x v="0"/>
    <x v="7"/>
    <s v="food trucks"/>
    <n v="11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n v="1448899953"/>
    <b v="0"/>
    <n v="6"/>
    <b v="0"/>
    <s v="food/food trucks"/>
    <x v="0"/>
    <x v="7"/>
    <s v="food trucks"/>
    <n v="11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n v="1423325626"/>
    <b v="0"/>
    <n v="8"/>
    <b v="0"/>
    <s v="food/food trucks"/>
    <x v="0"/>
    <x v="7"/>
    <s v="food trucks"/>
    <n v="2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n v="1456145527"/>
    <b v="0"/>
    <n v="1"/>
    <b v="0"/>
    <s v="food/food trucks"/>
    <x v="2"/>
    <x v="7"/>
    <s v="food trucks"/>
    <n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n v="1453212497"/>
    <b v="0"/>
    <n v="0"/>
    <b v="0"/>
    <s v="food/food trucks"/>
    <x v="2"/>
    <x v="7"/>
    <s v="food trucks"/>
    <n v="1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n v="1452721524"/>
    <b v="0"/>
    <n v="2"/>
    <b v="0"/>
    <s v="food/food trucks"/>
    <x v="2"/>
    <x v="7"/>
    <s v="food trucks"/>
    <n v="1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n v="1409944421"/>
    <b v="0"/>
    <n v="1"/>
    <b v="0"/>
    <s v="food/food trucks"/>
    <x v="3"/>
    <x v="7"/>
    <s v="food trucks"/>
    <n v="9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n v="1427401026"/>
    <b v="0"/>
    <n v="0"/>
    <b v="0"/>
    <s v="food/food trucks"/>
    <x v="0"/>
    <x v="7"/>
    <s v="food trucks"/>
    <n v="3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n v="1404861228"/>
    <b v="0"/>
    <n v="1"/>
    <b v="0"/>
    <s v="food/food trucks"/>
    <x v="3"/>
    <x v="7"/>
    <s v="food trucks"/>
    <n v="7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n v="1485323500"/>
    <b v="0"/>
    <n v="19"/>
    <b v="0"/>
    <s v="food/food trucks"/>
    <x v="1"/>
    <x v="7"/>
    <s v="food trucks"/>
    <n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n v="1404835009"/>
    <b v="0"/>
    <n v="27"/>
    <b v="0"/>
    <s v="food/food trucks"/>
    <x v="3"/>
    <x v="7"/>
    <s v="food trucks"/>
    <n v="7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n v="1463731917"/>
    <b v="0"/>
    <n v="7"/>
    <b v="0"/>
    <s v="food/food trucks"/>
    <x v="2"/>
    <x v="7"/>
    <s v="food trucks"/>
    <n v="5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n v="1440447001"/>
    <b v="0"/>
    <n v="14"/>
    <b v="0"/>
    <s v="food/food trucks"/>
    <x v="0"/>
    <x v="7"/>
    <s v="food trucks"/>
    <n v="8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n v="1403201147"/>
    <b v="0"/>
    <n v="5"/>
    <b v="0"/>
    <s v="food/food trucks"/>
    <x v="3"/>
    <x v="7"/>
    <s v="food trucks"/>
    <n v="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n v="1453757800"/>
    <b v="0"/>
    <n v="30"/>
    <b v="0"/>
    <s v="food/food trucks"/>
    <x v="2"/>
    <x v="7"/>
    <s v="food trucks"/>
    <n v="1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n v="1346276349"/>
    <b v="1"/>
    <n v="151"/>
    <b v="1"/>
    <s v="technology/space exploration"/>
    <x v="5"/>
    <x v="2"/>
    <s v="space exploration"/>
    <n v="8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n v="1412358968"/>
    <b v="1"/>
    <n v="489"/>
    <b v="1"/>
    <s v="technology/space exploration"/>
    <x v="3"/>
    <x v="2"/>
    <s v="space exploration"/>
    <n v="10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n v="1386626054"/>
    <b v="1"/>
    <n v="50"/>
    <b v="1"/>
    <s v="technology/space exploration"/>
    <x v="4"/>
    <x v="2"/>
    <s v="space exploration"/>
    <n v="12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n v="1333070023"/>
    <b v="1"/>
    <n v="321"/>
    <b v="1"/>
    <s v="technology/space exploration"/>
    <x v="5"/>
    <x v="2"/>
    <s v="space exploration"/>
    <n v="3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n v="1463576390"/>
    <b v="1"/>
    <n v="1762"/>
    <b v="1"/>
    <s v="technology/space exploration"/>
    <x v="2"/>
    <x v="2"/>
    <s v="space exploration"/>
    <n v="5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n v="1396026382"/>
    <b v="1"/>
    <n v="385"/>
    <b v="1"/>
    <s v="technology/space exploration"/>
    <x v="3"/>
    <x v="2"/>
    <s v="space exploration"/>
    <n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n v="1435611572"/>
    <b v="1"/>
    <n v="398"/>
    <b v="1"/>
    <s v="technology/space exploration"/>
    <x v="0"/>
    <x v="2"/>
    <s v="space exploration"/>
    <n v="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n v="1485976468"/>
    <b v="1"/>
    <n v="304"/>
    <b v="1"/>
    <s v="technology/space exploration"/>
    <x v="1"/>
    <x v="2"/>
    <s v="space exploration"/>
    <n v="2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n v="1339738951"/>
    <b v="1"/>
    <n v="676"/>
    <b v="1"/>
    <s v="technology/space exploration"/>
    <x v="5"/>
    <x v="2"/>
    <s v="space exploration"/>
    <n v="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n v="1468444125"/>
    <b v="1"/>
    <n v="577"/>
    <b v="1"/>
    <s v="technology/space exploration"/>
    <x v="2"/>
    <x v="2"/>
    <s v="space exploration"/>
    <n v="7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n v="1480493014"/>
    <b v="1"/>
    <n v="3663"/>
    <b v="1"/>
    <s v="technology/space exploration"/>
    <x v="2"/>
    <x v="2"/>
    <s v="space exploration"/>
    <n v="1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n v="1418095570"/>
    <b v="1"/>
    <n v="294"/>
    <b v="1"/>
    <s v="technology/space exploration"/>
    <x v="3"/>
    <x v="2"/>
    <s v="space exploration"/>
    <n v="12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n v="1345664294"/>
    <b v="1"/>
    <n v="28"/>
    <b v="1"/>
    <s v="technology/space exploration"/>
    <x v="5"/>
    <x v="2"/>
    <s v="space exploration"/>
    <n v="8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n v="1396371612"/>
    <b v="1"/>
    <n v="100"/>
    <b v="1"/>
    <s v="technology/space exploration"/>
    <x v="3"/>
    <x v="2"/>
    <s v="space exploration"/>
    <n v="4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n v="1458820564"/>
    <b v="0"/>
    <n v="72"/>
    <b v="1"/>
    <s v="technology/space exploration"/>
    <x v="2"/>
    <x v="2"/>
    <s v="space exploration"/>
    <n v="3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n v="1437954729"/>
    <b v="1"/>
    <n v="238"/>
    <b v="1"/>
    <s v="technology/space exploration"/>
    <x v="0"/>
    <x v="2"/>
    <s v="space exploration"/>
    <n v="7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n v="1411246751"/>
    <b v="1"/>
    <n v="159"/>
    <b v="1"/>
    <s v="technology/space exploration"/>
    <x v="3"/>
    <x v="2"/>
    <s v="space exploration"/>
    <n v="9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n v="1443812461"/>
    <b v="1"/>
    <n v="77"/>
    <b v="1"/>
    <s v="technology/space exploration"/>
    <x v="0"/>
    <x v="2"/>
    <s v="space exploration"/>
    <n v="1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n v="1443302004"/>
    <b v="1"/>
    <n v="53"/>
    <b v="1"/>
    <s v="technology/space exploration"/>
    <x v="0"/>
    <x v="2"/>
    <s v="space exploration"/>
    <n v="9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n v="1441339242"/>
    <b v="1"/>
    <n v="1251"/>
    <b v="1"/>
    <s v="technology/space exploration"/>
    <x v="0"/>
    <x v="2"/>
    <s v="space exploration"/>
    <n v="9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n v="1429638988"/>
    <b v="1"/>
    <n v="465"/>
    <b v="1"/>
    <s v="technology/space exploration"/>
    <x v="0"/>
    <x v="2"/>
    <s v="space exploration"/>
    <n v="4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n v="1479232216"/>
    <b v="0"/>
    <n v="74"/>
    <b v="1"/>
    <s v="technology/space exploration"/>
    <x v="2"/>
    <x v="2"/>
    <s v="space exploration"/>
    <n v="11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n v="1479449366"/>
    <b v="0"/>
    <n v="62"/>
    <b v="1"/>
    <s v="technology/space exploration"/>
    <x v="2"/>
    <x v="2"/>
    <s v="space exploration"/>
    <n v="11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n v="1345716422"/>
    <b v="0"/>
    <n v="3468"/>
    <b v="1"/>
    <s v="technology/space exploration"/>
    <x v="5"/>
    <x v="2"/>
    <s v="space exploration"/>
    <n v="8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n v="1476559608"/>
    <b v="0"/>
    <n v="52"/>
    <b v="1"/>
    <s v="technology/space exploration"/>
    <x v="2"/>
    <x v="2"/>
    <s v="space exploration"/>
    <n v="10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n v="1430751869"/>
    <b v="0"/>
    <n v="50"/>
    <b v="1"/>
    <s v="technology/space exploration"/>
    <x v="0"/>
    <x v="2"/>
    <s v="space exploration"/>
    <n v="5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n v="1445975661"/>
    <b v="0"/>
    <n v="45"/>
    <b v="1"/>
    <s v="technology/space exploration"/>
    <x v="0"/>
    <x v="2"/>
    <s v="space exploration"/>
    <n v="1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n v="1415661067"/>
    <b v="0"/>
    <n v="21"/>
    <b v="1"/>
    <s v="technology/space exploration"/>
    <x v="3"/>
    <x v="2"/>
    <s v="space exploration"/>
    <n v="11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n v="1429016122"/>
    <b v="0"/>
    <n v="100"/>
    <b v="1"/>
    <s v="technology/space exploration"/>
    <x v="0"/>
    <x v="2"/>
    <s v="space exploration"/>
    <n v="4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n v="1464921112"/>
    <b v="0"/>
    <n v="81"/>
    <b v="1"/>
    <s v="technology/space exploration"/>
    <x v="2"/>
    <x v="2"/>
    <s v="space exploration"/>
    <n v="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n v="1438488227"/>
    <b v="0"/>
    <n v="286"/>
    <b v="1"/>
    <s v="technology/space exploration"/>
    <x v="0"/>
    <x v="2"/>
    <s v="space exploration"/>
    <n v="8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n v="1462325339"/>
    <b v="0"/>
    <n v="42"/>
    <b v="1"/>
    <s v="technology/space exploration"/>
    <x v="2"/>
    <x v="2"/>
    <s v="space exploration"/>
    <n v="5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n v="1390938332"/>
    <b v="0"/>
    <n v="199"/>
    <b v="1"/>
    <s v="technology/space exploration"/>
    <x v="3"/>
    <x v="2"/>
    <s v="space exploration"/>
    <n v="1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n v="1472571921"/>
    <b v="0"/>
    <n v="25"/>
    <b v="1"/>
    <s v="technology/space exploration"/>
    <x v="2"/>
    <x v="2"/>
    <s v="space exploration"/>
    <n v="8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n v="1422917361"/>
    <b v="0"/>
    <n v="84"/>
    <b v="1"/>
    <s v="technology/space exploration"/>
    <x v="0"/>
    <x v="2"/>
    <s v="space exploration"/>
    <n v="2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n v="1474641914"/>
    <b v="0"/>
    <n v="50"/>
    <b v="1"/>
    <s v="technology/space exploration"/>
    <x v="2"/>
    <x v="2"/>
    <s v="space exploration"/>
    <n v="9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n v="1474895475"/>
    <b v="0"/>
    <n v="26"/>
    <b v="1"/>
    <s v="technology/space exploration"/>
    <x v="2"/>
    <x v="2"/>
    <s v="space exploration"/>
    <n v="9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n v="1418766895"/>
    <b v="0"/>
    <n v="14"/>
    <b v="1"/>
    <s v="technology/space exploration"/>
    <x v="3"/>
    <x v="2"/>
    <s v="space exploration"/>
    <n v="12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n v="1421786748"/>
    <b v="0"/>
    <n v="49"/>
    <b v="1"/>
    <s v="technology/space exploration"/>
    <x v="0"/>
    <x v="2"/>
    <s v="space exploration"/>
    <n v="1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n v="1428551474"/>
    <b v="0"/>
    <n v="69"/>
    <b v="1"/>
    <s v="technology/space exploration"/>
    <x v="0"/>
    <x v="2"/>
    <s v="space exploration"/>
    <n v="4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n v="1409341863"/>
    <b v="0"/>
    <n v="1"/>
    <b v="0"/>
    <s v="technology/space exploration"/>
    <x v="3"/>
    <x v="2"/>
    <s v="space exploration"/>
    <n v="8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n v="1465970108"/>
    <b v="0"/>
    <n v="0"/>
    <b v="0"/>
    <s v="technology/space exploration"/>
    <x v="2"/>
    <x v="2"/>
    <s v="space exploration"/>
    <n v="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n v="1479218315"/>
    <b v="1"/>
    <n v="1501"/>
    <b v="0"/>
    <s v="technology/space exploration"/>
    <x v="2"/>
    <x v="2"/>
    <s v="space exploration"/>
    <n v="11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n v="1486580435"/>
    <b v="1"/>
    <n v="52"/>
    <b v="0"/>
    <s v="technology/space exploration"/>
    <x v="1"/>
    <x v="2"/>
    <s v="space exploration"/>
    <n v="2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n v="1412885603"/>
    <b v="1"/>
    <n v="23"/>
    <b v="0"/>
    <s v="technology/space exploration"/>
    <x v="3"/>
    <x v="2"/>
    <s v="space exploration"/>
    <n v="10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n v="1439191869"/>
    <b v="1"/>
    <n v="535"/>
    <b v="0"/>
    <s v="technology/space exploration"/>
    <x v="0"/>
    <x v="2"/>
    <s v="space exploration"/>
    <n v="8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n v="1436941019"/>
    <b v="0"/>
    <n v="3"/>
    <b v="0"/>
    <s v="technology/space exploration"/>
    <x v="0"/>
    <x v="2"/>
    <s v="space exploration"/>
    <n v="7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n v="1454951360"/>
    <b v="0"/>
    <n v="6"/>
    <b v="0"/>
    <s v="technology/space exploration"/>
    <x v="2"/>
    <x v="2"/>
    <s v="space exploration"/>
    <n v="2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n v="1449186941"/>
    <b v="0"/>
    <n v="3"/>
    <b v="0"/>
    <s v="technology/space exploration"/>
    <x v="0"/>
    <x v="2"/>
    <s v="space exploration"/>
    <n v="12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n v="1479740343"/>
    <b v="0"/>
    <n v="5"/>
    <b v="0"/>
    <s v="technology/space exploration"/>
    <x v="2"/>
    <x v="2"/>
    <s v="space exploration"/>
    <n v="11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n v="1447960809"/>
    <b v="0"/>
    <n v="17"/>
    <b v="0"/>
    <s v="technology/space exploration"/>
    <x v="0"/>
    <x v="2"/>
    <s v="space exploration"/>
    <n v="11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n v="1415591325"/>
    <b v="0"/>
    <n v="11"/>
    <b v="0"/>
    <s v="technology/space exploration"/>
    <x v="3"/>
    <x v="2"/>
    <s v="space exploration"/>
    <n v="11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n v="1399909127"/>
    <b v="0"/>
    <n v="70"/>
    <b v="0"/>
    <s v="technology/space exploration"/>
    <x v="3"/>
    <x v="2"/>
    <s v="space exploration"/>
    <n v="5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n v="1424442326"/>
    <b v="0"/>
    <n v="6"/>
    <b v="0"/>
    <s v="technology/space exploration"/>
    <x v="0"/>
    <x v="2"/>
    <s v="space exploration"/>
    <n v="2"/>
    <x v="2"/>
  </r>
  <r>
    <n v="2655"/>
    <s v="Balloons (Canceled)"/>
    <s v="Thank you for your support!"/>
    <n v="15000"/>
    <n v="3155"/>
    <x v="1"/>
    <s v="US"/>
    <s v="USD"/>
    <n v="1455048000"/>
    <x v="2655"/>
    <n v="1452631647"/>
    <b v="0"/>
    <n v="43"/>
    <b v="0"/>
    <s v="technology/space exploration"/>
    <x v="2"/>
    <x v="2"/>
    <s v="space exploration"/>
    <n v="1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n v="1485966688"/>
    <b v="0"/>
    <n v="152"/>
    <b v="0"/>
    <s v="technology/space exploration"/>
    <x v="1"/>
    <x v="2"/>
    <s v="space exploration"/>
    <n v="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n v="1467325053"/>
    <b v="0"/>
    <n v="59"/>
    <b v="0"/>
    <s v="technology/space exploration"/>
    <x v="2"/>
    <x v="2"/>
    <s v="space exploration"/>
    <n v="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n v="1467321194"/>
    <b v="0"/>
    <n v="4"/>
    <b v="0"/>
    <s v="technology/space exploration"/>
    <x v="2"/>
    <x v="2"/>
    <s v="space exploration"/>
    <n v="6"/>
    <x v="0"/>
  </r>
  <r>
    <n v="2659"/>
    <s v="test (Canceled)"/>
    <s v="test"/>
    <n v="49000"/>
    <n v="1333"/>
    <x v="1"/>
    <s v="US"/>
    <s v="USD"/>
    <n v="1429321210"/>
    <x v="2659"/>
    <n v="1426729210"/>
    <b v="0"/>
    <n v="10"/>
    <b v="0"/>
    <s v="technology/space exploration"/>
    <x v="0"/>
    <x v="2"/>
    <s v="space exploration"/>
    <n v="3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n v="1443200818"/>
    <b v="0"/>
    <n v="5"/>
    <b v="0"/>
    <s v="technology/space exploration"/>
    <x v="0"/>
    <x v="2"/>
    <s v="space exploration"/>
    <n v="9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n v="1380150010"/>
    <b v="0"/>
    <n v="60"/>
    <b v="1"/>
    <s v="technology/makerspaces"/>
    <x v="4"/>
    <x v="2"/>
    <s v="makerspaces"/>
    <n v="9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n v="1437587713"/>
    <b v="0"/>
    <n v="80"/>
    <b v="1"/>
    <s v="technology/makerspaces"/>
    <x v="0"/>
    <x v="2"/>
    <s v="makerspaces"/>
    <n v="7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n v="1438873007"/>
    <b v="0"/>
    <n v="56"/>
    <b v="1"/>
    <s v="technology/makerspaces"/>
    <x v="0"/>
    <x v="2"/>
    <s v="makerspaces"/>
    <n v="8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n v="1446683797"/>
    <b v="0"/>
    <n v="104"/>
    <b v="1"/>
    <s v="technology/makerspaces"/>
    <x v="0"/>
    <x v="2"/>
    <s v="makerspaces"/>
    <n v="11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n v="1426886974"/>
    <b v="0"/>
    <n v="46"/>
    <b v="1"/>
    <s v="technology/makerspaces"/>
    <x v="0"/>
    <x v="2"/>
    <s v="makerspaces"/>
    <n v="3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n v="1440008439"/>
    <b v="0"/>
    <n v="206"/>
    <b v="1"/>
    <s v="technology/makerspaces"/>
    <x v="0"/>
    <x v="2"/>
    <s v="makerspaces"/>
    <n v="8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n v="1452550416"/>
    <b v="0"/>
    <n v="18"/>
    <b v="1"/>
    <s v="technology/makerspaces"/>
    <x v="2"/>
    <x v="2"/>
    <s v="makerspaces"/>
    <n v="1"/>
    <x v="1"/>
  </r>
  <r>
    <n v="2668"/>
    <s v="UOttawa Makermobile"/>
    <s v="Creativity on the go! |_x000a_CrÃ©ativitÃ© en mouvement !"/>
    <n v="1000"/>
    <n v="1707"/>
    <x v="0"/>
    <s v="CA"/>
    <s v="CAD"/>
    <n v="1447079520"/>
    <x v="2668"/>
    <n v="1443449265"/>
    <b v="0"/>
    <n v="28"/>
    <b v="1"/>
    <s v="technology/makerspaces"/>
    <x v="0"/>
    <x v="2"/>
    <s v="makerspaces"/>
    <n v="9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n v="1447203096"/>
    <b v="0"/>
    <n v="11"/>
    <b v="1"/>
    <s v="technology/makerspaces"/>
    <x v="0"/>
    <x v="2"/>
    <s v="makerspaces"/>
    <n v="11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n v="1404174580"/>
    <b v="1"/>
    <n v="60"/>
    <b v="0"/>
    <s v="technology/makerspaces"/>
    <x v="3"/>
    <x v="2"/>
    <s v="makerspaces"/>
    <n v="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n v="1416419916"/>
    <b v="1"/>
    <n v="84"/>
    <b v="0"/>
    <s v="technology/makerspaces"/>
    <x v="3"/>
    <x v="2"/>
    <s v="makerspaces"/>
    <n v="11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n v="1449436390"/>
    <b v="1"/>
    <n v="47"/>
    <b v="0"/>
    <s v="technology/makerspaces"/>
    <x v="0"/>
    <x v="2"/>
    <s v="makerspaces"/>
    <n v="12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n v="1412081999"/>
    <b v="1"/>
    <n v="66"/>
    <b v="0"/>
    <s v="technology/makerspaces"/>
    <x v="3"/>
    <x v="2"/>
    <s v="makerspaces"/>
    <n v="9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n v="1465398670"/>
    <b v="1"/>
    <n v="171"/>
    <b v="0"/>
    <s v="technology/makerspaces"/>
    <x v="2"/>
    <x v="2"/>
    <s v="makerspaces"/>
    <n v="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n v="1413059689"/>
    <b v="1"/>
    <n v="29"/>
    <b v="0"/>
    <s v="technology/makerspaces"/>
    <x v="3"/>
    <x v="2"/>
    <s v="makerspaces"/>
    <n v="10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n v="1461337174"/>
    <b v="0"/>
    <n v="9"/>
    <b v="0"/>
    <s v="technology/makerspaces"/>
    <x v="2"/>
    <x v="2"/>
    <s v="makerspaces"/>
    <n v="4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n v="1401756143"/>
    <b v="0"/>
    <n v="27"/>
    <b v="0"/>
    <s v="technology/makerspaces"/>
    <x v="3"/>
    <x v="2"/>
    <s v="makerspaces"/>
    <n v="6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n v="1440529765"/>
    <b v="0"/>
    <n v="2"/>
    <b v="0"/>
    <s v="technology/makerspaces"/>
    <x v="0"/>
    <x v="2"/>
    <s v="makerspaces"/>
    <n v="8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n v="1422489694"/>
    <b v="0"/>
    <n v="3"/>
    <b v="0"/>
    <s v="technology/makerspaces"/>
    <x v="0"/>
    <x v="2"/>
    <s v="makerspaces"/>
    <n v="1"/>
    <x v="1"/>
  </r>
  <r>
    <n v="2680"/>
    <s v="iHeart Pillow"/>
    <s v="iHeartPillow, Connecting loved ones"/>
    <n v="32000"/>
    <n v="276"/>
    <x v="2"/>
    <s v="ES"/>
    <s v="EUR"/>
    <n v="1459915491"/>
    <x v="2680"/>
    <n v="1457327091"/>
    <b v="0"/>
    <n v="4"/>
    <b v="0"/>
    <s v="technology/makerspaces"/>
    <x v="2"/>
    <x v="2"/>
    <s v="makerspaces"/>
    <n v="3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n v="1402867750"/>
    <b v="0"/>
    <n v="2"/>
    <b v="0"/>
    <s v="food/food trucks"/>
    <x v="3"/>
    <x v="7"/>
    <s v="food trucks"/>
    <n v="6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n v="1413838540"/>
    <b v="0"/>
    <n v="20"/>
    <b v="0"/>
    <s v="food/food trucks"/>
    <x v="3"/>
    <x v="7"/>
    <s v="food trucks"/>
    <n v="10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n v="1422641240"/>
    <b v="0"/>
    <n v="3"/>
    <b v="0"/>
    <s v="food/food trucks"/>
    <x v="0"/>
    <x v="7"/>
    <s v="food trucks"/>
    <n v="1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n v="1404165425"/>
    <b v="0"/>
    <n v="4"/>
    <b v="0"/>
    <s v="food/food trucks"/>
    <x v="3"/>
    <x v="7"/>
    <s v="food trucks"/>
    <n v="6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n v="1424968930"/>
    <b v="0"/>
    <n v="1"/>
    <b v="0"/>
    <s v="food/food trucks"/>
    <x v="0"/>
    <x v="7"/>
    <s v="food trucks"/>
    <n v="2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n v="1410391423"/>
    <b v="0"/>
    <n v="0"/>
    <b v="0"/>
    <s v="food/food trucks"/>
    <x v="3"/>
    <x v="7"/>
    <s v="food trucks"/>
    <n v="9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n v="1432999318"/>
    <b v="0"/>
    <n v="0"/>
    <b v="0"/>
    <s v="food/food trucks"/>
    <x v="0"/>
    <x v="7"/>
    <s v="food trucks"/>
    <n v="5"/>
    <x v="5"/>
  </r>
  <r>
    <n v="2688"/>
    <s v="Mac N Cheez Food Truck"/>
    <s v="The amazing gourmet Mac N Cheez Food Truck Campaigne!"/>
    <n v="50000"/>
    <n v="74"/>
    <x v="2"/>
    <s v="US"/>
    <s v="USD"/>
    <n v="1424746800"/>
    <x v="2688"/>
    <n v="1422067870"/>
    <b v="0"/>
    <n v="14"/>
    <b v="0"/>
    <s v="food/food trucks"/>
    <x v="0"/>
    <x v="7"/>
    <s v="food trucks"/>
    <n v="1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n v="1467327890"/>
    <b v="0"/>
    <n v="1"/>
    <b v="0"/>
    <s v="food/food trucks"/>
    <x v="2"/>
    <x v="7"/>
    <s v="food trucks"/>
    <n v="6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n v="1429410676"/>
    <b v="0"/>
    <n v="118"/>
    <b v="0"/>
    <s v="food/food trucks"/>
    <x v="0"/>
    <x v="7"/>
    <s v="food trucks"/>
    <n v="4"/>
    <x v="6"/>
  </r>
  <r>
    <n v="2691"/>
    <s v="Cook"/>
    <s v="A Great New local Food Truck serving up ethnic fusion inspired eats in Ottawa."/>
    <n v="65000"/>
    <n v="35"/>
    <x v="2"/>
    <s v="CA"/>
    <s v="CAD"/>
    <n v="1431278557"/>
    <x v="2691"/>
    <n v="1427390557"/>
    <b v="0"/>
    <n v="2"/>
    <b v="0"/>
    <s v="food/food trucks"/>
    <x v="0"/>
    <x v="7"/>
    <s v="food trucks"/>
    <n v="3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n v="1424678460"/>
    <b v="0"/>
    <n v="1"/>
    <b v="0"/>
    <s v="food/food trucks"/>
    <x v="0"/>
    <x v="7"/>
    <s v="food trucks"/>
    <n v="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n v="1405307966"/>
    <b v="0"/>
    <n v="3"/>
    <b v="0"/>
    <s v="food/food trucks"/>
    <x v="3"/>
    <x v="7"/>
    <s v="food trucks"/>
    <n v="7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n v="1409109739"/>
    <b v="0"/>
    <n v="1"/>
    <b v="0"/>
    <s v="food/food trucks"/>
    <x v="3"/>
    <x v="7"/>
    <s v="food trucks"/>
    <n v="8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n v="1423801318"/>
    <b v="0"/>
    <n v="3"/>
    <b v="0"/>
    <s v="food/food trucks"/>
    <x v="0"/>
    <x v="7"/>
    <s v="food trucks"/>
    <n v="2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n v="1416600960"/>
    <b v="0"/>
    <n v="38"/>
    <b v="0"/>
    <s v="food/food trucks"/>
    <x v="3"/>
    <x v="7"/>
    <s v="food trucks"/>
    <n v="11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n v="1435876423"/>
    <b v="0"/>
    <n v="52"/>
    <b v="0"/>
    <s v="food/food trucks"/>
    <x v="0"/>
    <x v="7"/>
    <s v="food trucks"/>
    <n v="7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n v="1401312808"/>
    <b v="0"/>
    <n v="2"/>
    <b v="0"/>
    <s v="food/food trucks"/>
    <x v="3"/>
    <x v="7"/>
    <s v="food trucks"/>
    <n v="5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n v="1404941463"/>
    <b v="0"/>
    <n v="0"/>
    <b v="0"/>
    <s v="food/food trucks"/>
    <x v="3"/>
    <x v="7"/>
    <s v="food trucks"/>
    <n v="7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n v="1408481972"/>
    <b v="0"/>
    <n v="4"/>
    <b v="0"/>
    <s v="food/food trucks"/>
    <x v="3"/>
    <x v="7"/>
    <s v="food trucks"/>
    <n v="8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n v="1488911734"/>
    <b v="0"/>
    <n v="46"/>
    <b v="0"/>
    <s v="theater/spaces"/>
    <x v="1"/>
    <x v="1"/>
    <s v="spaces"/>
    <n v="3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n v="1488827677"/>
    <b v="1"/>
    <n v="26"/>
    <b v="0"/>
    <s v="theater/spaces"/>
    <x v="1"/>
    <x v="1"/>
    <s v="spaces"/>
    <n v="3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n v="1485016430"/>
    <b v="0"/>
    <n v="45"/>
    <b v="0"/>
    <s v="theater/spaces"/>
    <x v="1"/>
    <x v="1"/>
    <s v="spaces"/>
    <n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n v="1487709714"/>
    <b v="0"/>
    <n v="7"/>
    <b v="0"/>
    <s v="theater/spaces"/>
    <x v="1"/>
    <x v="1"/>
    <s v="spaces"/>
    <n v="2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n v="1486504758"/>
    <b v="0"/>
    <n v="8"/>
    <b v="0"/>
    <s v="theater/spaces"/>
    <x v="1"/>
    <x v="1"/>
    <s v="spaces"/>
    <n v="2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n v="1410937483"/>
    <b v="1"/>
    <n v="263"/>
    <b v="1"/>
    <s v="theater/spaces"/>
    <x v="3"/>
    <x v="1"/>
    <s v="spaces"/>
    <n v="9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n v="1367088443"/>
    <b v="1"/>
    <n v="394"/>
    <b v="1"/>
    <s v="theater/spaces"/>
    <x v="4"/>
    <x v="1"/>
    <s v="spaces"/>
    <n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n v="1463935526"/>
    <b v="1"/>
    <n v="1049"/>
    <b v="1"/>
    <s v="theater/spaces"/>
    <x v="2"/>
    <x v="1"/>
    <s v="spaces"/>
    <n v="5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n v="1472528141"/>
    <b v="1"/>
    <n v="308"/>
    <b v="1"/>
    <s v="theater/spaces"/>
    <x v="2"/>
    <x v="1"/>
    <s v="spaces"/>
    <n v="8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n v="1404797428"/>
    <b v="1"/>
    <n v="1088"/>
    <b v="1"/>
    <s v="theater/spaces"/>
    <x v="3"/>
    <x v="1"/>
    <s v="spaces"/>
    <n v="7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n v="1400694790"/>
    <b v="1"/>
    <n v="73"/>
    <b v="1"/>
    <s v="theater/spaces"/>
    <x v="3"/>
    <x v="1"/>
    <s v="spaces"/>
    <n v="5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n v="1370568560"/>
    <b v="1"/>
    <n v="143"/>
    <b v="1"/>
    <s v="theater/spaces"/>
    <x v="4"/>
    <x v="1"/>
    <s v="spaces"/>
    <n v="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n v="1447515684"/>
    <b v="1"/>
    <n v="1420"/>
    <b v="1"/>
    <s v="theater/spaces"/>
    <x v="0"/>
    <x v="1"/>
    <s v="spaces"/>
    <n v="11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n v="1474040596"/>
    <b v="1"/>
    <n v="305"/>
    <b v="1"/>
    <s v="theater/spaces"/>
    <x v="2"/>
    <x v="1"/>
    <s v="spaces"/>
    <n v="9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n v="1453109628"/>
    <b v="1"/>
    <n v="551"/>
    <b v="1"/>
    <s v="theater/spaces"/>
    <x v="2"/>
    <x v="1"/>
    <s v="spaces"/>
    <n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n v="1441699193"/>
    <b v="1"/>
    <n v="187"/>
    <b v="1"/>
    <s v="theater/spaces"/>
    <x v="0"/>
    <x v="1"/>
    <s v="spaces"/>
    <n v="9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n v="1414015049"/>
    <b v="1"/>
    <n v="325"/>
    <b v="1"/>
    <s v="theater/spaces"/>
    <x v="3"/>
    <x v="1"/>
    <s v="spaces"/>
    <n v="10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n v="1459865945"/>
    <b v="1"/>
    <n v="148"/>
    <b v="1"/>
    <s v="theater/spaces"/>
    <x v="2"/>
    <x v="1"/>
    <s v="spaces"/>
    <n v="4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n v="1455756294"/>
    <b v="0"/>
    <n v="69"/>
    <b v="1"/>
    <s v="theater/spaces"/>
    <x v="2"/>
    <x v="1"/>
    <s v="spaces"/>
    <n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n v="1476270653"/>
    <b v="0"/>
    <n v="173"/>
    <b v="1"/>
    <s v="theater/spaces"/>
    <x v="2"/>
    <x v="1"/>
    <s v="spaces"/>
    <n v="10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n v="1375880598"/>
    <b v="0"/>
    <n v="269"/>
    <b v="1"/>
    <s v="technology/hardware"/>
    <x v="4"/>
    <x v="2"/>
    <s v="hardware"/>
    <n v="8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n v="1480538053"/>
    <b v="0"/>
    <n v="185"/>
    <b v="1"/>
    <s v="technology/hardware"/>
    <x v="2"/>
    <x v="2"/>
    <s v="hardware"/>
    <n v="11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n v="1414872488"/>
    <b v="0"/>
    <n v="176"/>
    <b v="1"/>
    <s v="technology/hardware"/>
    <x v="3"/>
    <x v="2"/>
    <s v="hardware"/>
    <n v="11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n v="1436860259"/>
    <b v="0"/>
    <n v="1019"/>
    <b v="1"/>
    <s v="technology/hardware"/>
    <x v="0"/>
    <x v="2"/>
    <s v="hardware"/>
    <n v="7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n v="1484070735"/>
    <b v="0"/>
    <n v="113"/>
    <b v="1"/>
    <s v="technology/hardware"/>
    <x v="1"/>
    <x v="2"/>
    <s v="hardware"/>
    <n v="1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n v="1458741311"/>
    <b v="0"/>
    <n v="404"/>
    <b v="1"/>
    <s v="technology/hardware"/>
    <x v="2"/>
    <x v="2"/>
    <s v="hardware"/>
    <n v="3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n v="1436804063"/>
    <b v="0"/>
    <n v="707"/>
    <b v="1"/>
    <s v="technology/hardware"/>
    <x v="0"/>
    <x v="2"/>
    <s v="hardware"/>
    <n v="7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n v="1448461434"/>
    <b v="0"/>
    <n v="392"/>
    <b v="1"/>
    <s v="technology/hardware"/>
    <x v="0"/>
    <x v="2"/>
    <s v="hardware"/>
    <n v="11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n v="1427867197"/>
    <b v="0"/>
    <n v="23"/>
    <b v="1"/>
    <s v="technology/hardware"/>
    <x v="0"/>
    <x v="2"/>
    <s v="hardware"/>
    <n v="4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n v="1363611575"/>
    <b v="0"/>
    <n v="682"/>
    <b v="1"/>
    <s v="technology/hardware"/>
    <x v="4"/>
    <x v="2"/>
    <s v="hardware"/>
    <n v="3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n v="1408624622"/>
    <b v="0"/>
    <n v="37"/>
    <b v="1"/>
    <s v="technology/hardware"/>
    <x v="3"/>
    <x v="2"/>
    <s v="hardware"/>
    <n v="8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n v="1366917828"/>
    <b v="0"/>
    <n v="146"/>
    <b v="1"/>
    <s v="technology/hardware"/>
    <x v="4"/>
    <x v="2"/>
    <s v="hardware"/>
    <n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n v="1423463574"/>
    <b v="0"/>
    <n v="119"/>
    <b v="1"/>
    <s v="technology/hardware"/>
    <x v="0"/>
    <x v="2"/>
    <s v="hardware"/>
    <n v="2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n v="1473782592"/>
    <b v="0"/>
    <n v="163"/>
    <b v="1"/>
    <s v="technology/hardware"/>
    <x v="2"/>
    <x v="2"/>
    <s v="hardware"/>
    <n v="9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n v="1360551250"/>
    <b v="0"/>
    <n v="339"/>
    <b v="1"/>
    <s v="technology/hardware"/>
    <x v="4"/>
    <x v="2"/>
    <s v="hardware"/>
    <n v="2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n v="1395676773"/>
    <b v="0"/>
    <n v="58"/>
    <b v="1"/>
    <s v="technology/hardware"/>
    <x v="3"/>
    <x v="2"/>
    <s v="hardware"/>
    <n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n v="1386108087"/>
    <b v="0"/>
    <n v="456"/>
    <b v="1"/>
    <s v="technology/hardware"/>
    <x v="4"/>
    <x v="2"/>
    <s v="hardware"/>
    <n v="12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n v="1473218804"/>
    <b v="0"/>
    <n v="15"/>
    <b v="1"/>
    <s v="technology/hardware"/>
    <x v="2"/>
    <x v="2"/>
    <s v="hardware"/>
    <n v="9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n v="1395436717"/>
    <b v="0"/>
    <n v="191"/>
    <b v="1"/>
    <s v="technology/hardware"/>
    <x v="3"/>
    <x v="2"/>
    <s v="hardware"/>
    <n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n v="1423529152"/>
    <b v="0"/>
    <n v="17"/>
    <b v="1"/>
    <s v="technology/hardware"/>
    <x v="0"/>
    <x v="2"/>
    <s v="hardware"/>
    <n v="2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n v="1412005602"/>
    <b v="0"/>
    <n v="4"/>
    <b v="0"/>
    <s v="publishing/children's books"/>
    <x v="3"/>
    <x v="3"/>
    <s v="children's books"/>
    <n v="9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n v="1335892587"/>
    <b v="0"/>
    <n v="18"/>
    <b v="0"/>
    <s v="publishing/children's books"/>
    <x v="5"/>
    <x v="3"/>
    <s v="children's books"/>
    <n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n v="1474271607"/>
    <b v="0"/>
    <n v="0"/>
    <b v="0"/>
    <s v="publishing/children's books"/>
    <x v="2"/>
    <x v="3"/>
    <s v="children's books"/>
    <n v="9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n v="1327886998"/>
    <b v="0"/>
    <n v="22"/>
    <b v="0"/>
    <s v="publishing/children's books"/>
    <x v="5"/>
    <x v="3"/>
    <s v="children's books"/>
    <n v="1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n v="1337125368"/>
    <b v="0"/>
    <n v="49"/>
    <b v="0"/>
    <s v="publishing/children's books"/>
    <x v="5"/>
    <x v="3"/>
    <s v="children's books"/>
    <n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n v="1406745911"/>
    <b v="0"/>
    <n v="19"/>
    <b v="0"/>
    <s v="publishing/children's books"/>
    <x v="3"/>
    <x v="3"/>
    <s v="children's books"/>
    <n v="7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n v="1337095997"/>
    <b v="0"/>
    <n v="4"/>
    <b v="0"/>
    <s v="publishing/children's books"/>
    <x v="5"/>
    <x v="3"/>
    <s v="children's books"/>
    <n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n v="1470243802"/>
    <b v="0"/>
    <n v="4"/>
    <b v="0"/>
    <s v="publishing/children's books"/>
    <x v="2"/>
    <x v="3"/>
    <s v="children's books"/>
    <n v="8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n v="1425582637"/>
    <b v="0"/>
    <n v="2"/>
    <b v="0"/>
    <s v="publishing/children's books"/>
    <x v="0"/>
    <x v="3"/>
    <s v="children's books"/>
    <n v="3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n v="1340055345"/>
    <b v="0"/>
    <n v="0"/>
    <b v="0"/>
    <s v="publishing/children's books"/>
    <x v="5"/>
    <x v="3"/>
    <s v="children's books"/>
    <n v="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n v="1397855842"/>
    <b v="0"/>
    <n v="0"/>
    <b v="0"/>
    <s v="publishing/children's books"/>
    <x v="3"/>
    <x v="3"/>
    <s v="children's books"/>
    <n v="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n v="1320776504"/>
    <b v="0"/>
    <n v="14"/>
    <b v="0"/>
    <s v="publishing/children's books"/>
    <x v="6"/>
    <x v="3"/>
    <s v="children's books"/>
    <n v="11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n v="1343425023"/>
    <b v="0"/>
    <n v="8"/>
    <b v="0"/>
    <s v="publishing/children's books"/>
    <x v="5"/>
    <x v="3"/>
    <s v="children's books"/>
    <n v="7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n v="1407856551"/>
    <b v="0"/>
    <n v="0"/>
    <b v="0"/>
    <s v="publishing/children's books"/>
    <x v="3"/>
    <x v="3"/>
    <s v="children's books"/>
    <n v="8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n v="1425927527"/>
    <b v="0"/>
    <n v="15"/>
    <b v="0"/>
    <s v="publishing/children's books"/>
    <x v="0"/>
    <x v="3"/>
    <s v="children's books"/>
    <n v="3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n v="1386884201"/>
    <b v="0"/>
    <n v="33"/>
    <b v="0"/>
    <s v="publishing/children's books"/>
    <x v="4"/>
    <x v="3"/>
    <s v="children's books"/>
    <n v="12"/>
    <x v="11"/>
  </r>
  <r>
    <n v="2757"/>
    <s v="C is for Crooked"/>
    <s v="A children's letter book that Lampoons Hillary Clinton"/>
    <n v="1500"/>
    <n v="10"/>
    <x v="2"/>
    <s v="US"/>
    <s v="USD"/>
    <n v="1470498332"/>
    <x v="2757"/>
    <n v="1469202332"/>
    <b v="0"/>
    <n v="2"/>
    <b v="0"/>
    <s v="publishing/children's books"/>
    <x v="2"/>
    <x v="3"/>
    <s v="children's books"/>
    <n v="7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n v="1474886183"/>
    <b v="0"/>
    <n v="6"/>
    <b v="0"/>
    <s v="publishing/children's books"/>
    <x v="2"/>
    <x v="3"/>
    <s v="children's books"/>
    <n v="9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n v="1464943666"/>
    <b v="0"/>
    <n v="2"/>
    <b v="0"/>
    <s v="publishing/children's books"/>
    <x v="2"/>
    <x v="3"/>
    <s v="children's books"/>
    <n v="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n v="1369134258"/>
    <b v="0"/>
    <n v="0"/>
    <b v="0"/>
    <s v="publishing/children's books"/>
    <x v="4"/>
    <x v="3"/>
    <s v="children's books"/>
    <n v="5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n v="1354584693"/>
    <b v="0"/>
    <n v="4"/>
    <b v="0"/>
    <s v="publishing/children's books"/>
    <x v="5"/>
    <x v="3"/>
    <s v="children's books"/>
    <n v="12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n v="1326934395"/>
    <b v="0"/>
    <n v="1"/>
    <b v="0"/>
    <s v="publishing/children's books"/>
    <x v="5"/>
    <x v="3"/>
    <s v="children's books"/>
    <n v="1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n v="1365515684"/>
    <b v="0"/>
    <n v="3"/>
    <b v="0"/>
    <s v="publishing/children's books"/>
    <x v="4"/>
    <x v="3"/>
    <s v="children's books"/>
    <n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n v="1335855631"/>
    <b v="0"/>
    <n v="4"/>
    <b v="0"/>
    <s v="publishing/children's books"/>
    <x v="5"/>
    <x v="3"/>
    <s v="children's books"/>
    <n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n v="1350050028"/>
    <b v="0"/>
    <n v="0"/>
    <b v="0"/>
    <s v="publishing/children's books"/>
    <x v="5"/>
    <x v="3"/>
    <s v="children's books"/>
    <n v="10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n v="1310486518"/>
    <b v="0"/>
    <n v="4"/>
    <b v="0"/>
    <s v="publishing/children's books"/>
    <x v="6"/>
    <x v="3"/>
    <s v="children's books"/>
    <n v="7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n v="1434582050"/>
    <b v="0"/>
    <n v="3"/>
    <b v="0"/>
    <s v="publishing/children's books"/>
    <x v="0"/>
    <x v="3"/>
    <s v="children's books"/>
    <n v="6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n v="1330440323"/>
    <b v="0"/>
    <n v="34"/>
    <b v="0"/>
    <s v="publishing/children's books"/>
    <x v="5"/>
    <x v="3"/>
    <s v="children's books"/>
    <n v="2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n v="1397677790"/>
    <b v="0"/>
    <n v="2"/>
    <b v="0"/>
    <s v="publishing/children's books"/>
    <x v="3"/>
    <x v="3"/>
    <s v="children's books"/>
    <n v="4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n v="1392569730"/>
    <b v="0"/>
    <n v="33"/>
    <b v="0"/>
    <s v="publishing/children's books"/>
    <x v="3"/>
    <x v="3"/>
    <s v="children's books"/>
    <n v="2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n v="1355489140"/>
    <b v="0"/>
    <n v="0"/>
    <b v="0"/>
    <s v="publishing/children's books"/>
    <x v="5"/>
    <x v="3"/>
    <s v="children's books"/>
    <n v="12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n v="1379710294"/>
    <b v="0"/>
    <n v="0"/>
    <b v="0"/>
    <s v="publishing/children's books"/>
    <x v="4"/>
    <x v="3"/>
    <s v="children's books"/>
    <n v="9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n v="1460666721"/>
    <b v="0"/>
    <n v="1"/>
    <b v="0"/>
    <s v="publishing/children's books"/>
    <x v="2"/>
    <x v="3"/>
    <s v="children's books"/>
    <n v="4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n v="1360119728"/>
    <b v="0"/>
    <n v="13"/>
    <b v="0"/>
    <s v="publishing/children's books"/>
    <x v="4"/>
    <x v="3"/>
    <s v="children's books"/>
    <n v="2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n v="1321402754"/>
    <b v="0"/>
    <n v="2"/>
    <b v="0"/>
    <s v="publishing/children's books"/>
    <x v="6"/>
    <x v="3"/>
    <s v="children's books"/>
    <n v="11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n v="1431414476"/>
    <b v="0"/>
    <n v="36"/>
    <b v="0"/>
    <s v="publishing/children's books"/>
    <x v="0"/>
    <x v="3"/>
    <s v="children's books"/>
    <n v="5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n v="1434557004"/>
    <b v="0"/>
    <n v="1"/>
    <b v="0"/>
    <s v="publishing/children's books"/>
    <x v="0"/>
    <x v="3"/>
    <s v="children's books"/>
    <n v="6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n v="1406417306"/>
    <b v="0"/>
    <n v="15"/>
    <b v="0"/>
    <s v="publishing/children's books"/>
    <x v="3"/>
    <x v="3"/>
    <s v="children's books"/>
    <n v="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n v="1445609021"/>
    <b v="0"/>
    <n v="1"/>
    <b v="0"/>
    <s v="publishing/children's books"/>
    <x v="0"/>
    <x v="3"/>
    <s v="children's books"/>
    <n v="1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n v="1486550688"/>
    <b v="0"/>
    <n v="0"/>
    <b v="0"/>
    <s v="publishing/children's books"/>
    <x v="1"/>
    <x v="3"/>
    <s v="children's books"/>
    <n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n v="1421274954"/>
    <b v="0"/>
    <n v="28"/>
    <b v="1"/>
    <s v="theater/plays"/>
    <x v="0"/>
    <x v="1"/>
    <s v="plays"/>
    <n v="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n v="1421964718"/>
    <b v="0"/>
    <n v="18"/>
    <b v="1"/>
    <s v="theater/plays"/>
    <x v="0"/>
    <x v="1"/>
    <s v="plays"/>
    <n v="1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n v="1428583846"/>
    <b v="0"/>
    <n v="61"/>
    <b v="1"/>
    <s v="theater/plays"/>
    <x v="0"/>
    <x v="1"/>
    <s v="plays"/>
    <n v="4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n v="1412794443"/>
    <b v="0"/>
    <n v="108"/>
    <b v="1"/>
    <s v="theater/plays"/>
    <x v="3"/>
    <x v="1"/>
    <s v="plays"/>
    <n v="10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n v="1467865967"/>
    <b v="0"/>
    <n v="142"/>
    <b v="1"/>
    <s v="theater/plays"/>
    <x v="2"/>
    <x v="1"/>
    <s v="plays"/>
    <n v="7"/>
    <x v="3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n v="1403703580"/>
    <b v="0"/>
    <n v="74"/>
    <b v="1"/>
    <s v="theater/plays"/>
    <x v="3"/>
    <x v="1"/>
    <s v="plays"/>
    <n v="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n v="1403066752"/>
    <b v="0"/>
    <n v="38"/>
    <b v="1"/>
    <s v="theater/plays"/>
    <x v="3"/>
    <x v="1"/>
    <s v="plays"/>
    <n v="6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n v="1467219043"/>
    <b v="0"/>
    <n v="20"/>
    <b v="1"/>
    <s v="theater/plays"/>
    <x v="2"/>
    <x v="1"/>
    <s v="plays"/>
    <n v="6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n v="1424477934"/>
    <b v="0"/>
    <n v="24"/>
    <b v="1"/>
    <s v="theater/plays"/>
    <x v="0"/>
    <x v="1"/>
    <s v="plays"/>
    <n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n v="1421101903"/>
    <b v="0"/>
    <n v="66"/>
    <b v="1"/>
    <s v="theater/plays"/>
    <x v="0"/>
    <x v="1"/>
    <s v="plays"/>
    <n v="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n v="1470778559"/>
    <b v="0"/>
    <n v="28"/>
    <b v="1"/>
    <s v="theater/plays"/>
    <x v="2"/>
    <x v="1"/>
    <s v="plays"/>
    <n v="8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n v="1435469559"/>
    <b v="0"/>
    <n v="24"/>
    <b v="1"/>
    <s v="theater/plays"/>
    <x v="0"/>
    <x v="1"/>
    <s v="plays"/>
    <n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n v="1434881005"/>
    <b v="0"/>
    <n v="73"/>
    <b v="1"/>
    <s v="theater/plays"/>
    <x v="0"/>
    <x v="1"/>
    <s v="plays"/>
    <n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n v="1455640559"/>
    <b v="0"/>
    <n v="3"/>
    <b v="1"/>
    <s v="theater/plays"/>
    <x v="2"/>
    <x v="1"/>
    <s v="plays"/>
    <n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n v="1400675841"/>
    <b v="0"/>
    <n v="20"/>
    <b v="1"/>
    <s v="theater/plays"/>
    <x v="3"/>
    <x v="1"/>
    <s v="plays"/>
    <n v="5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n v="1401972028"/>
    <b v="0"/>
    <n v="21"/>
    <b v="1"/>
    <s v="theater/plays"/>
    <x v="3"/>
    <x v="1"/>
    <s v="plays"/>
    <n v="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n v="1402266840"/>
    <b v="0"/>
    <n v="94"/>
    <b v="1"/>
    <s v="theater/plays"/>
    <x v="3"/>
    <x v="1"/>
    <s v="plays"/>
    <n v="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n v="1437063121"/>
    <b v="0"/>
    <n v="139"/>
    <b v="1"/>
    <s v="theater/plays"/>
    <x v="0"/>
    <x v="1"/>
    <s v="plays"/>
    <n v="7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n v="1463466070"/>
    <b v="0"/>
    <n v="130"/>
    <b v="1"/>
    <s v="theater/plays"/>
    <x v="2"/>
    <x v="1"/>
    <s v="plays"/>
    <n v="5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n v="1415193366"/>
    <b v="0"/>
    <n v="31"/>
    <b v="1"/>
    <s v="theater/plays"/>
    <x v="3"/>
    <x v="1"/>
    <s v="plays"/>
    <n v="11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n v="1411019409"/>
    <b v="0"/>
    <n v="13"/>
    <b v="1"/>
    <s v="theater/plays"/>
    <x v="3"/>
    <x v="1"/>
    <s v="plays"/>
    <n v="9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n v="1436283107"/>
    <b v="0"/>
    <n v="90"/>
    <b v="1"/>
    <s v="theater/plays"/>
    <x v="0"/>
    <x v="1"/>
    <s v="plays"/>
    <n v="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n v="1433295276"/>
    <b v="0"/>
    <n v="141"/>
    <b v="1"/>
    <s v="theater/plays"/>
    <x v="0"/>
    <x v="1"/>
    <s v="plays"/>
    <n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n v="1409395990"/>
    <b v="0"/>
    <n v="23"/>
    <b v="1"/>
    <s v="theater/plays"/>
    <x v="3"/>
    <x v="1"/>
    <s v="plays"/>
    <n v="8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n v="1438085273"/>
    <b v="0"/>
    <n v="18"/>
    <b v="1"/>
    <s v="theater/plays"/>
    <x v="0"/>
    <x v="1"/>
    <s v="plays"/>
    <n v="7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n v="1435645490"/>
    <b v="0"/>
    <n v="76"/>
    <b v="1"/>
    <s v="theater/plays"/>
    <x v="0"/>
    <x v="1"/>
    <s v="plays"/>
    <n v="6"/>
    <x v="0"/>
  </r>
  <r>
    <n v="2807"/>
    <s v="The Commission Theatre Co."/>
    <s v="Bringing Shakespeare back to the Playwrights"/>
    <n v="5000"/>
    <n v="6300"/>
    <x v="0"/>
    <s v="US"/>
    <s v="USD"/>
    <n v="1435611438"/>
    <x v="2807"/>
    <n v="1433019438"/>
    <b v="0"/>
    <n v="93"/>
    <b v="1"/>
    <s v="theater/plays"/>
    <x v="0"/>
    <x v="1"/>
    <s v="plays"/>
    <n v="5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n v="1437682735"/>
    <b v="0"/>
    <n v="69"/>
    <b v="1"/>
    <s v="theater/plays"/>
    <x v="0"/>
    <x v="1"/>
    <s v="plays"/>
    <n v="7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n v="1458647725"/>
    <b v="0"/>
    <n v="21"/>
    <b v="1"/>
    <s v="theater/plays"/>
    <x v="2"/>
    <x v="1"/>
    <s v="plays"/>
    <n v="3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n v="1398828064"/>
    <b v="0"/>
    <n v="57"/>
    <b v="1"/>
    <s v="theater/plays"/>
    <x v="3"/>
    <x v="1"/>
    <s v="plays"/>
    <n v="4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n v="1422100503"/>
    <b v="0"/>
    <n v="108"/>
    <b v="1"/>
    <s v="theater/plays"/>
    <x v="0"/>
    <x v="1"/>
    <s v="plays"/>
    <n v="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n v="1424368298"/>
    <b v="0"/>
    <n v="83"/>
    <b v="1"/>
    <s v="theater/plays"/>
    <x v="0"/>
    <x v="1"/>
    <s v="plays"/>
    <n v="2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n v="1479577761"/>
    <b v="0"/>
    <n v="96"/>
    <b v="1"/>
    <s v="theater/plays"/>
    <x v="2"/>
    <x v="1"/>
    <s v="plays"/>
    <n v="11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n v="1428572115"/>
    <b v="0"/>
    <n v="64"/>
    <b v="1"/>
    <s v="theater/plays"/>
    <x v="0"/>
    <x v="1"/>
    <s v="plays"/>
    <n v="4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n v="1468003109"/>
    <b v="0"/>
    <n v="14"/>
    <b v="1"/>
    <s v="theater/plays"/>
    <x v="2"/>
    <x v="1"/>
    <s v="plays"/>
    <n v="7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n v="1435921992"/>
    <b v="0"/>
    <n v="169"/>
    <b v="1"/>
    <s v="theater/plays"/>
    <x v="0"/>
    <x v="1"/>
    <s v="plays"/>
    <n v="7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n v="1421680462"/>
    <b v="0"/>
    <n v="33"/>
    <b v="1"/>
    <s v="theater/plays"/>
    <x v="0"/>
    <x v="1"/>
    <s v="plays"/>
    <n v="1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n v="1441290086"/>
    <b v="0"/>
    <n v="102"/>
    <b v="1"/>
    <s v="theater/plays"/>
    <x v="0"/>
    <x v="1"/>
    <s v="plays"/>
    <n v="9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n v="1431693409"/>
    <b v="0"/>
    <n v="104"/>
    <b v="1"/>
    <s v="theater/plays"/>
    <x v="0"/>
    <x v="1"/>
    <s v="plays"/>
    <n v="5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n v="1454337589"/>
    <b v="0"/>
    <n v="20"/>
    <b v="1"/>
    <s v="theater/plays"/>
    <x v="2"/>
    <x v="1"/>
    <s v="plays"/>
    <n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n v="1408918135"/>
    <b v="0"/>
    <n v="35"/>
    <b v="1"/>
    <s v="theater/plays"/>
    <x v="3"/>
    <x v="1"/>
    <s v="plays"/>
    <n v="8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n v="1424881492"/>
    <b v="0"/>
    <n v="94"/>
    <b v="1"/>
    <s v="theater/plays"/>
    <x v="0"/>
    <x v="1"/>
    <s v="plays"/>
    <n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n v="1425428206"/>
    <b v="0"/>
    <n v="14"/>
    <b v="1"/>
    <s v="theater/plays"/>
    <x v="0"/>
    <x v="1"/>
    <s v="plays"/>
    <n v="3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n v="1431412196"/>
    <b v="0"/>
    <n v="15"/>
    <b v="1"/>
    <s v="theater/plays"/>
    <x v="0"/>
    <x v="1"/>
    <s v="plays"/>
    <n v="5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n v="1446663686"/>
    <b v="0"/>
    <n v="51"/>
    <b v="1"/>
    <s v="theater/plays"/>
    <x v="0"/>
    <x v="1"/>
    <s v="plays"/>
    <n v="11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n v="1434415812"/>
    <b v="0"/>
    <n v="19"/>
    <b v="1"/>
    <s v="theater/plays"/>
    <x v="0"/>
    <x v="1"/>
    <s v="plays"/>
    <n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n v="1462379066"/>
    <b v="0"/>
    <n v="23"/>
    <b v="1"/>
    <s v="theater/plays"/>
    <x v="2"/>
    <x v="1"/>
    <s v="plays"/>
    <n v="5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n v="1441606869"/>
    <b v="0"/>
    <n v="97"/>
    <b v="1"/>
    <s v="theater/plays"/>
    <x v="0"/>
    <x v="1"/>
    <s v="plays"/>
    <n v="9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n v="1462443918"/>
    <b v="0"/>
    <n v="76"/>
    <b v="1"/>
    <s v="theater/plays"/>
    <x v="2"/>
    <x v="1"/>
    <s v="plays"/>
    <n v="5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n v="1398802148"/>
    <b v="0"/>
    <n v="11"/>
    <b v="1"/>
    <s v="theater/plays"/>
    <x v="3"/>
    <x v="1"/>
    <s v="plays"/>
    <n v="4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n v="1434484070"/>
    <b v="0"/>
    <n v="52"/>
    <b v="1"/>
    <s v="theater/plays"/>
    <x v="0"/>
    <x v="1"/>
    <s v="plays"/>
    <n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n v="1414342894"/>
    <b v="0"/>
    <n v="95"/>
    <b v="1"/>
    <s v="theater/plays"/>
    <x v="3"/>
    <x v="1"/>
    <s v="plays"/>
    <n v="10"/>
    <x v="9"/>
  </r>
  <r>
    <n v="2833"/>
    <s v="Star Man Rocket Man"/>
    <s v="A new play about exploring outer space"/>
    <n v="2700"/>
    <n v="2923"/>
    <x v="0"/>
    <s v="US"/>
    <s v="USD"/>
    <n v="1444528800"/>
    <x v="2833"/>
    <n v="1442804633"/>
    <b v="0"/>
    <n v="35"/>
    <b v="1"/>
    <s v="theater/plays"/>
    <x v="0"/>
    <x v="1"/>
    <s v="plays"/>
    <n v="9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n v="1421362930"/>
    <b v="0"/>
    <n v="21"/>
    <b v="1"/>
    <s v="theater/plays"/>
    <x v="0"/>
    <x v="1"/>
    <s v="plays"/>
    <n v="1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n v="1446742417"/>
    <b v="0"/>
    <n v="93"/>
    <b v="1"/>
    <s v="theater/plays"/>
    <x v="0"/>
    <x v="1"/>
    <s v="plays"/>
    <n v="11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n v="1484115418"/>
    <b v="0"/>
    <n v="11"/>
    <b v="1"/>
    <s v="theater/plays"/>
    <x v="1"/>
    <x v="1"/>
    <s v="plays"/>
    <n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n v="1446241684"/>
    <b v="0"/>
    <n v="21"/>
    <b v="1"/>
    <s v="theater/plays"/>
    <x v="0"/>
    <x v="1"/>
    <s v="plays"/>
    <n v="1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n v="1406039696"/>
    <b v="0"/>
    <n v="54"/>
    <b v="1"/>
    <s v="theater/plays"/>
    <x v="3"/>
    <x v="1"/>
    <s v="plays"/>
    <n v="7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n v="1406958354"/>
    <b v="0"/>
    <n v="31"/>
    <b v="1"/>
    <s v="theater/plays"/>
    <x v="3"/>
    <x v="1"/>
    <s v="plays"/>
    <n v="8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n v="1424825479"/>
    <b v="0"/>
    <n v="132"/>
    <b v="1"/>
    <s v="theater/plays"/>
    <x v="0"/>
    <x v="1"/>
    <s v="plays"/>
    <n v="2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n v="1444844697"/>
    <b v="0"/>
    <n v="1"/>
    <b v="0"/>
    <s v="theater/plays"/>
    <x v="0"/>
    <x v="1"/>
    <s v="plays"/>
    <n v="1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n v="1401058295"/>
    <b v="0"/>
    <n v="0"/>
    <b v="0"/>
    <s v="theater/plays"/>
    <x v="3"/>
    <x v="1"/>
    <s v="plays"/>
    <n v="5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n v="1462210950"/>
    <b v="0"/>
    <n v="0"/>
    <b v="0"/>
    <s v="theater/plays"/>
    <x v="2"/>
    <x v="1"/>
    <s v="plays"/>
    <n v="5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n v="1480943180"/>
    <b v="0"/>
    <n v="1"/>
    <b v="0"/>
    <s v="theater/plays"/>
    <x v="2"/>
    <x v="1"/>
    <s v="plays"/>
    <n v="1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n v="1428539033"/>
    <b v="0"/>
    <n v="39"/>
    <b v="0"/>
    <s v="theater/plays"/>
    <x v="0"/>
    <x v="1"/>
    <s v="plays"/>
    <n v="4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n v="1429029394"/>
    <b v="0"/>
    <n v="0"/>
    <b v="0"/>
    <s v="theater/plays"/>
    <x v="0"/>
    <x v="1"/>
    <s v="plays"/>
    <n v="4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n v="1458847265"/>
    <b v="0"/>
    <n v="0"/>
    <b v="0"/>
    <s v="theater/plays"/>
    <x v="2"/>
    <x v="1"/>
    <s v="plays"/>
    <n v="3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n v="1430321659"/>
    <b v="0"/>
    <n v="3"/>
    <b v="0"/>
    <s v="theater/plays"/>
    <x v="0"/>
    <x v="1"/>
    <s v="plays"/>
    <n v="4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n v="1458814600"/>
    <b v="0"/>
    <n v="1"/>
    <b v="0"/>
    <s v="theater/plays"/>
    <x v="2"/>
    <x v="1"/>
    <s v="plays"/>
    <n v="3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n v="1407370211"/>
    <b v="0"/>
    <n v="13"/>
    <b v="0"/>
    <s v="theater/plays"/>
    <x v="3"/>
    <x v="1"/>
    <s v="plays"/>
    <n v="8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n v="1453334629"/>
    <b v="0"/>
    <n v="0"/>
    <b v="0"/>
    <s v="theater/plays"/>
    <x v="2"/>
    <x v="1"/>
    <s v="plays"/>
    <n v="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n v="1400720703"/>
    <b v="0"/>
    <n v="6"/>
    <b v="0"/>
    <s v="theater/plays"/>
    <x v="3"/>
    <x v="1"/>
    <s v="plays"/>
    <n v="5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n v="1405485297"/>
    <b v="0"/>
    <n v="0"/>
    <b v="0"/>
    <s v="theater/plays"/>
    <x v="3"/>
    <x v="1"/>
    <s v="plays"/>
    <n v="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n v="1429290719"/>
    <b v="0"/>
    <n v="14"/>
    <b v="0"/>
    <s v="theater/plays"/>
    <x v="0"/>
    <x v="1"/>
    <s v="plays"/>
    <n v="4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n v="1451607071"/>
    <b v="0"/>
    <n v="5"/>
    <b v="0"/>
    <s v="theater/plays"/>
    <x v="2"/>
    <x v="1"/>
    <s v="plays"/>
    <n v="1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n v="1433897647"/>
    <b v="0"/>
    <n v="6"/>
    <b v="0"/>
    <s v="theater/plays"/>
    <x v="0"/>
    <x v="1"/>
    <s v="plays"/>
    <n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n v="1482444295"/>
    <b v="0"/>
    <n v="15"/>
    <b v="0"/>
    <s v="theater/plays"/>
    <x v="2"/>
    <x v="1"/>
    <s v="plays"/>
    <n v="1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n v="1415711095"/>
    <b v="0"/>
    <n v="0"/>
    <b v="0"/>
    <s v="theater/plays"/>
    <x v="3"/>
    <x v="1"/>
    <s v="plays"/>
    <n v="11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n v="1439800904"/>
    <b v="0"/>
    <n v="1"/>
    <b v="0"/>
    <s v="theater/plays"/>
    <x v="0"/>
    <x v="1"/>
    <s v="plays"/>
    <n v="8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n v="1461179576"/>
    <b v="0"/>
    <n v="9"/>
    <b v="0"/>
    <s v="theater/plays"/>
    <x v="2"/>
    <x v="1"/>
    <s v="plays"/>
    <n v="4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n v="1441894248"/>
    <b v="0"/>
    <n v="3"/>
    <b v="0"/>
    <s v="theater/plays"/>
    <x v="0"/>
    <x v="1"/>
    <s v="plays"/>
    <n v="9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n v="1401044229"/>
    <b v="0"/>
    <n v="3"/>
    <b v="0"/>
    <s v="theater/plays"/>
    <x v="3"/>
    <x v="1"/>
    <s v="plays"/>
    <n v="5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n v="1405095123"/>
    <b v="0"/>
    <n v="1"/>
    <b v="0"/>
    <s v="theater/plays"/>
    <x v="3"/>
    <x v="1"/>
    <s v="plays"/>
    <n v="7"/>
    <x v="3"/>
  </r>
  <r>
    <n v="2864"/>
    <s v="'Haunting Julia' by Alan Ayckbourn"/>
    <s v="Accessible, original theatre for all!"/>
    <n v="2500"/>
    <n v="40"/>
    <x v="2"/>
    <s v="GB"/>
    <s v="GBP"/>
    <n v="1437139080"/>
    <x v="2864"/>
    <n v="1434552207"/>
    <b v="0"/>
    <n v="3"/>
    <b v="0"/>
    <s v="theater/plays"/>
    <x v="0"/>
    <x v="1"/>
    <s v="plays"/>
    <n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n v="1415328259"/>
    <b v="0"/>
    <n v="0"/>
    <b v="0"/>
    <s v="theater/plays"/>
    <x v="3"/>
    <x v="1"/>
    <s v="plays"/>
    <n v="11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n v="1473893721"/>
    <b v="0"/>
    <n v="2"/>
    <b v="0"/>
    <s v="theater/plays"/>
    <x v="2"/>
    <x v="1"/>
    <s v="plays"/>
    <n v="9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n v="1465533672"/>
    <b v="0"/>
    <n v="10"/>
    <b v="0"/>
    <s v="theater/plays"/>
    <x v="2"/>
    <x v="1"/>
    <s v="plays"/>
    <n v="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n v="1473105054"/>
    <b v="0"/>
    <n v="60"/>
    <b v="0"/>
    <s v="theater/plays"/>
    <x v="2"/>
    <x v="1"/>
    <s v="plays"/>
    <n v="9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n v="1466345681"/>
    <b v="0"/>
    <n v="5"/>
    <b v="0"/>
    <s v="theater/plays"/>
    <x v="2"/>
    <x v="1"/>
    <s v="plays"/>
    <n v="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n v="1397709165"/>
    <b v="0"/>
    <n v="9"/>
    <b v="0"/>
    <s v="theater/plays"/>
    <x v="3"/>
    <x v="1"/>
    <s v="plays"/>
    <n v="4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n v="1417455813"/>
    <b v="0"/>
    <n v="13"/>
    <b v="0"/>
    <s v="theater/plays"/>
    <x v="3"/>
    <x v="1"/>
    <s v="plays"/>
    <n v="12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n v="1429584438"/>
    <b v="0"/>
    <n v="0"/>
    <b v="0"/>
    <s v="theater/plays"/>
    <x v="0"/>
    <x v="1"/>
    <s v="plays"/>
    <n v="4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n v="1419881831"/>
    <b v="0"/>
    <n v="8"/>
    <b v="0"/>
    <s v="theater/plays"/>
    <x v="3"/>
    <x v="1"/>
    <s v="plays"/>
    <n v="12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n v="1482092186"/>
    <b v="0"/>
    <n v="3"/>
    <b v="0"/>
    <s v="theater/plays"/>
    <x v="2"/>
    <x v="1"/>
    <s v="plays"/>
    <n v="1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n v="1459825493"/>
    <b v="0"/>
    <n v="3"/>
    <b v="0"/>
    <s v="theater/plays"/>
    <x v="2"/>
    <x v="1"/>
    <s v="plays"/>
    <n v="4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n v="1434477079"/>
    <b v="0"/>
    <n v="0"/>
    <b v="0"/>
    <s v="theater/plays"/>
    <x v="0"/>
    <x v="1"/>
    <s v="plays"/>
    <n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n v="1477781724"/>
    <b v="0"/>
    <n v="6"/>
    <b v="0"/>
    <s v="theater/plays"/>
    <x v="2"/>
    <x v="1"/>
    <s v="plays"/>
    <n v="10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n v="1430750795"/>
    <b v="0"/>
    <n v="4"/>
    <b v="0"/>
    <s v="theater/plays"/>
    <x v="0"/>
    <x v="1"/>
    <s v="plays"/>
    <n v="5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n v="1450718661"/>
    <b v="0"/>
    <n v="1"/>
    <b v="0"/>
    <s v="theater/plays"/>
    <x v="0"/>
    <x v="1"/>
    <s v="plays"/>
    <n v="12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n v="1436305452"/>
    <b v="0"/>
    <n v="29"/>
    <b v="0"/>
    <s v="theater/plays"/>
    <x v="0"/>
    <x v="1"/>
    <s v="plays"/>
    <n v="7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n v="1412432436"/>
    <b v="0"/>
    <n v="0"/>
    <b v="0"/>
    <s v="theater/plays"/>
    <x v="3"/>
    <x v="1"/>
    <s v="plays"/>
    <n v="10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n v="1459520318"/>
    <b v="0"/>
    <n v="4"/>
    <b v="0"/>
    <s v="theater/plays"/>
    <x v="2"/>
    <x v="1"/>
    <s v="plays"/>
    <n v="4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n v="1451684437"/>
    <b v="0"/>
    <n v="5"/>
    <b v="0"/>
    <s v="theater/plays"/>
    <x v="2"/>
    <x v="1"/>
    <s v="plays"/>
    <n v="1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n v="1415208435"/>
    <b v="0"/>
    <n v="4"/>
    <b v="0"/>
    <s v="theater/plays"/>
    <x v="3"/>
    <x v="1"/>
    <s v="plays"/>
    <n v="11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n v="1423705801"/>
    <b v="0"/>
    <n v="5"/>
    <b v="0"/>
    <s v="theater/plays"/>
    <x v="0"/>
    <x v="1"/>
    <s v="plays"/>
    <n v="2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n v="1442243484"/>
    <b v="0"/>
    <n v="1"/>
    <b v="0"/>
    <s v="theater/plays"/>
    <x v="0"/>
    <x v="1"/>
    <s v="plays"/>
    <n v="9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n v="1418379324"/>
    <b v="0"/>
    <n v="1"/>
    <b v="0"/>
    <s v="theater/plays"/>
    <x v="3"/>
    <x v="1"/>
    <s v="plays"/>
    <n v="12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n v="1412945440"/>
    <b v="0"/>
    <n v="0"/>
    <b v="0"/>
    <s v="theater/plays"/>
    <x v="3"/>
    <x v="1"/>
    <s v="plays"/>
    <n v="10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n v="1406752985"/>
    <b v="0"/>
    <n v="14"/>
    <b v="0"/>
    <s v="theater/plays"/>
    <x v="3"/>
    <x v="1"/>
    <s v="plays"/>
    <n v="7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n v="1405100992"/>
    <b v="0"/>
    <n v="3"/>
    <b v="0"/>
    <s v="theater/plays"/>
    <x v="3"/>
    <x v="1"/>
    <s v="plays"/>
    <n v="7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n v="1455570728"/>
    <b v="0"/>
    <n v="10"/>
    <b v="0"/>
    <s v="theater/plays"/>
    <x v="2"/>
    <x v="1"/>
    <s v="plays"/>
    <n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n v="1408381704"/>
    <b v="0"/>
    <n v="17"/>
    <b v="0"/>
    <s v="theater/plays"/>
    <x v="3"/>
    <x v="1"/>
    <s v="plays"/>
    <n v="8"/>
    <x v="10"/>
  </r>
  <r>
    <n v="2893"/>
    <s v="REDISCOVERING KIA THE PLAY"/>
    <s v="Fundraising for REDISCOVERING KIA THE PLAY"/>
    <n v="5000"/>
    <n v="25"/>
    <x v="2"/>
    <s v="US"/>
    <s v="USD"/>
    <n v="1420768800"/>
    <x v="2893"/>
    <n v="1415644395"/>
    <b v="0"/>
    <n v="2"/>
    <b v="0"/>
    <s v="theater/plays"/>
    <x v="3"/>
    <x v="1"/>
    <s v="plays"/>
    <n v="11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n v="1422920415"/>
    <b v="0"/>
    <n v="0"/>
    <b v="0"/>
    <s v="theater/plays"/>
    <x v="0"/>
    <x v="1"/>
    <s v="plays"/>
    <n v="2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n v="1403356792"/>
    <b v="0"/>
    <n v="4"/>
    <b v="0"/>
    <s v="theater/plays"/>
    <x v="3"/>
    <x v="1"/>
    <s v="plays"/>
    <n v="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n v="1480283321"/>
    <b v="0"/>
    <n v="12"/>
    <b v="0"/>
    <s v="theater/plays"/>
    <x v="2"/>
    <x v="1"/>
    <s v="plays"/>
    <n v="11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n v="1441985458"/>
    <b v="0"/>
    <n v="3"/>
    <b v="0"/>
    <s v="theater/plays"/>
    <x v="0"/>
    <x v="1"/>
    <s v="plays"/>
    <n v="9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n v="1443715053"/>
    <b v="0"/>
    <n v="12"/>
    <b v="0"/>
    <s v="theater/plays"/>
    <x v="0"/>
    <x v="1"/>
    <s v="plays"/>
    <n v="1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n v="1464141158"/>
    <b v="0"/>
    <n v="0"/>
    <b v="0"/>
    <s v="theater/plays"/>
    <x v="2"/>
    <x v="1"/>
    <s v="plays"/>
    <n v="5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n v="1404970632"/>
    <b v="0"/>
    <n v="7"/>
    <b v="0"/>
    <s v="theater/plays"/>
    <x v="3"/>
    <x v="1"/>
    <s v="plays"/>
    <n v="7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n v="1418161339"/>
    <b v="0"/>
    <n v="2"/>
    <b v="0"/>
    <s v="theater/plays"/>
    <x v="3"/>
    <x v="1"/>
    <s v="plays"/>
    <n v="12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n v="1437820396"/>
    <b v="0"/>
    <n v="1"/>
    <b v="0"/>
    <s v="theater/plays"/>
    <x v="0"/>
    <x v="1"/>
    <s v="plays"/>
    <n v="7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n v="1436587218"/>
    <b v="0"/>
    <n v="4"/>
    <b v="0"/>
    <s v="theater/plays"/>
    <x v="0"/>
    <x v="1"/>
    <s v="plays"/>
    <n v="7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n v="1414538031"/>
    <b v="0"/>
    <n v="4"/>
    <b v="0"/>
    <s v="theater/plays"/>
    <x v="3"/>
    <x v="1"/>
    <s v="plays"/>
    <n v="10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n v="1472001713"/>
    <b v="0"/>
    <n v="17"/>
    <b v="0"/>
    <s v="theater/plays"/>
    <x v="2"/>
    <x v="1"/>
    <s v="plays"/>
    <n v="8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n v="1436888066"/>
    <b v="0"/>
    <n v="7"/>
    <b v="0"/>
    <s v="theater/plays"/>
    <x v="0"/>
    <x v="1"/>
    <s v="plays"/>
    <n v="7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n v="1458075837"/>
    <b v="0"/>
    <n v="2"/>
    <b v="0"/>
    <s v="theater/plays"/>
    <x v="2"/>
    <x v="1"/>
    <s v="plays"/>
    <n v="3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n v="1462815219"/>
    <b v="0"/>
    <n v="5"/>
    <b v="0"/>
    <s v="theater/plays"/>
    <x v="2"/>
    <x v="1"/>
    <s v="plays"/>
    <n v="5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n v="1413527001"/>
    <b v="0"/>
    <n v="1"/>
    <b v="0"/>
    <s v="theater/plays"/>
    <x v="3"/>
    <x v="1"/>
    <s v="plays"/>
    <n v="10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n v="1428955887"/>
    <b v="0"/>
    <n v="1"/>
    <b v="0"/>
    <s v="theater/plays"/>
    <x v="0"/>
    <x v="1"/>
    <s v="plays"/>
    <n v="4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n v="1431973626"/>
    <b v="0"/>
    <n v="14"/>
    <b v="0"/>
    <s v="theater/plays"/>
    <x v="0"/>
    <x v="1"/>
    <s v="plays"/>
    <n v="5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n v="1450235374"/>
    <b v="0"/>
    <n v="26"/>
    <b v="0"/>
    <s v="theater/plays"/>
    <x v="0"/>
    <x v="1"/>
    <s v="plays"/>
    <n v="12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n v="1404857339"/>
    <b v="0"/>
    <n v="2"/>
    <b v="0"/>
    <s v="theater/plays"/>
    <x v="3"/>
    <x v="1"/>
    <s v="plays"/>
    <n v="7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n v="1421185594"/>
    <b v="0"/>
    <n v="1"/>
    <b v="0"/>
    <s v="theater/plays"/>
    <x v="0"/>
    <x v="1"/>
    <s v="plays"/>
    <n v="1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n v="1455528790"/>
    <b v="0"/>
    <n v="3"/>
    <b v="0"/>
    <s v="theater/plays"/>
    <x v="2"/>
    <x v="1"/>
    <s v="plays"/>
    <n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n v="1398511589"/>
    <b v="0"/>
    <n v="7"/>
    <b v="0"/>
    <s v="theater/plays"/>
    <x v="3"/>
    <x v="1"/>
    <s v="plays"/>
    <n v="4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n v="1440826647"/>
    <b v="0"/>
    <n v="9"/>
    <b v="0"/>
    <s v="theater/plays"/>
    <x v="0"/>
    <x v="1"/>
    <s v="plays"/>
    <n v="8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n v="1443712007"/>
    <b v="0"/>
    <n v="20"/>
    <b v="0"/>
    <s v="theater/plays"/>
    <x v="0"/>
    <x v="1"/>
    <s v="plays"/>
    <n v="1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n v="1404658329"/>
    <b v="0"/>
    <n v="6"/>
    <b v="0"/>
    <s v="theater/plays"/>
    <x v="3"/>
    <x v="1"/>
    <s v="plays"/>
    <n v="7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n v="1424718070"/>
    <b v="0"/>
    <n v="13"/>
    <b v="0"/>
    <s v="theater/plays"/>
    <x v="0"/>
    <x v="1"/>
    <s v="plays"/>
    <n v="2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n v="1409087804"/>
    <b v="0"/>
    <n v="3"/>
    <b v="1"/>
    <s v="theater/musical"/>
    <x v="3"/>
    <x v="1"/>
    <s v="musical"/>
    <n v="8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n v="1428094727"/>
    <b v="0"/>
    <n v="6"/>
    <b v="1"/>
    <s v="theater/musical"/>
    <x v="0"/>
    <x v="1"/>
    <s v="musical"/>
    <n v="4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n v="1420774779"/>
    <b v="0"/>
    <n v="10"/>
    <b v="1"/>
    <s v="theater/musical"/>
    <x v="0"/>
    <x v="1"/>
    <s v="musical"/>
    <n v="1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n v="1428585710"/>
    <b v="0"/>
    <n v="147"/>
    <b v="1"/>
    <s v="theater/musical"/>
    <x v="0"/>
    <x v="1"/>
    <s v="musical"/>
    <n v="4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n v="1407852068"/>
    <b v="0"/>
    <n v="199"/>
    <b v="1"/>
    <s v="theater/musical"/>
    <x v="3"/>
    <x v="1"/>
    <s v="musical"/>
    <n v="8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n v="1423506179"/>
    <b v="0"/>
    <n v="50"/>
    <b v="1"/>
    <s v="theater/musical"/>
    <x v="0"/>
    <x v="1"/>
    <s v="musical"/>
    <n v="2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n v="1402934629"/>
    <b v="0"/>
    <n v="21"/>
    <b v="1"/>
    <s v="theater/musical"/>
    <x v="3"/>
    <x v="1"/>
    <s v="musical"/>
    <n v="6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n v="1454543846"/>
    <b v="0"/>
    <n v="24"/>
    <b v="1"/>
    <s v="theater/musical"/>
    <x v="2"/>
    <x v="1"/>
    <s v="musical"/>
    <n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n v="1398432758"/>
    <b v="0"/>
    <n v="32"/>
    <b v="1"/>
    <s v="theater/musical"/>
    <x v="3"/>
    <x v="1"/>
    <s v="musical"/>
    <n v="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n v="1428415264"/>
    <b v="0"/>
    <n v="62"/>
    <b v="1"/>
    <s v="theater/musical"/>
    <x v="0"/>
    <x v="1"/>
    <s v="musical"/>
    <n v="4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n v="1408604363"/>
    <b v="0"/>
    <n v="9"/>
    <b v="1"/>
    <s v="theater/musical"/>
    <x v="3"/>
    <x v="1"/>
    <s v="musical"/>
    <n v="8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n v="1421812637"/>
    <b v="0"/>
    <n v="38"/>
    <b v="1"/>
    <s v="theater/musical"/>
    <x v="0"/>
    <x v="1"/>
    <s v="musical"/>
    <n v="1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n v="1462489053"/>
    <b v="0"/>
    <n v="54"/>
    <b v="1"/>
    <s v="theater/musical"/>
    <x v="2"/>
    <x v="1"/>
    <s v="musical"/>
    <n v="5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n v="1400253364"/>
    <b v="0"/>
    <n v="37"/>
    <b v="1"/>
    <s v="theater/musical"/>
    <x v="3"/>
    <x v="1"/>
    <s v="musical"/>
    <n v="5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n v="1467468008"/>
    <b v="0"/>
    <n v="39"/>
    <b v="1"/>
    <s v="theater/musical"/>
    <x v="2"/>
    <x v="1"/>
    <s v="musical"/>
    <n v="7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n v="1412091423"/>
    <b v="0"/>
    <n v="34"/>
    <b v="1"/>
    <s v="theater/musical"/>
    <x v="3"/>
    <x v="1"/>
    <s v="musical"/>
    <n v="9"/>
    <x v="8"/>
  </r>
  <r>
    <n v="2937"/>
    <s v="UCAS"/>
    <s v="UCAS is a new British musical premiering at the Edinburgh Fringe Festival 2014."/>
    <n v="1500"/>
    <n v="2000"/>
    <x v="0"/>
    <s v="GB"/>
    <s v="GBP"/>
    <n v="1405249113"/>
    <x v="2937"/>
    <n v="1402657113"/>
    <b v="0"/>
    <n v="55"/>
    <b v="1"/>
    <s v="theater/musical"/>
    <x v="3"/>
    <x v="1"/>
    <s v="musical"/>
    <n v="6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n v="1420044814"/>
    <b v="0"/>
    <n v="32"/>
    <b v="1"/>
    <s v="theater/musical"/>
    <x v="3"/>
    <x v="1"/>
    <s v="musical"/>
    <n v="12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n v="1406316312"/>
    <b v="0"/>
    <n v="25"/>
    <b v="1"/>
    <s v="theater/musical"/>
    <x v="3"/>
    <x v="1"/>
    <s v="musical"/>
    <n v="7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n v="1418150018"/>
    <b v="0"/>
    <n v="33"/>
    <b v="1"/>
    <s v="theater/musical"/>
    <x v="3"/>
    <x v="1"/>
    <s v="musical"/>
    <n v="12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n v="1422658955"/>
    <b v="0"/>
    <n v="1"/>
    <b v="0"/>
    <s v="theater/spaces"/>
    <x v="0"/>
    <x v="1"/>
    <s v="spaces"/>
    <n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n v="1448565459"/>
    <b v="0"/>
    <n v="202"/>
    <b v="0"/>
    <s v="theater/spaces"/>
    <x v="0"/>
    <x v="1"/>
    <s v="spaces"/>
    <n v="11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n v="1426302380"/>
    <b v="0"/>
    <n v="0"/>
    <b v="0"/>
    <s v="theater/spaces"/>
    <x v="0"/>
    <x v="1"/>
    <s v="spaces"/>
    <n v="3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n v="1431122198"/>
    <b v="0"/>
    <n v="1"/>
    <b v="0"/>
    <s v="theater/spaces"/>
    <x v="0"/>
    <x v="1"/>
    <s v="spaces"/>
    <n v="5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n v="1429845660"/>
    <b v="0"/>
    <n v="0"/>
    <b v="0"/>
    <s v="theater/spaces"/>
    <x v="0"/>
    <x v="1"/>
    <s v="spaces"/>
    <n v="4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n v="1468673092"/>
    <b v="0"/>
    <n v="2"/>
    <b v="0"/>
    <s v="theater/spaces"/>
    <x v="2"/>
    <x v="1"/>
    <s v="spaces"/>
    <n v="7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n v="1475760567"/>
    <b v="0"/>
    <n v="13"/>
    <b v="0"/>
    <s v="theater/spaces"/>
    <x v="2"/>
    <x v="1"/>
    <s v="spaces"/>
    <n v="1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n v="1428075293"/>
    <b v="0"/>
    <n v="9"/>
    <b v="0"/>
    <s v="theater/spaces"/>
    <x v="0"/>
    <x v="1"/>
    <s v="spaces"/>
    <n v="4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n v="1445370317"/>
    <b v="0"/>
    <n v="2"/>
    <b v="0"/>
    <s v="theater/spaces"/>
    <x v="0"/>
    <x v="1"/>
    <s v="spaces"/>
    <n v="1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n v="1450946752"/>
    <b v="0"/>
    <n v="0"/>
    <b v="0"/>
    <s v="theater/spaces"/>
    <x v="0"/>
    <x v="1"/>
    <s v="spaces"/>
    <n v="12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n v="1408648573"/>
    <b v="0"/>
    <n v="58"/>
    <b v="0"/>
    <s v="theater/spaces"/>
    <x v="3"/>
    <x v="1"/>
    <s v="spaces"/>
    <n v="8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n v="1473957239"/>
    <b v="0"/>
    <n v="8"/>
    <b v="0"/>
    <s v="theater/spaces"/>
    <x v="2"/>
    <x v="1"/>
    <s v="spaces"/>
    <n v="9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n v="1441738821"/>
    <b v="0"/>
    <n v="3"/>
    <b v="0"/>
    <s v="theater/spaces"/>
    <x v="0"/>
    <x v="1"/>
    <s v="spaces"/>
    <n v="9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n v="1487944803"/>
    <b v="0"/>
    <n v="0"/>
    <b v="0"/>
    <s v="theater/spaces"/>
    <x v="1"/>
    <x v="1"/>
    <s v="spaces"/>
    <n v="2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n v="1431884849"/>
    <b v="0"/>
    <n v="11"/>
    <b v="0"/>
    <s v="theater/spaces"/>
    <x v="0"/>
    <x v="1"/>
    <s v="spaces"/>
    <n v="5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n v="1459810850"/>
    <b v="0"/>
    <n v="20"/>
    <b v="0"/>
    <s v="theater/spaces"/>
    <x v="2"/>
    <x v="1"/>
    <s v="spaces"/>
    <n v="4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n v="1422317772"/>
    <b v="0"/>
    <n v="3"/>
    <b v="0"/>
    <s v="theater/spaces"/>
    <x v="0"/>
    <x v="1"/>
    <s v="spaces"/>
    <n v="1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n v="1457548917"/>
    <b v="0"/>
    <n v="0"/>
    <b v="0"/>
    <s v="theater/spaces"/>
    <x v="2"/>
    <x v="1"/>
    <s v="spaces"/>
    <n v="3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n v="1462666325"/>
    <b v="0"/>
    <n v="0"/>
    <b v="0"/>
    <s v="theater/spaces"/>
    <x v="2"/>
    <x v="1"/>
    <s v="spaces"/>
    <n v="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n v="1407867023"/>
    <b v="0"/>
    <n v="0"/>
    <b v="0"/>
    <s v="theater/spaces"/>
    <x v="3"/>
    <x v="1"/>
    <s v="spaces"/>
    <n v="8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n v="1424927159"/>
    <b v="0"/>
    <n v="108"/>
    <b v="1"/>
    <s v="theater/plays"/>
    <x v="0"/>
    <x v="1"/>
    <s v="plays"/>
    <n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n v="1422769906"/>
    <b v="0"/>
    <n v="20"/>
    <b v="1"/>
    <s v="theater/plays"/>
    <x v="0"/>
    <x v="1"/>
    <s v="plays"/>
    <n v="2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n v="1433243824"/>
    <b v="0"/>
    <n v="98"/>
    <b v="1"/>
    <s v="theater/plays"/>
    <x v="0"/>
    <x v="1"/>
    <s v="plays"/>
    <n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n v="1404769819"/>
    <b v="0"/>
    <n v="196"/>
    <b v="1"/>
    <s v="theater/plays"/>
    <x v="3"/>
    <x v="1"/>
    <s v="plays"/>
    <n v="7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n v="1433698233"/>
    <b v="0"/>
    <n v="39"/>
    <b v="1"/>
    <s v="theater/plays"/>
    <x v="0"/>
    <x v="1"/>
    <s v="plays"/>
    <n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n v="1439833412"/>
    <b v="0"/>
    <n v="128"/>
    <b v="1"/>
    <s v="theater/plays"/>
    <x v="0"/>
    <x v="1"/>
    <s v="plays"/>
    <n v="8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n v="1423284292"/>
    <b v="0"/>
    <n v="71"/>
    <b v="1"/>
    <s v="theater/plays"/>
    <x v="0"/>
    <x v="1"/>
    <s v="plays"/>
    <n v="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n v="1470227660"/>
    <b v="0"/>
    <n v="47"/>
    <b v="1"/>
    <s v="theater/plays"/>
    <x v="2"/>
    <x v="1"/>
    <s v="plays"/>
    <n v="8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n v="1428087153"/>
    <b v="0"/>
    <n v="17"/>
    <b v="1"/>
    <s v="theater/plays"/>
    <x v="0"/>
    <x v="1"/>
    <s v="plays"/>
    <n v="4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n v="1403107451"/>
    <b v="0"/>
    <n v="91"/>
    <b v="1"/>
    <s v="theater/plays"/>
    <x v="3"/>
    <x v="1"/>
    <s v="plays"/>
    <n v="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n v="1406908078"/>
    <b v="0"/>
    <n v="43"/>
    <b v="1"/>
    <s v="theater/plays"/>
    <x v="3"/>
    <x v="1"/>
    <s v="plays"/>
    <n v="8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n v="1479609520"/>
    <b v="0"/>
    <n v="17"/>
    <b v="1"/>
    <s v="theater/plays"/>
    <x v="2"/>
    <x v="1"/>
    <s v="plays"/>
    <n v="11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n v="1449171508"/>
    <b v="0"/>
    <n v="33"/>
    <b v="1"/>
    <s v="theater/plays"/>
    <x v="0"/>
    <x v="1"/>
    <s v="plays"/>
    <n v="12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n v="1409275671"/>
    <b v="0"/>
    <n v="87"/>
    <b v="1"/>
    <s v="theater/plays"/>
    <x v="3"/>
    <x v="1"/>
    <s v="plays"/>
    <n v="8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n v="1414599886"/>
    <b v="0"/>
    <n v="113"/>
    <b v="1"/>
    <s v="theater/plays"/>
    <x v="3"/>
    <x v="1"/>
    <s v="plays"/>
    <n v="1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n v="1456421530"/>
    <b v="0"/>
    <n v="14"/>
    <b v="1"/>
    <s v="theater/plays"/>
    <x v="2"/>
    <x v="1"/>
    <s v="plays"/>
    <n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n v="1421960934"/>
    <b v="0"/>
    <n v="30"/>
    <b v="1"/>
    <s v="theater/plays"/>
    <x v="0"/>
    <x v="1"/>
    <s v="plays"/>
    <n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n v="1412954547"/>
    <b v="0"/>
    <n v="16"/>
    <b v="1"/>
    <s v="theater/plays"/>
    <x v="3"/>
    <x v="1"/>
    <s v="plays"/>
    <n v="1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n v="1419104823"/>
    <b v="0"/>
    <n v="46"/>
    <b v="1"/>
    <s v="theater/plays"/>
    <x v="3"/>
    <x v="1"/>
    <s v="plays"/>
    <n v="12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n v="1438639130"/>
    <b v="0"/>
    <n v="24"/>
    <b v="1"/>
    <s v="theater/plays"/>
    <x v="0"/>
    <x v="1"/>
    <s v="plays"/>
    <n v="8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n v="1439126756"/>
    <b v="1"/>
    <n v="97"/>
    <b v="1"/>
    <s v="theater/spaces"/>
    <x v="0"/>
    <x v="1"/>
    <s v="spaces"/>
    <n v="8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n v="1452616143"/>
    <b v="1"/>
    <n v="59"/>
    <b v="1"/>
    <s v="theater/spaces"/>
    <x v="2"/>
    <x v="1"/>
    <s v="spaces"/>
    <n v="1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n v="1410534636"/>
    <b v="1"/>
    <n v="1095"/>
    <b v="1"/>
    <s v="theater/spaces"/>
    <x v="3"/>
    <x v="1"/>
    <s v="spaces"/>
    <n v="9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n v="1469428881"/>
    <b v="1"/>
    <n v="218"/>
    <b v="1"/>
    <s v="theater/spaces"/>
    <x v="2"/>
    <x v="1"/>
    <s v="spaces"/>
    <n v="7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n v="1476228128"/>
    <b v="0"/>
    <n v="111"/>
    <b v="1"/>
    <s v="theater/spaces"/>
    <x v="2"/>
    <x v="1"/>
    <s v="spaces"/>
    <n v="1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n v="1456920006"/>
    <b v="0"/>
    <n v="56"/>
    <b v="1"/>
    <s v="theater/spaces"/>
    <x v="2"/>
    <x v="1"/>
    <s v="spaces"/>
    <n v="3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n v="1473837751"/>
    <b v="0"/>
    <n v="265"/>
    <b v="1"/>
    <s v="theater/spaces"/>
    <x v="2"/>
    <x v="1"/>
    <s v="spaces"/>
    <n v="9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n v="1463820081"/>
    <b v="0"/>
    <n v="28"/>
    <b v="1"/>
    <s v="theater/spaces"/>
    <x v="2"/>
    <x v="1"/>
    <s v="spaces"/>
    <n v="5"/>
    <x v="5"/>
  </r>
  <r>
    <n v="2989"/>
    <s v="Let's Light Up The Gem!"/>
    <s v="Bring the movies back to Bethel, Maine."/>
    <n v="20000"/>
    <n v="35307"/>
    <x v="0"/>
    <s v="US"/>
    <s v="USD"/>
    <n v="1450673940"/>
    <x v="2989"/>
    <n v="1448756962"/>
    <b v="0"/>
    <n v="364"/>
    <b v="1"/>
    <s v="theater/spaces"/>
    <x v="0"/>
    <x v="1"/>
    <s v="spaces"/>
    <n v="11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n v="1449150420"/>
    <b v="0"/>
    <n v="27"/>
    <b v="1"/>
    <s v="theater/spaces"/>
    <x v="0"/>
    <x v="1"/>
    <s v="spaces"/>
    <n v="12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n v="1483646730"/>
    <b v="0"/>
    <n v="93"/>
    <b v="1"/>
    <s v="theater/spaces"/>
    <x v="1"/>
    <x v="1"/>
    <s v="spaces"/>
    <n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n v="1473445510"/>
    <b v="0"/>
    <n v="64"/>
    <b v="1"/>
    <s v="theater/spaces"/>
    <x v="2"/>
    <x v="1"/>
    <s v="spaces"/>
    <n v="9"/>
    <x v="8"/>
  </r>
  <r>
    <n v="2993"/>
    <s v="TRUE WEST: Think, Dog! Productions"/>
    <s v="Help us build the Kitchen from Hell!"/>
    <n v="1000"/>
    <n v="1003"/>
    <x v="0"/>
    <s v="US"/>
    <s v="USD"/>
    <n v="1455998867"/>
    <x v="2993"/>
    <n v="1453406867"/>
    <b v="0"/>
    <n v="22"/>
    <b v="1"/>
    <s v="theater/spaces"/>
    <x v="2"/>
    <x v="1"/>
    <s v="spaces"/>
    <n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n v="1409743772"/>
    <b v="0"/>
    <n v="59"/>
    <b v="1"/>
    <s v="theater/spaces"/>
    <x v="3"/>
    <x v="1"/>
    <s v="spaces"/>
    <n v="9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n v="1482249471"/>
    <b v="0"/>
    <n v="249"/>
    <b v="1"/>
    <s v="theater/spaces"/>
    <x v="2"/>
    <x v="1"/>
    <s v="spaces"/>
    <n v="1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n v="1427493240"/>
    <b v="0"/>
    <n v="392"/>
    <b v="1"/>
    <s v="theater/spaces"/>
    <x v="0"/>
    <x v="1"/>
    <s v="spaces"/>
    <n v="3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n v="1486661793"/>
    <b v="0"/>
    <n v="115"/>
    <b v="1"/>
    <s v="theater/spaces"/>
    <x v="1"/>
    <x v="1"/>
    <s v="spaces"/>
    <n v="2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n v="1400474329"/>
    <b v="0"/>
    <n v="433"/>
    <b v="1"/>
    <s v="theater/spaces"/>
    <x v="3"/>
    <x v="1"/>
    <s v="spaces"/>
    <n v="5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n v="1487094360"/>
    <b v="0"/>
    <n v="20"/>
    <b v="1"/>
    <s v="theater/spaces"/>
    <x v="1"/>
    <x v="1"/>
    <s v="spaces"/>
    <n v="2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n v="1484682670"/>
    <b v="0"/>
    <n v="8"/>
    <b v="1"/>
    <s v="theater/spaces"/>
    <x v="1"/>
    <x v="1"/>
    <s v="spaces"/>
    <n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n v="1465853382"/>
    <b v="0"/>
    <n v="175"/>
    <b v="1"/>
    <s v="theater/spaces"/>
    <x v="2"/>
    <x v="1"/>
    <s v="spaces"/>
    <n v="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n v="1353960252"/>
    <b v="0"/>
    <n v="104"/>
    <b v="1"/>
    <s v="theater/spaces"/>
    <x v="5"/>
    <x v="1"/>
    <s v="spaces"/>
    <n v="11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n v="1454098976"/>
    <b v="0"/>
    <n v="17"/>
    <b v="1"/>
    <s v="theater/spaces"/>
    <x v="2"/>
    <x v="1"/>
    <s v="spaces"/>
    <n v="1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n v="1413493724"/>
    <b v="0"/>
    <n v="277"/>
    <b v="1"/>
    <s v="theater/spaces"/>
    <x v="3"/>
    <x v="1"/>
    <s v="spaces"/>
    <n v="10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n v="1410019905"/>
    <b v="0"/>
    <n v="118"/>
    <b v="1"/>
    <s v="theater/spaces"/>
    <x v="3"/>
    <x v="1"/>
    <s v="spaces"/>
    <n v="9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n v="1415988591"/>
    <b v="0"/>
    <n v="97"/>
    <b v="1"/>
    <s v="theater/spaces"/>
    <x v="3"/>
    <x v="1"/>
    <s v="spaces"/>
    <n v="11"/>
    <x v="4"/>
  </r>
  <r>
    <n v="3007"/>
    <s v="Bethlem"/>
    <s v="Consuite for 2015 CoreCon.  An adventure into insanity."/>
    <n v="600"/>
    <n v="1080"/>
    <x v="0"/>
    <s v="US"/>
    <s v="USD"/>
    <n v="1429938683"/>
    <x v="3007"/>
    <n v="1428124283"/>
    <b v="0"/>
    <n v="20"/>
    <b v="1"/>
    <s v="theater/spaces"/>
    <x v="0"/>
    <x v="1"/>
    <s v="spaces"/>
    <n v="4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n v="1450760719"/>
    <b v="0"/>
    <n v="26"/>
    <b v="1"/>
    <s v="theater/spaces"/>
    <x v="0"/>
    <x v="1"/>
    <s v="spaces"/>
    <n v="12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n v="1414417240"/>
    <b v="0"/>
    <n v="128"/>
    <b v="1"/>
    <s v="theater/spaces"/>
    <x v="3"/>
    <x v="1"/>
    <s v="spaces"/>
    <n v="1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n v="1419364719"/>
    <b v="0"/>
    <n v="15"/>
    <b v="1"/>
    <s v="theater/spaces"/>
    <x v="3"/>
    <x v="1"/>
    <s v="spaces"/>
    <n v="12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n v="1448536516"/>
    <b v="0"/>
    <n v="25"/>
    <b v="1"/>
    <s v="theater/spaces"/>
    <x v="0"/>
    <x v="1"/>
    <s v="spaces"/>
    <n v="11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n v="1421772730"/>
    <b v="0"/>
    <n v="55"/>
    <b v="1"/>
    <s v="theater/spaces"/>
    <x v="0"/>
    <x v="1"/>
    <s v="spaces"/>
    <n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n v="1432325049"/>
    <b v="0"/>
    <n v="107"/>
    <b v="1"/>
    <s v="theater/spaces"/>
    <x v="0"/>
    <x v="1"/>
    <s v="spaces"/>
    <n v="5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n v="1412737080"/>
    <b v="0"/>
    <n v="557"/>
    <b v="1"/>
    <s v="theater/spaces"/>
    <x v="3"/>
    <x v="1"/>
    <s v="spaces"/>
    <n v="1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n v="1401125238"/>
    <b v="0"/>
    <n v="40"/>
    <b v="1"/>
    <s v="theater/spaces"/>
    <x v="3"/>
    <x v="1"/>
    <s v="spaces"/>
    <n v="5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n v="1400504952"/>
    <b v="0"/>
    <n v="36"/>
    <b v="1"/>
    <s v="theater/spaces"/>
    <x v="3"/>
    <x v="1"/>
    <s v="spaces"/>
    <n v="5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n v="1405974243"/>
    <b v="0"/>
    <n v="159"/>
    <b v="1"/>
    <s v="theater/spaces"/>
    <x v="3"/>
    <x v="1"/>
    <s v="spaces"/>
    <n v="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n v="1433747376"/>
    <b v="0"/>
    <n v="41"/>
    <b v="1"/>
    <s v="theater/spaces"/>
    <x v="0"/>
    <x v="1"/>
    <s v="spaces"/>
    <n v="6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n v="1398801620"/>
    <b v="0"/>
    <n v="226"/>
    <b v="1"/>
    <s v="theater/spaces"/>
    <x v="3"/>
    <x v="1"/>
    <s v="spaces"/>
    <n v="4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n v="1434399533"/>
    <b v="0"/>
    <n v="30"/>
    <b v="1"/>
    <s v="theater/spaces"/>
    <x v="0"/>
    <x v="1"/>
    <s v="spaces"/>
    <n v="6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n v="1476715869"/>
    <b v="0"/>
    <n v="103"/>
    <b v="1"/>
    <s v="theater/spaces"/>
    <x v="2"/>
    <x v="1"/>
    <s v="spaces"/>
    <n v="1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n v="1468450409"/>
    <b v="0"/>
    <n v="62"/>
    <b v="1"/>
    <s v="theater/spaces"/>
    <x v="2"/>
    <x v="1"/>
    <s v="spaces"/>
    <n v="7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n v="1430151186"/>
    <b v="0"/>
    <n v="6"/>
    <b v="1"/>
    <s v="theater/spaces"/>
    <x v="0"/>
    <x v="1"/>
    <s v="spaces"/>
    <n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n v="1346975475"/>
    <b v="0"/>
    <n v="182"/>
    <b v="1"/>
    <s v="theater/spaces"/>
    <x v="5"/>
    <x v="1"/>
    <s v="spaces"/>
    <n v="9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n v="1399032813"/>
    <b v="0"/>
    <n v="145"/>
    <b v="1"/>
    <s v="theater/spaces"/>
    <x v="3"/>
    <x v="1"/>
    <s v="spaces"/>
    <n v="5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n v="1487329292"/>
    <b v="0"/>
    <n v="25"/>
    <b v="1"/>
    <s v="theater/spaces"/>
    <x v="1"/>
    <x v="1"/>
    <s v="spaces"/>
    <n v="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n v="1424278451"/>
    <b v="0"/>
    <n v="320"/>
    <b v="1"/>
    <s v="theater/spaces"/>
    <x v="0"/>
    <x v="1"/>
    <s v="spaces"/>
    <n v="2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n v="1468650025"/>
    <b v="0"/>
    <n v="99"/>
    <b v="1"/>
    <s v="theater/spaces"/>
    <x v="2"/>
    <x v="1"/>
    <s v="spaces"/>
    <n v="7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n v="1413824447"/>
    <b v="0"/>
    <n v="348"/>
    <b v="1"/>
    <s v="theater/spaces"/>
    <x v="3"/>
    <x v="1"/>
    <s v="spaces"/>
    <n v="1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n v="1439834171"/>
    <b v="0"/>
    <n v="41"/>
    <b v="1"/>
    <s v="theater/spaces"/>
    <x v="0"/>
    <x v="1"/>
    <s v="spaces"/>
    <n v="8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n v="1471295447"/>
    <b v="0"/>
    <n v="29"/>
    <b v="1"/>
    <s v="theater/spaces"/>
    <x v="2"/>
    <x v="1"/>
    <s v="spaces"/>
    <n v="8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n v="1439341459"/>
    <b v="0"/>
    <n v="25"/>
    <b v="1"/>
    <s v="theater/spaces"/>
    <x v="0"/>
    <x v="1"/>
    <s v="spaces"/>
    <n v="8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n v="1468895925"/>
    <b v="0"/>
    <n v="23"/>
    <b v="1"/>
    <s v="theater/spaces"/>
    <x v="2"/>
    <x v="1"/>
    <s v="spaces"/>
    <n v="7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n v="1475326255"/>
    <b v="0"/>
    <n v="1260"/>
    <b v="1"/>
    <s v="theater/spaces"/>
    <x v="2"/>
    <x v="1"/>
    <s v="spaces"/>
    <n v="1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n v="1365082009"/>
    <b v="0"/>
    <n v="307"/>
    <b v="1"/>
    <s v="theater/spaces"/>
    <x v="4"/>
    <x v="1"/>
    <s v="spaces"/>
    <n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n v="1373568644"/>
    <b v="0"/>
    <n v="329"/>
    <b v="1"/>
    <s v="theater/spaces"/>
    <x v="4"/>
    <x v="1"/>
    <s v="spaces"/>
    <n v="7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n v="1279574773"/>
    <b v="0"/>
    <n v="32"/>
    <b v="1"/>
    <s v="theater/spaces"/>
    <x v="7"/>
    <x v="1"/>
    <s v="spaces"/>
    <n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n v="1451887397"/>
    <b v="0"/>
    <n v="27"/>
    <b v="1"/>
    <s v="theater/spaces"/>
    <x v="2"/>
    <x v="1"/>
    <s v="spaces"/>
    <n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n v="1386011038"/>
    <b v="0"/>
    <n v="236"/>
    <b v="1"/>
    <s v="theater/spaces"/>
    <x v="4"/>
    <x v="1"/>
    <s v="spaces"/>
    <n v="12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n v="1434999621"/>
    <b v="0"/>
    <n v="42"/>
    <b v="1"/>
    <s v="theater/spaces"/>
    <x v="0"/>
    <x v="1"/>
    <s v="spaces"/>
    <n v="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n v="1450731048"/>
    <b v="0"/>
    <n v="95"/>
    <b v="1"/>
    <s v="theater/spaces"/>
    <x v="0"/>
    <x v="1"/>
    <s v="spaces"/>
    <n v="12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n v="1441557047"/>
    <b v="0"/>
    <n v="37"/>
    <b v="1"/>
    <s v="theater/spaces"/>
    <x v="0"/>
    <x v="1"/>
    <s v="spaces"/>
    <n v="9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n v="1426815699"/>
    <b v="0"/>
    <n v="128"/>
    <b v="1"/>
    <s v="theater/spaces"/>
    <x v="0"/>
    <x v="1"/>
    <s v="spaces"/>
    <n v="3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n v="1453137998"/>
    <b v="0"/>
    <n v="156"/>
    <b v="1"/>
    <s v="theater/spaces"/>
    <x v="2"/>
    <x v="1"/>
    <s v="spaces"/>
    <n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n v="1406087055"/>
    <b v="0"/>
    <n v="64"/>
    <b v="1"/>
    <s v="theater/spaces"/>
    <x v="3"/>
    <x v="1"/>
    <s v="spaces"/>
    <n v="7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n v="1407784586"/>
    <b v="0"/>
    <n v="58"/>
    <b v="1"/>
    <s v="theater/spaces"/>
    <x v="3"/>
    <x v="1"/>
    <s v="spaces"/>
    <n v="8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n v="1457999054"/>
    <b v="0"/>
    <n v="20"/>
    <b v="1"/>
    <s v="theater/spaces"/>
    <x v="2"/>
    <x v="1"/>
    <s v="spaces"/>
    <n v="3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n v="1417556262"/>
    <b v="0"/>
    <n v="47"/>
    <b v="1"/>
    <s v="theater/spaces"/>
    <x v="3"/>
    <x v="1"/>
    <s v="spaces"/>
    <n v="12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n v="1431649255"/>
    <b v="0"/>
    <n v="54"/>
    <b v="1"/>
    <s v="theater/spaces"/>
    <x v="0"/>
    <x v="1"/>
    <s v="spaces"/>
    <n v="5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n v="1459828960"/>
    <b v="0"/>
    <n v="9"/>
    <b v="1"/>
    <s v="theater/spaces"/>
    <x v="2"/>
    <x v="1"/>
    <s v="spaces"/>
    <n v="4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n v="1483955945"/>
    <b v="1"/>
    <n v="35"/>
    <b v="0"/>
    <s v="theater/spaces"/>
    <x v="1"/>
    <x v="1"/>
    <s v="spaces"/>
    <n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n v="1430237094"/>
    <b v="0"/>
    <n v="2"/>
    <b v="0"/>
    <s v="theater/spaces"/>
    <x v="0"/>
    <x v="1"/>
    <s v="spaces"/>
    <n v="4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n v="1407781013"/>
    <b v="0"/>
    <n v="3"/>
    <b v="0"/>
    <s v="theater/spaces"/>
    <x v="3"/>
    <x v="1"/>
    <s v="spaces"/>
    <n v="8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n v="1422043154"/>
    <b v="0"/>
    <n v="0"/>
    <b v="0"/>
    <s v="theater/spaces"/>
    <x v="0"/>
    <x v="1"/>
    <s v="spaces"/>
    <n v="1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n v="1415660390"/>
    <b v="0"/>
    <n v="1"/>
    <b v="0"/>
    <s v="theater/spaces"/>
    <x v="3"/>
    <x v="1"/>
    <s v="spaces"/>
    <n v="11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n v="1406819784"/>
    <b v="0"/>
    <n v="0"/>
    <b v="0"/>
    <s v="theater/spaces"/>
    <x v="3"/>
    <x v="1"/>
    <s v="spaces"/>
    <n v="7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n v="1457105811"/>
    <b v="0"/>
    <n v="0"/>
    <b v="0"/>
    <s v="theater/spaces"/>
    <x v="2"/>
    <x v="1"/>
    <s v="spaces"/>
    <n v="3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n v="1459414740"/>
    <b v="0"/>
    <n v="3"/>
    <b v="0"/>
    <s v="theater/spaces"/>
    <x v="2"/>
    <x v="1"/>
    <s v="spaces"/>
    <n v="3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n v="1404944846"/>
    <b v="0"/>
    <n v="11"/>
    <b v="0"/>
    <s v="theater/spaces"/>
    <x v="3"/>
    <x v="1"/>
    <s v="spaces"/>
    <n v="7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n v="1440830134"/>
    <b v="0"/>
    <n v="6"/>
    <b v="0"/>
    <s v="theater/spaces"/>
    <x v="0"/>
    <x v="1"/>
    <s v="spaces"/>
    <n v="8"/>
    <x v="10"/>
  </r>
  <r>
    <n v="3061"/>
    <s v="Help Save Parkway Cinemas!"/>
    <s v="Save a historic Local theater."/>
    <n v="1000000"/>
    <n v="0"/>
    <x v="2"/>
    <s v="US"/>
    <s v="USD"/>
    <n v="1407955748"/>
    <x v="3061"/>
    <n v="1405363748"/>
    <b v="0"/>
    <n v="0"/>
    <b v="0"/>
    <s v="theater/spaces"/>
    <x v="3"/>
    <x v="1"/>
    <s v="spaces"/>
    <n v="7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n v="1441111892"/>
    <b v="0"/>
    <n v="67"/>
    <b v="0"/>
    <s v="theater/spaces"/>
    <x v="0"/>
    <x v="1"/>
    <s v="spaces"/>
    <n v="9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n v="1474150138"/>
    <b v="0"/>
    <n v="23"/>
    <b v="0"/>
    <s v="theater/spaces"/>
    <x v="2"/>
    <x v="1"/>
    <s v="spaces"/>
    <n v="9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n v="1445483246"/>
    <b v="0"/>
    <n v="72"/>
    <b v="0"/>
    <s v="theater/spaces"/>
    <x v="0"/>
    <x v="1"/>
    <s v="spaces"/>
    <n v="1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n v="1404523172"/>
    <b v="0"/>
    <n v="2"/>
    <b v="0"/>
    <s v="theater/spaces"/>
    <x v="3"/>
    <x v="1"/>
    <s v="spaces"/>
    <n v="7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n v="1465536537"/>
    <b v="0"/>
    <n v="15"/>
    <b v="0"/>
    <s v="theater/spaces"/>
    <x v="2"/>
    <x v="1"/>
    <s v="spaces"/>
    <n v="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n v="1439245879"/>
    <b v="0"/>
    <n v="1"/>
    <b v="0"/>
    <s v="theater/spaces"/>
    <x v="0"/>
    <x v="1"/>
    <s v="spaces"/>
    <n v="8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n v="1442421352"/>
    <b v="0"/>
    <n v="2"/>
    <b v="0"/>
    <s v="theater/spaces"/>
    <x v="0"/>
    <x v="1"/>
    <s v="spaces"/>
    <n v="9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n v="1415995234"/>
    <b v="0"/>
    <n v="7"/>
    <b v="0"/>
    <s v="theater/spaces"/>
    <x v="3"/>
    <x v="1"/>
    <s v="spaces"/>
    <n v="11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n v="1479317769"/>
    <b v="0"/>
    <n v="16"/>
    <b v="0"/>
    <s v="theater/spaces"/>
    <x v="2"/>
    <x v="1"/>
    <s v="spaces"/>
    <n v="11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n v="1428082481"/>
    <b v="0"/>
    <n v="117"/>
    <b v="0"/>
    <s v="theater/spaces"/>
    <x v="0"/>
    <x v="1"/>
    <s v="spaces"/>
    <n v="4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n v="1476549262"/>
    <b v="0"/>
    <n v="2"/>
    <b v="0"/>
    <s v="theater/spaces"/>
    <x v="2"/>
    <x v="1"/>
    <s v="spaces"/>
    <n v="1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n v="1429287900"/>
    <b v="0"/>
    <n v="7"/>
    <b v="0"/>
    <s v="theater/spaces"/>
    <x v="0"/>
    <x v="1"/>
    <s v="spaces"/>
    <n v="4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n v="1455025359"/>
    <b v="0"/>
    <n v="3"/>
    <b v="0"/>
    <s v="theater/spaces"/>
    <x v="2"/>
    <x v="1"/>
    <s v="spaces"/>
    <n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n v="1467253640"/>
    <b v="0"/>
    <n v="20"/>
    <b v="0"/>
    <s v="theater/spaces"/>
    <x v="2"/>
    <x v="1"/>
    <s v="spaces"/>
    <n v="6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n v="1439221123"/>
    <b v="0"/>
    <n v="50"/>
    <b v="0"/>
    <s v="theater/spaces"/>
    <x v="0"/>
    <x v="1"/>
    <s v="spaces"/>
    <n v="8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n v="1485903478"/>
    <b v="0"/>
    <n v="2"/>
    <b v="0"/>
    <s v="theater/spaces"/>
    <x v="1"/>
    <x v="1"/>
    <s v="spaces"/>
    <n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n v="1422328795"/>
    <b v="0"/>
    <n v="3"/>
    <b v="0"/>
    <s v="theater/spaces"/>
    <x v="0"/>
    <x v="1"/>
    <s v="spaces"/>
    <n v="1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n v="1424452035"/>
    <b v="0"/>
    <n v="27"/>
    <b v="0"/>
    <s v="theater/spaces"/>
    <x v="0"/>
    <x v="1"/>
    <s v="spaces"/>
    <n v="2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n v="1414456844"/>
    <b v="0"/>
    <n v="7"/>
    <b v="0"/>
    <s v="theater/spaces"/>
    <x v="3"/>
    <x v="1"/>
    <s v="spaces"/>
    <n v="10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n v="1440130891"/>
    <b v="0"/>
    <n v="5"/>
    <b v="0"/>
    <s v="theater/spaces"/>
    <x v="0"/>
    <x v="1"/>
    <s v="spaces"/>
    <n v="8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n v="1445033346"/>
    <b v="0"/>
    <n v="0"/>
    <b v="0"/>
    <s v="theater/spaces"/>
    <x v="0"/>
    <x v="1"/>
    <s v="spaces"/>
    <n v="1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n v="1406986278"/>
    <b v="0"/>
    <n v="3"/>
    <b v="0"/>
    <s v="theater/spaces"/>
    <x v="3"/>
    <x v="1"/>
    <s v="spaces"/>
    <n v="8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n v="1428340931"/>
    <b v="0"/>
    <n v="6"/>
    <b v="0"/>
    <s v="theater/spaces"/>
    <x v="0"/>
    <x v="1"/>
    <s v="spaces"/>
    <n v="4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n v="1440969159"/>
    <b v="0"/>
    <n v="9"/>
    <b v="0"/>
    <s v="theater/spaces"/>
    <x v="0"/>
    <x v="1"/>
    <s v="spaces"/>
    <n v="8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n v="1434643559"/>
    <b v="0"/>
    <n v="3"/>
    <b v="0"/>
    <s v="theater/spaces"/>
    <x v="0"/>
    <x v="1"/>
    <s v="spaces"/>
    <n v="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n v="1477107390"/>
    <b v="0"/>
    <n v="2"/>
    <b v="0"/>
    <s v="theater/spaces"/>
    <x v="2"/>
    <x v="1"/>
    <s v="spaces"/>
    <n v="1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n v="1418046247"/>
    <b v="0"/>
    <n v="3"/>
    <b v="0"/>
    <s v="theater/spaces"/>
    <x v="3"/>
    <x v="1"/>
    <s v="spaces"/>
    <n v="12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n v="1465304483"/>
    <b v="0"/>
    <n v="45"/>
    <b v="0"/>
    <s v="theater/spaces"/>
    <x v="2"/>
    <x v="1"/>
    <s v="spaces"/>
    <n v="6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n v="1425325145"/>
    <b v="0"/>
    <n v="9"/>
    <b v="0"/>
    <s v="theater/spaces"/>
    <x v="0"/>
    <x v="1"/>
    <s v="spaces"/>
    <n v="3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n v="1468622743"/>
    <b v="0"/>
    <n v="9"/>
    <b v="0"/>
    <s v="theater/spaces"/>
    <x v="2"/>
    <x v="1"/>
    <s v="spaces"/>
    <n v="7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n v="1441723912"/>
    <b v="0"/>
    <n v="21"/>
    <b v="0"/>
    <s v="theater/spaces"/>
    <x v="0"/>
    <x v="1"/>
    <s v="spaces"/>
    <n v="9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n v="1398980941"/>
    <b v="0"/>
    <n v="17"/>
    <b v="0"/>
    <s v="theater/spaces"/>
    <x v="3"/>
    <x v="1"/>
    <s v="spaces"/>
    <n v="5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n v="1437591956"/>
    <b v="0"/>
    <n v="1"/>
    <b v="0"/>
    <s v="theater/spaces"/>
    <x v="0"/>
    <x v="1"/>
    <s v="spaces"/>
    <n v="7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n v="1464827780"/>
    <b v="0"/>
    <n v="1"/>
    <b v="0"/>
    <s v="theater/spaces"/>
    <x v="2"/>
    <x v="1"/>
    <s v="spaces"/>
    <n v="6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n v="1429559326"/>
    <b v="0"/>
    <n v="14"/>
    <b v="0"/>
    <s v="theater/spaces"/>
    <x v="0"/>
    <x v="1"/>
    <s v="spaces"/>
    <n v="4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n v="1474027501"/>
    <b v="0"/>
    <n v="42"/>
    <b v="0"/>
    <s v="theater/spaces"/>
    <x v="2"/>
    <x v="1"/>
    <s v="spaces"/>
    <n v="9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n v="1450724449"/>
    <b v="0"/>
    <n v="27"/>
    <b v="0"/>
    <s v="theater/spaces"/>
    <x v="0"/>
    <x v="1"/>
    <s v="spaces"/>
    <n v="1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n v="1452659591"/>
    <b v="0"/>
    <n v="5"/>
    <b v="0"/>
    <s v="theater/spaces"/>
    <x v="2"/>
    <x v="1"/>
    <s v="spaces"/>
    <n v="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n v="1411224975"/>
    <b v="0"/>
    <n v="13"/>
    <b v="0"/>
    <s v="theater/spaces"/>
    <x v="3"/>
    <x v="1"/>
    <s v="spaces"/>
    <n v="9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n v="1434445937"/>
    <b v="0"/>
    <n v="12"/>
    <b v="0"/>
    <s v="theater/spaces"/>
    <x v="0"/>
    <x v="1"/>
    <s v="spaces"/>
    <n v="6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n v="1467619818"/>
    <b v="0"/>
    <n v="90"/>
    <b v="0"/>
    <s v="theater/spaces"/>
    <x v="2"/>
    <x v="1"/>
    <s v="spaces"/>
    <n v="7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n v="1428896706"/>
    <b v="0"/>
    <n v="2"/>
    <b v="0"/>
    <s v="theater/spaces"/>
    <x v="0"/>
    <x v="1"/>
    <s v="spaces"/>
    <n v="4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n v="1420235311"/>
    <b v="0"/>
    <n v="5"/>
    <b v="0"/>
    <s v="theater/spaces"/>
    <x v="0"/>
    <x v="1"/>
    <s v="spaces"/>
    <n v="1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n v="1408986916"/>
    <b v="0"/>
    <n v="31"/>
    <b v="0"/>
    <s v="theater/spaces"/>
    <x v="3"/>
    <x v="1"/>
    <s v="spaces"/>
    <n v="8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n v="1440497876"/>
    <b v="0"/>
    <n v="4"/>
    <b v="0"/>
    <s v="theater/spaces"/>
    <x v="0"/>
    <x v="1"/>
    <s v="spaces"/>
    <n v="8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n v="1430767951"/>
    <b v="0"/>
    <n v="29"/>
    <b v="0"/>
    <s v="theater/spaces"/>
    <x v="0"/>
    <x v="1"/>
    <s v="spaces"/>
    <n v="5"/>
    <x v="5"/>
  </r>
  <r>
    <n v="3108"/>
    <s v="Funding a home for our Children's Theater"/>
    <s v="We need a permanent home for the theater!"/>
    <n v="50000"/>
    <n v="26"/>
    <x v="2"/>
    <s v="US"/>
    <s v="USD"/>
    <n v="1430234394"/>
    <x v="3108"/>
    <n v="1425053994"/>
    <b v="0"/>
    <n v="2"/>
    <b v="0"/>
    <s v="theater/spaces"/>
    <x v="0"/>
    <x v="1"/>
    <s v="spaces"/>
    <n v="2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n v="1406170810"/>
    <b v="0"/>
    <n v="114"/>
    <b v="0"/>
    <s v="theater/spaces"/>
    <x v="3"/>
    <x v="1"/>
    <s v="spaces"/>
    <n v="7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n v="1484009119"/>
    <b v="0"/>
    <n v="1"/>
    <b v="0"/>
    <s v="theater/spaces"/>
    <x v="1"/>
    <x v="1"/>
    <s v="spaces"/>
    <n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n v="1409753820"/>
    <b v="0"/>
    <n v="76"/>
    <b v="0"/>
    <s v="theater/spaces"/>
    <x v="3"/>
    <x v="1"/>
    <s v="spaces"/>
    <n v="9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n v="1472784934"/>
    <b v="0"/>
    <n v="9"/>
    <b v="0"/>
    <s v="theater/spaces"/>
    <x v="2"/>
    <x v="1"/>
    <s v="spaces"/>
    <n v="9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n v="1426699982"/>
    <b v="0"/>
    <n v="37"/>
    <b v="0"/>
    <s v="theater/spaces"/>
    <x v="0"/>
    <x v="1"/>
    <s v="spaces"/>
    <n v="3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n v="1406128250"/>
    <b v="0"/>
    <n v="0"/>
    <b v="0"/>
    <s v="theater/spaces"/>
    <x v="3"/>
    <x v="1"/>
    <s v="spaces"/>
    <n v="7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n v="1462531427"/>
    <b v="0"/>
    <n v="1"/>
    <b v="0"/>
    <s v="theater/spaces"/>
    <x v="2"/>
    <x v="1"/>
    <s v="spaces"/>
    <n v="5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n v="1426681325"/>
    <b v="0"/>
    <n v="10"/>
    <b v="0"/>
    <s v="theater/spaces"/>
    <x v="0"/>
    <x v="1"/>
    <s v="spaces"/>
    <n v="3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n v="1463648360"/>
    <b v="0"/>
    <n v="1"/>
    <b v="0"/>
    <s v="theater/spaces"/>
    <x v="2"/>
    <x v="1"/>
    <s v="spaces"/>
    <n v="5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n v="1465832123"/>
    <b v="0"/>
    <n v="2"/>
    <b v="0"/>
    <s v="theater/spaces"/>
    <x v="2"/>
    <x v="1"/>
    <s v="spaces"/>
    <n v="6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n v="1424826332"/>
    <b v="0"/>
    <n v="1"/>
    <b v="0"/>
    <s v="theater/spaces"/>
    <x v="0"/>
    <x v="1"/>
    <s v="spaces"/>
    <n v="2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n v="1457303796"/>
    <b v="0"/>
    <n v="10"/>
    <b v="0"/>
    <s v="theater/spaces"/>
    <x v="2"/>
    <x v="1"/>
    <s v="spaces"/>
    <n v="3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n v="1406564335"/>
    <b v="0"/>
    <n v="1"/>
    <b v="0"/>
    <s v="theater/spaces"/>
    <x v="3"/>
    <x v="1"/>
    <s v="spaces"/>
    <n v="7"/>
    <x v="3"/>
  </r>
  <r>
    <n v="3122"/>
    <s v="be back soon (Canceled)"/>
    <s v="cancelled until further notice"/>
    <n v="199"/>
    <n v="116"/>
    <x v="1"/>
    <s v="US"/>
    <s v="USD"/>
    <n v="1478733732"/>
    <x v="3122"/>
    <n v="1478298132"/>
    <b v="0"/>
    <n v="2"/>
    <b v="0"/>
    <s v="theater/spaces"/>
    <x v="2"/>
    <x v="1"/>
    <s v="spaces"/>
    <n v="11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n v="1465516198"/>
    <b v="0"/>
    <n v="348"/>
    <b v="0"/>
    <s v="theater/spaces"/>
    <x v="2"/>
    <x v="1"/>
    <s v="spaces"/>
    <n v="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n v="1417718601"/>
    <b v="0"/>
    <n v="4"/>
    <b v="0"/>
    <s v="theater/spaces"/>
    <x v="3"/>
    <x v="1"/>
    <s v="spaces"/>
    <n v="12"/>
    <x v="11"/>
  </r>
  <r>
    <n v="3125"/>
    <s v="N/A (Canceled)"/>
    <s v="N/A"/>
    <n v="1500000"/>
    <n v="0"/>
    <x v="1"/>
    <s v="US"/>
    <s v="USD"/>
    <n v="1452142672"/>
    <x v="3125"/>
    <n v="1449550672"/>
    <b v="0"/>
    <n v="0"/>
    <b v="0"/>
    <s v="theater/spaces"/>
    <x v="0"/>
    <x v="1"/>
    <s v="spaces"/>
    <n v="12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n v="1456532762"/>
    <b v="0"/>
    <n v="17"/>
    <b v="0"/>
    <s v="theater/spaces"/>
    <x v="2"/>
    <x v="1"/>
    <s v="spaces"/>
    <n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n v="1422650029"/>
    <b v="0"/>
    <n v="0"/>
    <b v="0"/>
    <s v="theater/spaces"/>
    <x v="0"/>
    <x v="1"/>
    <s v="spaces"/>
    <n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n v="1487101741"/>
    <b v="0"/>
    <n v="117"/>
    <b v="0"/>
    <s v="theater/plays"/>
    <x v="1"/>
    <x v="1"/>
    <s v="plays"/>
    <n v="2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n v="1489090419"/>
    <b v="0"/>
    <n v="1"/>
    <b v="0"/>
    <s v="theater/plays"/>
    <x v="1"/>
    <x v="1"/>
    <s v="plays"/>
    <n v="3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n v="1489504916"/>
    <b v="0"/>
    <n v="4"/>
    <b v="0"/>
    <s v="theater/plays"/>
    <x v="1"/>
    <x v="1"/>
    <s v="plays"/>
    <n v="3"/>
    <x v="7"/>
  </r>
  <r>
    <n v="3131"/>
    <s v="SNAKE EYES"/>
    <s v="A Staged Reading of &quot;Snake Eyes,&quot; a new play by Alex Rafala"/>
    <n v="4100"/>
    <n v="645"/>
    <x v="3"/>
    <s v="US"/>
    <s v="USD"/>
    <n v="1491656045"/>
    <x v="3131"/>
    <n v="1489067645"/>
    <b v="0"/>
    <n v="12"/>
    <b v="0"/>
    <s v="theater/plays"/>
    <x v="1"/>
    <x v="1"/>
    <s v="plays"/>
    <n v="3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n v="1487579060"/>
    <b v="0"/>
    <n v="1"/>
    <b v="0"/>
    <s v="theater/plays"/>
    <x v="1"/>
    <x v="1"/>
    <s v="plays"/>
    <n v="2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n v="1487770434"/>
    <b v="0"/>
    <n v="16"/>
    <b v="0"/>
    <s v="theater/plays"/>
    <x v="1"/>
    <x v="1"/>
    <s v="plays"/>
    <n v="2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n v="1488820619"/>
    <b v="0"/>
    <n v="12"/>
    <b v="0"/>
    <s v="theater/plays"/>
    <x v="1"/>
    <x v="1"/>
    <s v="plays"/>
    <n v="3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n v="1489376321"/>
    <b v="0"/>
    <n v="7"/>
    <b v="0"/>
    <s v="theater/plays"/>
    <x v="1"/>
    <x v="1"/>
    <s v="plays"/>
    <n v="3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n v="1487847954"/>
    <b v="0"/>
    <n v="22"/>
    <b v="0"/>
    <s v="theater/plays"/>
    <x v="1"/>
    <x v="1"/>
    <s v="plays"/>
    <n v="2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n v="1489439669"/>
    <b v="0"/>
    <n v="1"/>
    <b v="0"/>
    <s v="theater/plays"/>
    <x v="1"/>
    <x v="1"/>
    <s v="plays"/>
    <n v="3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n v="1489591807"/>
    <b v="0"/>
    <n v="0"/>
    <b v="0"/>
    <s v="theater/plays"/>
    <x v="1"/>
    <x v="1"/>
    <s v="plays"/>
    <n v="3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n v="1487485760"/>
    <b v="0"/>
    <n v="6"/>
    <b v="0"/>
    <s v="theater/plays"/>
    <x v="1"/>
    <x v="1"/>
    <s v="plays"/>
    <n v="2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n v="1488993303"/>
    <b v="0"/>
    <n v="4"/>
    <b v="0"/>
    <s v="theater/plays"/>
    <x v="1"/>
    <x v="1"/>
    <s v="plays"/>
    <n v="3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n v="1488823488"/>
    <b v="0"/>
    <n v="8"/>
    <b v="0"/>
    <s v="theater/plays"/>
    <x v="1"/>
    <x v="1"/>
    <s v="plays"/>
    <n v="3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n v="1487333939"/>
    <b v="0"/>
    <n v="3"/>
    <b v="0"/>
    <s v="theater/plays"/>
    <x v="1"/>
    <x v="1"/>
    <s v="plays"/>
    <n v="2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n v="1489480556"/>
    <b v="0"/>
    <n v="0"/>
    <b v="0"/>
    <s v="theater/plays"/>
    <x v="1"/>
    <x v="1"/>
    <s v="plays"/>
    <n v="3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n v="1488459307"/>
    <b v="0"/>
    <n v="30"/>
    <b v="0"/>
    <s v="theater/plays"/>
    <x v="1"/>
    <x v="1"/>
    <s v="plays"/>
    <n v="3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n v="1485478734"/>
    <b v="0"/>
    <n v="0"/>
    <b v="0"/>
    <s v="theater/plays"/>
    <x v="1"/>
    <x v="1"/>
    <s v="plays"/>
    <n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n v="1488471766"/>
    <b v="0"/>
    <n v="12"/>
    <b v="0"/>
    <s v="theater/plays"/>
    <x v="1"/>
    <x v="1"/>
    <s v="plays"/>
    <n v="3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n v="1411859755"/>
    <b v="1"/>
    <n v="213"/>
    <b v="1"/>
    <s v="theater/plays"/>
    <x v="3"/>
    <x v="1"/>
    <s v="plays"/>
    <n v="9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n v="1410278284"/>
    <b v="1"/>
    <n v="57"/>
    <b v="1"/>
    <s v="theater/plays"/>
    <x v="3"/>
    <x v="1"/>
    <s v="plays"/>
    <n v="9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n v="1352766300"/>
    <b v="1"/>
    <n v="25"/>
    <b v="1"/>
    <s v="theater/plays"/>
    <x v="5"/>
    <x v="1"/>
    <s v="plays"/>
    <n v="11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n v="1288160403"/>
    <b v="1"/>
    <n v="104"/>
    <b v="1"/>
    <s v="theater/plays"/>
    <x v="7"/>
    <x v="1"/>
    <s v="plays"/>
    <n v="1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n v="1407787774"/>
    <b v="1"/>
    <n v="34"/>
    <b v="1"/>
    <s v="theater/plays"/>
    <x v="3"/>
    <x v="1"/>
    <s v="plays"/>
    <n v="8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n v="1380833367"/>
    <b v="1"/>
    <n v="67"/>
    <b v="1"/>
    <s v="theater/plays"/>
    <x v="4"/>
    <x v="1"/>
    <s v="plays"/>
    <n v="10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n v="1301542937"/>
    <b v="1"/>
    <n v="241"/>
    <b v="1"/>
    <s v="theater/plays"/>
    <x v="6"/>
    <x v="1"/>
    <s v="plays"/>
    <n v="3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n v="1330722058"/>
    <b v="1"/>
    <n v="123"/>
    <b v="1"/>
    <s v="theater/plays"/>
    <x v="5"/>
    <x v="1"/>
    <s v="plays"/>
    <n v="3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n v="1353412725"/>
    <b v="1"/>
    <n v="302"/>
    <b v="1"/>
    <s v="theater/plays"/>
    <x v="5"/>
    <x v="1"/>
    <s v="plays"/>
    <n v="11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n v="1335567144"/>
    <b v="1"/>
    <n v="89"/>
    <b v="1"/>
    <s v="theater/plays"/>
    <x v="5"/>
    <x v="1"/>
    <s v="plays"/>
    <n v="4"/>
    <x v="6"/>
  </r>
  <r>
    <n v="3157"/>
    <s v="Summer FourPlay"/>
    <s v="Four Directors.  Four One Acts.  Four Genres.  For You."/>
    <n v="4000"/>
    <n v="4040"/>
    <x v="0"/>
    <s v="US"/>
    <s v="USD"/>
    <n v="1405746000"/>
    <x v="3157"/>
    <n v="1404932105"/>
    <b v="1"/>
    <n v="41"/>
    <b v="1"/>
    <s v="theater/plays"/>
    <x v="3"/>
    <x v="1"/>
    <s v="plays"/>
    <n v="7"/>
    <x v="3"/>
  </r>
  <r>
    <n v="3158"/>
    <s v="Nursery Crimes"/>
    <s v="A 40s crime-noir play using nursery rhyme characters."/>
    <n v="5000"/>
    <n v="5700"/>
    <x v="0"/>
    <s v="US"/>
    <s v="USD"/>
    <n v="1374523752"/>
    <x v="3158"/>
    <n v="1371931752"/>
    <b v="1"/>
    <n v="69"/>
    <b v="1"/>
    <s v="theater/plays"/>
    <x v="4"/>
    <x v="1"/>
    <s v="plays"/>
    <n v="6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n v="1323221761"/>
    <b v="1"/>
    <n v="52"/>
    <b v="1"/>
    <s v="theater/plays"/>
    <x v="6"/>
    <x v="1"/>
    <s v="plays"/>
    <n v="12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n v="1405923687"/>
    <b v="1"/>
    <n v="57"/>
    <b v="1"/>
    <s v="theater/plays"/>
    <x v="3"/>
    <x v="1"/>
    <s v="plays"/>
    <n v="7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n v="1410785522"/>
    <b v="1"/>
    <n v="74"/>
    <b v="1"/>
    <s v="theater/plays"/>
    <x v="3"/>
    <x v="1"/>
    <s v="plays"/>
    <n v="9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n v="1402331262"/>
    <b v="1"/>
    <n v="63"/>
    <b v="1"/>
    <s v="theater/plays"/>
    <x v="3"/>
    <x v="1"/>
    <s v="plays"/>
    <n v="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n v="1400263525"/>
    <b v="1"/>
    <n v="72"/>
    <b v="1"/>
    <s v="theater/plays"/>
    <x v="3"/>
    <x v="1"/>
    <s v="plays"/>
    <n v="5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n v="1399490415"/>
    <b v="1"/>
    <n v="71"/>
    <b v="1"/>
    <s v="theater/plays"/>
    <x v="3"/>
    <x v="1"/>
    <s v="plays"/>
    <n v="5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n v="1302493760"/>
    <b v="1"/>
    <n v="21"/>
    <b v="1"/>
    <s v="theater/plays"/>
    <x v="6"/>
    <x v="1"/>
    <s v="plays"/>
    <n v="4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n v="1414514153"/>
    <b v="1"/>
    <n v="930"/>
    <b v="1"/>
    <s v="theater/plays"/>
    <x v="3"/>
    <x v="1"/>
    <s v="plays"/>
    <n v="1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n v="1405743181"/>
    <b v="1"/>
    <n v="55"/>
    <b v="1"/>
    <s v="theater/plays"/>
    <x v="3"/>
    <x v="1"/>
    <s v="plays"/>
    <n v="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n v="1399948353"/>
    <b v="1"/>
    <n v="61"/>
    <b v="1"/>
    <s v="theater/plays"/>
    <x v="3"/>
    <x v="1"/>
    <s v="plays"/>
    <n v="5"/>
    <x v="5"/>
  </r>
  <r>
    <n v="3169"/>
    <s v="The Window"/>
    <s v="We're bringing The Window to the Cherry Lane Theater in January 2014."/>
    <n v="8000"/>
    <n v="8241"/>
    <x v="0"/>
    <s v="US"/>
    <s v="USD"/>
    <n v="1386910740"/>
    <x v="3169"/>
    <n v="1384364561"/>
    <b v="1"/>
    <n v="82"/>
    <b v="1"/>
    <s v="theater/plays"/>
    <x v="4"/>
    <x v="1"/>
    <s v="plays"/>
    <n v="11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n v="1401414944"/>
    <b v="1"/>
    <n v="71"/>
    <b v="1"/>
    <s v="theater/plays"/>
    <x v="3"/>
    <x v="1"/>
    <s v="plays"/>
    <n v="5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n v="1459953358"/>
    <b v="1"/>
    <n v="117"/>
    <b v="1"/>
    <s v="theater/plays"/>
    <x v="2"/>
    <x v="1"/>
    <s v="plays"/>
    <n v="4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n v="1326648668"/>
    <b v="1"/>
    <n v="29"/>
    <b v="1"/>
    <s v="theater/plays"/>
    <x v="5"/>
    <x v="1"/>
    <s v="plays"/>
    <n v="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n v="1409173492"/>
    <b v="1"/>
    <n v="74"/>
    <b v="1"/>
    <s v="theater/plays"/>
    <x v="3"/>
    <x v="1"/>
    <s v="plays"/>
    <n v="8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n v="1407789908"/>
    <b v="1"/>
    <n v="23"/>
    <b v="1"/>
    <s v="theater/plays"/>
    <x v="3"/>
    <x v="1"/>
    <s v="plays"/>
    <n v="8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n v="1292793427"/>
    <b v="1"/>
    <n v="60"/>
    <b v="1"/>
    <s v="theater/plays"/>
    <x v="7"/>
    <x v="1"/>
    <s v="plays"/>
    <n v="12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n v="1374531631"/>
    <b v="1"/>
    <n v="55"/>
    <b v="1"/>
    <s v="theater/plays"/>
    <x v="4"/>
    <x v="1"/>
    <s v="plays"/>
    <n v="7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n v="1400774409"/>
    <b v="1"/>
    <n v="51"/>
    <b v="1"/>
    <s v="theater/plays"/>
    <x v="3"/>
    <x v="1"/>
    <s v="plays"/>
    <n v="5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n v="1402929075"/>
    <b v="1"/>
    <n v="78"/>
    <b v="1"/>
    <s v="theater/plays"/>
    <x v="3"/>
    <x v="1"/>
    <s v="plays"/>
    <n v="6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n v="1365699071"/>
    <b v="1"/>
    <n v="62"/>
    <b v="1"/>
    <s v="theater/plays"/>
    <x v="4"/>
    <x v="1"/>
    <s v="plays"/>
    <n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n v="1400666049"/>
    <b v="1"/>
    <n v="45"/>
    <b v="1"/>
    <s v="theater/plays"/>
    <x v="3"/>
    <x v="1"/>
    <s v="plays"/>
    <n v="5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n v="1400570787"/>
    <b v="1"/>
    <n v="15"/>
    <b v="1"/>
    <s v="theater/plays"/>
    <x v="3"/>
    <x v="1"/>
    <s v="plays"/>
    <n v="5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n v="1323211621"/>
    <b v="1"/>
    <n v="151"/>
    <b v="1"/>
    <s v="theater/plays"/>
    <x v="6"/>
    <x v="1"/>
    <s v="plays"/>
    <n v="12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n v="1375729469"/>
    <b v="1"/>
    <n v="68"/>
    <b v="1"/>
    <s v="theater/plays"/>
    <x v="4"/>
    <x v="1"/>
    <s v="plays"/>
    <n v="8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n v="1401666631"/>
    <b v="1"/>
    <n v="46"/>
    <b v="1"/>
    <s v="theater/plays"/>
    <x v="3"/>
    <x v="1"/>
    <s v="plays"/>
    <n v="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n v="1404948441"/>
    <b v="1"/>
    <n v="24"/>
    <b v="1"/>
    <s v="theater/plays"/>
    <x v="3"/>
    <x v="1"/>
    <s v="plays"/>
    <n v="7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n v="1408313438"/>
    <b v="1"/>
    <n v="70"/>
    <b v="1"/>
    <s v="theater/plays"/>
    <x v="3"/>
    <x v="1"/>
    <s v="plays"/>
    <n v="8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n v="1405439973"/>
    <b v="1"/>
    <n v="244"/>
    <b v="1"/>
    <s v="theater/plays"/>
    <x v="3"/>
    <x v="1"/>
    <s v="plays"/>
    <n v="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n v="1432115902"/>
    <b v="0"/>
    <n v="9"/>
    <b v="0"/>
    <s v="theater/musical"/>
    <x v="0"/>
    <x v="1"/>
    <s v="musical"/>
    <n v="5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n v="1429863532"/>
    <b v="0"/>
    <n v="19"/>
    <b v="0"/>
    <s v="theater/musical"/>
    <x v="0"/>
    <x v="1"/>
    <s v="musical"/>
    <n v="4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n v="1478662675"/>
    <b v="0"/>
    <n v="0"/>
    <b v="0"/>
    <s v="theater/musical"/>
    <x v="2"/>
    <x v="1"/>
    <s v="musical"/>
    <n v="11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n v="1466186869"/>
    <b v="0"/>
    <n v="4"/>
    <b v="0"/>
    <s v="theater/musical"/>
    <x v="2"/>
    <x v="1"/>
    <s v="musical"/>
    <n v="6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n v="1421274859"/>
    <b v="0"/>
    <n v="8"/>
    <b v="0"/>
    <s v="theater/musical"/>
    <x v="0"/>
    <x v="1"/>
    <s v="musical"/>
    <n v="1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n v="1420586056"/>
    <b v="0"/>
    <n v="24"/>
    <b v="0"/>
    <s v="theater/musical"/>
    <x v="0"/>
    <x v="1"/>
    <s v="musical"/>
    <n v="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n v="1435368598"/>
    <b v="0"/>
    <n v="0"/>
    <b v="0"/>
    <s v="theater/musical"/>
    <x v="0"/>
    <x v="1"/>
    <s v="musical"/>
    <n v="6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n v="1421158542"/>
    <b v="0"/>
    <n v="39"/>
    <b v="0"/>
    <s v="theater/musical"/>
    <x v="0"/>
    <x v="1"/>
    <s v="musical"/>
    <n v="1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n v="1433254875"/>
    <b v="0"/>
    <n v="6"/>
    <b v="0"/>
    <s v="theater/musical"/>
    <x v="0"/>
    <x v="1"/>
    <s v="musical"/>
    <n v="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n v="1420458618"/>
    <b v="0"/>
    <n v="4"/>
    <b v="0"/>
    <s v="theater/musical"/>
    <x v="0"/>
    <x v="1"/>
    <s v="musical"/>
    <n v="1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n v="1420798277"/>
    <b v="0"/>
    <n v="3"/>
    <b v="0"/>
    <s v="theater/musical"/>
    <x v="0"/>
    <x v="1"/>
    <s v="musical"/>
    <n v="1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n v="1407435418"/>
    <b v="0"/>
    <n v="53"/>
    <b v="0"/>
    <s v="theater/musical"/>
    <x v="3"/>
    <x v="1"/>
    <s v="musical"/>
    <n v="8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n v="1459410101"/>
    <b v="0"/>
    <n v="1"/>
    <b v="0"/>
    <s v="theater/musical"/>
    <x v="2"/>
    <x v="1"/>
    <s v="musical"/>
    <n v="3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n v="1407695077"/>
    <b v="0"/>
    <n v="2"/>
    <b v="0"/>
    <s v="theater/musical"/>
    <x v="3"/>
    <x v="1"/>
    <s v="musical"/>
    <n v="8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n v="1445027346"/>
    <b v="0"/>
    <n v="25"/>
    <b v="0"/>
    <s v="theater/musical"/>
    <x v="0"/>
    <x v="1"/>
    <s v="musical"/>
    <n v="1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n v="1440632622"/>
    <b v="0"/>
    <n v="6"/>
    <b v="0"/>
    <s v="theater/musical"/>
    <x v="0"/>
    <x v="1"/>
    <s v="musical"/>
    <n v="8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n v="1434558479"/>
    <b v="0"/>
    <n v="0"/>
    <b v="0"/>
    <s v="theater/musical"/>
    <x v="0"/>
    <x v="1"/>
    <s v="musical"/>
    <n v="6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n v="1427878772"/>
    <b v="0"/>
    <n v="12"/>
    <b v="0"/>
    <s v="theater/musical"/>
    <x v="0"/>
    <x v="1"/>
    <s v="musical"/>
    <n v="4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n v="1440052651"/>
    <b v="0"/>
    <n v="0"/>
    <b v="0"/>
    <s v="theater/musical"/>
    <x v="0"/>
    <x v="1"/>
    <s v="musical"/>
    <n v="8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n v="1424587207"/>
    <b v="0"/>
    <n v="36"/>
    <b v="0"/>
    <s v="theater/musical"/>
    <x v="0"/>
    <x v="1"/>
    <s v="musical"/>
    <n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n v="1404743477"/>
    <b v="1"/>
    <n v="82"/>
    <b v="1"/>
    <s v="theater/plays"/>
    <x v="3"/>
    <x v="1"/>
    <s v="plays"/>
    <n v="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n v="1400512658"/>
    <b v="1"/>
    <n v="226"/>
    <b v="1"/>
    <s v="theater/plays"/>
    <x v="3"/>
    <x v="1"/>
    <s v="plays"/>
    <n v="5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n v="1334442519"/>
    <b v="1"/>
    <n v="60"/>
    <b v="1"/>
    <s v="theater/plays"/>
    <x v="5"/>
    <x v="1"/>
    <s v="plays"/>
    <n v="4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n v="1405346680"/>
    <b v="1"/>
    <n v="322"/>
    <b v="1"/>
    <s v="theater/plays"/>
    <x v="3"/>
    <x v="1"/>
    <s v="plays"/>
    <n v="7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n v="1404932751"/>
    <b v="1"/>
    <n v="94"/>
    <b v="1"/>
    <s v="theater/plays"/>
    <x v="3"/>
    <x v="1"/>
    <s v="plays"/>
    <n v="7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n v="1434478759"/>
    <b v="1"/>
    <n v="47"/>
    <b v="1"/>
    <s v="theater/plays"/>
    <x v="0"/>
    <x v="1"/>
    <s v="plays"/>
    <n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n v="1448823673"/>
    <b v="1"/>
    <n v="115"/>
    <b v="1"/>
    <s v="theater/plays"/>
    <x v="0"/>
    <x v="1"/>
    <s v="plays"/>
    <n v="1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n v="1438617471"/>
    <b v="1"/>
    <n v="134"/>
    <b v="1"/>
    <s v="theater/plays"/>
    <x v="0"/>
    <x v="1"/>
    <s v="plays"/>
    <n v="8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n v="1433934371"/>
    <b v="1"/>
    <n v="35"/>
    <b v="1"/>
    <s v="theater/plays"/>
    <x v="0"/>
    <x v="1"/>
    <s v="plays"/>
    <n v="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n v="1475672784"/>
    <b v="1"/>
    <n v="104"/>
    <b v="1"/>
    <s v="theater/plays"/>
    <x v="2"/>
    <x v="1"/>
    <s v="plays"/>
    <n v="10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n v="1417132986"/>
    <b v="1"/>
    <n v="184"/>
    <b v="1"/>
    <s v="theater/plays"/>
    <x v="3"/>
    <x v="1"/>
    <s v="plays"/>
    <n v="11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n v="1424043347"/>
    <b v="1"/>
    <n v="119"/>
    <b v="1"/>
    <s v="theater/plays"/>
    <x v="0"/>
    <x v="1"/>
    <s v="plays"/>
    <n v="2"/>
    <x v="2"/>
  </r>
  <r>
    <n v="3220"/>
    <s v="Burners"/>
    <s v="A sci-fi thriller for the stage opening March 10 in Los Angeles."/>
    <n v="15000"/>
    <n v="15126"/>
    <x v="0"/>
    <s v="US"/>
    <s v="USD"/>
    <n v="1489352400"/>
    <x v="3220"/>
    <n v="1486411204"/>
    <b v="1"/>
    <n v="59"/>
    <b v="1"/>
    <s v="theater/plays"/>
    <x v="1"/>
    <x v="1"/>
    <s v="plays"/>
    <n v="2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n v="1433090603"/>
    <b v="1"/>
    <n v="113"/>
    <b v="1"/>
    <s v="theater/plays"/>
    <x v="0"/>
    <x v="1"/>
    <s v="plays"/>
    <n v="5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n v="1443016697"/>
    <b v="1"/>
    <n v="84"/>
    <b v="1"/>
    <s v="theater/plays"/>
    <x v="0"/>
    <x v="1"/>
    <s v="plays"/>
    <n v="9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n v="1437508976"/>
    <b v="1"/>
    <n v="74"/>
    <b v="1"/>
    <s v="theater/plays"/>
    <x v="0"/>
    <x v="1"/>
    <s v="plays"/>
    <n v="7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n v="1479932713"/>
    <b v="1"/>
    <n v="216"/>
    <b v="1"/>
    <s v="theater/plays"/>
    <x v="2"/>
    <x v="1"/>
    <s v="plays"/>
    <n v="11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n v="1463145938"/>
    <b v="1"/>
    <n v="39"/>
    <b v="1"/>
    <s v="theater/plays"/>
    <x v="2"/>
    <x v="1"/>
    <s v="plays"/>
    <n v="5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n v="1443621612"/>
    <b v="1"/>
    <n v="21"/>
    <b v="1"/>
    <s v="theater/plays"/>
    <x v="0"/>
    <x v="1"/>
    <s v="plays"/>
    <n v="9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n v="1482095436"/>
    <b v="0"/>
    <n v="30"/>
    <b v="1"/>
    <s v="theater/plays"/>
    <x v="2"/>
    <x v="1"/>
    <s v="plays"/>
    <n v="1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n v="1447606884"/>
    <b v="1"/>
    <n v="37"/>
    <b v="1"/>
    <s v="theater/plays"/>
    <x v="0"/>
    <x v="1"/>
    <s v="plays"/>
    <n v="11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n v="1413874798"/>
    <b v="1"/>
    <n v="202"/>
    <b v="1"/>
    <s v="theater/plays"/>
    <x v="3"/>
    <x v="1"/>
    <s v="plays"/>
    <n v="10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n v="1410840126"/>
    <b v="1"/>
    <n v="37"/>
    <b v="1"/>
    <s v="theater/plays"/>
    <x v="3"/>
    <x v="1"/>
    <s v="plays"/>
    <n v="9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n v="1458254347"/>
    <b v="0"/>
    <n v="28"/>
    <b v="1"/>
    <s v="theater/plays"/>
    <x v="2"/>
    <x v="1"/>
    <s v="plays"/>
    <n v="3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n v="1459711917"/>
    <b v="1"/>
    <n v="26"/>
    <b v="1"/>
    <s v="theater/plays"/>
    <x v="2"/>
    <x v="1"/>
    <s v="plays"/>
    <n v="4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n v="1485890355"/>
    <b v="0"/>
    <n v="61"/>
    <b v="1"/>
    <s v="theater/plays"/>
    <x v="1"/>
    <x v="1"/>
    <s v="plays"/>
    <n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n v="1483124208"/>
    <b v="0"/>
    <n v="115"/>
    <b v="1"/>
    <s v="theater/plays"/>
    <x v="2"/>
    <x v="1"/>
    <s v="plays"/>
    <n v="1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n v="1464769251"/>
    <b v="1"/>
    <n v="181"/>
    <b v="1"/>
    <s v="theater/plays"/>
    <x v="2"/>
    <x v="1"/>
    <s v="plays"/>
    <n v="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n v="1480370433"/>
    <b v="0"/>
    <n v="110"/>
    <b v="1"/>
    <s v="theater/plays"/>
    <x v="2"/>
    <x v="1"/>
    <s v="plays"/>
    <n v="11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n v="1441452184"/>
    <b v="1"/>
    <n v="269"/>
    <b v="1"/>
    <s v="theater/plays"/>
    <x v="0"/>
    <x v="1"/>
    <s v="plays"/>
    <n v="9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n v="1433160898"/>
    <b v="1"/>
    <n v="79"/>
    <b v="1"/>
    <s v="theater/plays"/>
    <x v="0"/>
    <x v="1"/>
    <s v="plays"/>
    <n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n v="1443665293"/>
    <b v="1"/>
    <n v="104"/>
    <b v="1"/>
    <s v="theater/plays"/>
    <x v="0"/>
    <x v="1"/>
    <s v="plays"/>
    <n v="1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n v="1484843948"/>
    <b v="0"/>
    <n v="34"/>
    <b v="1"/>
    <s v="theater/plays"/>
    <x v="1"/>
    <x v="1"/>
    <s v="plays"/>
    <n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n v="1410421670"/>
    <b v="1"/>
    <n v="167"/>
    <b v="1"/>
    <s v="theater/plays"/>
    <x v="3"/>
    <x v="1"/>
    <s v="plays"/>
    <n v="9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n v="1408558092"/>
    <b v="1"/>
    <n v="183"/>
    <b v="1"/>
    <s v="theater/plays"/>
    <x v="3"/>
    <x v="1"/>
    <s v="plays"/>
    <n v="8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n v="1442283562"/>
    <b v="1"/>
    <n v="71"/>
    <b v="1"/>
    <s v="theater/plays"/>
    <x v="0"/>
    <x v="1"/>
    <s v="plays"/>
    <n v="9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n v="1478018382"/>
    <b v="0"/>
    <n v="69"/>
    <b v="1"/>
    <s v="theater/plays"/>
    <x v="2"/>
    <x v="1"/>
    <s v="plays"/>
    <n v="11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n v="1431354258"/>
    <b v="0"/>
    <n v="270"/>
    <b v="1"/>
    <s v="theater/plays"/>
    <x v="0"/>
    <x v="1"/>
    <s v="plays"/>
    <n v="5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n v="1439551200"/>
    <b v="1"/>
    <n v="193"/>
    <b v="1"/>
    <s v="theater/plays"/>
    <x v="0"/>
    <x v="1"/>
    <s v="plays"/>
    <n v="8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n v="1434104712"/>
    <b v="1"/>
    <n v="57"/>
    <b v="1"/>
    <s v="theater/plays"/>
    <x v="0"/>
    <x v="1"/>
    <s v="plays"/>
    <n v="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n v="1425590357"/>
    <b v="1"/>
    <n v="200"/>
    <b v="1"/>
    <s v="theater/plays"/>
    <x v="0"/>
    <x v="1"/>
    <s v="plays"/>
    <n v="3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n v="1432230914"/>
    <b v="1"/>
    <n v="88"/>
    <b v="1"/>
    <s v="theater/plays"/>
    <x v="0"/>
    <x v="1"/>
    <s v="plays"/>
    <n v="5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n v="1412617724"/>
    <b v="1"/>
    <n v="213"/>
    <b v="1"/>
    <s v="theater/plays"/>
    <x v="3"/>
    <x v="1"/>
    <s v="plays"/>
    <n v="10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n v="1432315966"/>
    <b v="1"/>
    <n v="20"/>
    <b v="1"/>
    <s v="theater/plays"/>
    <x v="0"/>
    <x v="1"/>
    <s v="plays"/>
    <n v="5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n v="1470655240"/>
    <b v="1"/>
    <n v="50"/>
    <b v="1"/>
    <s v="theater/plays"/>
    <x v="2"/>
    <x v="1"/>
    <s v="plays"/>
    <n v="8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n v="1471701028"/>
    <b v="1"/>
    <n v="115"/>
    <b v="1"/>
    <s v="theater/plays"/>
    <x v="2"/>
    <x v="1"/>
    <s v="plays"/>
    <n v="8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n v="1424743409"/>
    <b v="1"/>
    <n v="186"/>
    <b v="1"/>
    <s v="theater/plays"/>
    <x v="0"/>
    <x v="1"/>
    <s v="plays"/>
    <n v="2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n v="1410114375"/>
    <b v="1"/>
    <n v="18"/>
    <b v="1"/>
    <s v="theater/plays"/>
    <x v="3"/>
    <x v="1"/>
    <s v="plays"/>
    <n v="9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n v="1432129577"/>
    <b v="1"/>
    <n v="176"/>
    <b v="1"/>
    <s v="theater/plays"/>
    <x v="0"/>
    <x v="1"/>
    <s v="plays"/>
    <n v="5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n v="1485177952"/>
    <b v="0"/>
    <n v="41"/>
    <b v="1"/>
    <s v="theater/plays"/>
    <x v="1"/>
    <x v="1"/>
    <s v="plays"/>
    <n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n v="1418159861"/>
    <b v="1"/>
    <n v="75"/>
    <b v="1"/>
    <s v="theater/plays"/>
    <x v="3"/>
    <x v="1"/>
    <s v="plays"/>
    <n v="12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n v="1472753745"/>
    <b v="1"/>
    <n v="97"/>
    <b v="1"/>
    <s v="theater/plays"/>
    <x v="2"/>
    <x v="1"/>
    <s v="plays"/>
    <n v="9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n v="1445875718"/>
    <b v="1"/>
    <n v="73"/>
    <b v="1"/>
    <s v="theater/plays"/>
    <x v="0"/>
    <x v="1"/>
    <s v="plays"/>
    <n v="1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n v="1434475476"/>
    <b v="1"/>
    <n v="49"/>
    <b v="1"/>
    <s v="theater/plays"/>
    <x v="0"/>
    <x v="1"/>
    <s v="plays"/>
    <n v="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n v="1416555262"/>
    <b v="1"/>
    <n v="134"/>
    <b v="1"/>
    <s v="theater/plays"/>
    <x v="3"/>
    <x v="1"/>
    <s v="plays"/>
    <n v="11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n v="1444220588"/>
    <b v="1"/>
    <n v="68"/>
    <b v="1"/>
    <s v="theater/plays"/>
    <x v="0"/>
    <x v="1"/>
    <s v="plays"/>
    <n v="1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n v="1421089938"/>
    <b v="1"/>
    <n v="49"/>
    <b v="1"/>
    <s v="theater/plays"/>
    <x v="0"/>
    <x v="1"/>
    <s v="plays"/>
    <n v="1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n v="1446570315"/>
    <b v="1"/>
    <n v="63"/>
    <b v="1"/>
    <s v="theater/plays"/>
    <x v="0"/>
    <x v="1"/>
    <s v="plays"/>
    <n v="11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n v="1431435122"/>
    <b v="1"/>
    <n v="163"/>
    <b v="1"/>
    <s v="theater/plays"/>
    <x v="0"/>
    <x v="1"/>
    <s v="plays"/>
    <n v="5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n v="1434564660"/>
    <b v="1"/>
    <n v="288"/>
    <b v="1"/>
    <s v="theater/plays"/>
    <x v="0"/>
    <x v="1"/>
    <s v="plays"/>
    <n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n v="1470692528"/>
    <b v="1"/>
    <n v="42"/>
    <b v="1"/>
    <s v="theater/plays"/>
    <x v="2"/>
    <x v="1"/>
    <s v="plays"/>
    <n v="8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n v="1431509397"/>
    <b v="1"/>
    <n v="70"/>
    <b v="1"/>
    <s v="theater/plays"/>
    <x v="0"/>
    <x v="1"/>
    <s v="plays"/>
    <n v="5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n v="1434113265"/>
    <b v="1"/>
    <n v="30"/>
    <b v="1"/>
    <s v="theater/plays"/>
    <x v="0"/>
    <x v="1"/>
    <s v="plays"/>
    <n v="6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n v="1412332175"/>
    <b v="1"/>
    <n v="51"/>
    <b v="1"/>
    <s v="theater/plays"/>
    <x v="3"/>
    <x v="1"/>
    <s v="plays"/>
    <n v="10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n v="1444219209"/>
    <b v="1"/>
    <n v="145"/>
    <b v="1"/>
    <s v="theater/plays"/>
    <x v="0"/>
    <x v="1"/>
    <s v="plays"/>
    <n v="1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n v="1472498042"/>
    <b v="1"/>
    <n v="21"/>
    <b v="1"/>
    <s v="theater/plays"/>
    <x v="2"/>
    <x v="1"/>
    <s v="plays"/>
    <n v="8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n v="1454259272"/>
    <b v="1"/>
    <n v="286"/>
    <b v="1"/>
    <s v="theater/plays"/>
    <x v="2"/>
    <x v="1"/>
    <s v="plays"/>
    <n v="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n v="1421183271"/>
    <b v="1"/>
    <n v="12"/>
    <b v="1"/>
    <s v="theater/plays"/>
    <x v="0"/>
    <x v="1"/>
    <s v="plays"/>
    <n v="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n v="1456526879"/>
    <b v="1"/>
    <n v="100"/>
    <b v="1"/>
    <s v="theater/plays"/>
    <x v="2"/>
    <x v="1"/>
    <s v="plays"/>
    <n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n v="1413735806"/>
    <b v="1"/>
    <n v="100"/>
    <b v="1"/>
    <s v="theater/plays"/>
    <x v="3"/>
    <x v="1"/>
    <s v="plays"/>
    <n v="10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n v="1430425303"/>
    <b v="1"/>
    <n v="34"/>
    <b v="1"/>
    <s v="theater/plays"/>
    <x v="0"/>
    <x v="1"/>
    <s v="plays"/>
    <n v="4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n v="1456885659"/>
    <b v="0"/>
    <n v="63"/>
    <b v="1"/>
    <s v="theater/plays"/>
    <x v="2"/>
    <x v="1"/>
    <s v="plays"/>
    <n v="3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n v="1430158198"/>
    <b v="0"/>
    <n v="30"/>
    <b v="1"/>
    <s v="theater/plays"/>
    <x v="0"/>
    <x v="1"/>
    <s v="plays"/>
    <n v="4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n v="1438561705"/>
    <b v="0"/>
    <n v="47"/>
    <b v="1"/>
    <s v="theater/plays"/>
    <x v="0"/>
    <x v="1"/>
    <s v="plays"/>
    <n v="8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n v="1458103188"/>
    <b v="0"/>
    <n v="237"/>
    <b v="1"/>
    <s v="theater/plays"/>
    <x v="2"/>
    <x v="1"/>
    <s v="plays"/>
    <n v="3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n v="1452448298"/>
    <b v="0"/>
    <n v="47"/>
    <b v="1"/>
    <s v="theater/plays"/>
    <x v="2"/>
    <x v="1"/>
    <s v="plays"/>
    <n v="1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n v="1452546853"/>
    <b v="0"/>
    <n v="15"/>
    <b v="1"/>
    <s v="theater/plays"/>
    <x v="2"/>
    <x v="1"/>
    <s v="plays"/>
    <n v="1"/>
    <x v="1"/>
  </r>
  <r>
    <n v="3285"/>
    <s v="By Morning"/>
    <s v="A new play by Matthew Gasda"/>
    <n v="4999"/>
    <n v="5604"/>
    <x v="0"/>
    <s v="US"/>
    <s v="USD"/>
    <n v="1488258000"/>
    <x v="3285"/>
    <n v="1485556626"/>
    <b v="0"/>
    <n v="81"/>
    <b v="1"/>
    <s v="theater/plays"/>
    <x v="1"/>
    <x v="1"/>
    <s v="plays"/>
    <n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n v="1468699782"/>
    <b v="0"/>
    <n v="122"/>
    <b v="1"/>
    <s v="theater/plays"/>
    <x v="2"/>
    <x v="1"/>
    <s v="plays"/>
    <n v="7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n v="1446573628"/>
    <b v="0"/>
    <n v="34"/>
    <b v="1"/>
    <s v="theater/plays"/>
    <x v="0"/>
    <x v="1"/>
    <s v="plays"/>
    <n v="11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n v="1463337315"/>
    <b v="0"/>
    <n v="207"/>
    <b v="1"/>
    <s v="theater/plays"/>
    <x v="2"/>
    <x v="1"/>
    <s v="plays"/>
    <n v="5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n v="1485161402"/>
    <b v="0"/>
    <n v="25"/>
    <b v="1"/>
    <s v="theater/plays"/>
    <x v="1"/>
    <x v="1"/>
    <s v="plays"/>
    <n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n v="1486642891"/>
    <b v="0"/>
    <n v="72"/>
    <b v="1"/>
    <s v="theater/plays"/>
    <x v="1"/>
    <x v="1"/>
    <s v="plays"/>
    <n v="2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n v="1439743900"/>
    <b v="0"/>
    <n v="14"/>
    <b v="1"/>
    <s v="theater/plays"/>
    <x v="0"/>
    <x v="1"/>
    <s v="plays"/>
    <n v="8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n v="1444069748"/>
    <b v="0"/>
    <n v="15"/>
    <b v="1"/>
    <s v="theater/plays"/>
    <x v="0"/>
    <x v="1"/>
    <s v="plays"/>
    <n v="1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n v="1486030352"/>
    <b v="0"/>
    <n v="91"/>
    <b v="1"/>
    <s v="theater/plays"/>
    <x v="1"/>
    <x v="1"/>
    <s v="plays"/>
    <n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n v="1431867554"/>
    <b v="0"/>
    <n v="24"/>
    <b v="1"/>
    <s v="theater/plays"/>
    <x v="0"/>
    <x v="1"/>
    <s v="plays"/>
    <n v="5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n v="1472294229"/>
    <b v="0"/>
    <n v="27"/>
    <b v="1"/>
    <s v="theater/plays"/>
    <x v="2"/>
    <x v="1"/>
    <s v="plays"/>
    <n v="8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n v="1446401372"/>
    <b v="0"/>
    <n v="47"/>
    <b v="1"/>
    <s v="theater/plays"/>
    <x v="0"/>
    <x v="1"/>
    <s v="plays"/>
    <n v="11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n v="1436380256"/>
    <b v="0"/>
    <n v="44"/>
    <b v="1"/>
    <s v="theater/plays"/>
    <x v="0"/>
    <x v="1"/>
    <s v="plays"/>
    <n v="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n v="1440370768"/>
    <b v="0"/>
    <n v="72"/>
    <b v="1"/>
    <s v="theater/plays"/>
    <x v="0"/>
    <x v="1"/>
    <s v="plays"/>
    <n v="8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n v="1442268063"/>
    <b v="0"/>
    <n v="63"/>
    <b v="1"/>
    <s v="theater/plays"/>
    <x v="0"/>
    <x v="1"/>
    <s v="plays"/>
    <n v="9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n v="1428515462"/>
    <b v="0"/>
    <n v="88"/>
    <b v="1"/>
    <s v="theater/plays"/>
    <x v="0"/>
    <x v="1"/>
    <s v="plays"/>
    <n v="4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n v="1466185176"/>
    <b v="0"/>
    <n v="70"/>
    <b v="1"/>
    <s v="theater/plays"/>
    <x v="2"/>
    <x v="1"/>
    <s v="plays"/>
    <n v="6"/>
    <x v="0"/>
  </r>
  <r>
    <n v="3302"/>
    <s v="El muro de BorÃ­s KiÃ©n"/>
    <s v="FilosofÃ­a de los anÃ³nimos"/>
    <n v="8400"/>
    <n v="8685"/>
    <x v="0"/>
    <s v="ES"/>
    <s v="EUR"/>
    <n v="1481099176"/>
    <x v="3302"/>
    <n v="1478507176"/>
    <b v="0"/>
    <n v="50"/>
    <b v="1"/>
    <s v="theater/plays"/>
    <x v="2"/>
    <x v="1"/>
    <s v="plays"/>
    <n v="11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n v="1424533084"/>
    <b v="0"/>
    <n v="35"/>
    <b v="1"/>
    <s v="theater/plays"/>
    <x v="0"/>
    <x v="1"/>
    <s v="plays"/>
    <n v="2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n v="1479826752"/>
    <b v="0"/>
    <n v="175"/>
    <b v="1"/>
    <s v="theater/plays"/>
    <x v="2"/>
    <x v="1"/>
    <s v="plays"/>
    <n v="11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n v="1435782748"/>
    <b v="0"/>
    <n v="20"/>
    <b v="1"/>
    <s v="theater/plays"/>
    <x v="0"/>
    <x v="1"/>
    <s v="plays"/>
    <n v="7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n v="1462252542"/>
    <b v="0"/>
    <n v="54"/>
    <b v="1"/>
    <s v="theater/plays"/>
    <x v="2"/>
    <x v="1"/>
    <s v="plays"/>
    <n v="5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n v="1460683339"/>
    <b v="0"/>
    <n v="20"/>
    <b v="1"/>
    <s v="theater/plays"/>
    <x v="2"/>
    <x v="1"/>
    <s v="plays"/>
    <n v="4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n v="1458766965"/>
    <b v="0"/>
    <n v="57"/>
    <b v="1"/>
    <s v="theater/plays"/>
    <x v="2"/>
    <x v="1"/>
    <s v="plays"/>
    <n v="3"/>
    <x v="7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n v="1473953778"/>
    <b v="0"/>
    <n v="31"/>
    <b v="1"/>
    <s v="theater/plays"/>
    <x v="2"/>
    <x v="1"/>
    <s v="plays"/>
    <n v="9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n v="1441577825"/>
    <b v="0"/>
    <n v="31"/>
    <b v="1"/>
    <s v="theater/plays"/>
    <x v="0"/>
    <x v="1"/>
    <s v="plays"/>
    <n v="9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n v="1442473210"/>
    <b v="0"/>
    <n v="45"/>
    <b v="1"/>
    <s v="theater/plays"/>
    <x v="0"/>
    <x v="1"/>
    <s v="plays"/>
    <n v="9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n v="1477077946"/>
    <b v="0"/>
    <n v="41"/>
    <b v="1"/>
    <s v="theater/plays"/>
    <x v="2"/>
    <x v="1"/>
    <s v="plays"/>
    <n v="1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n v="1452664317"/>
    <b v="0"/>
    <n v="29"/>
    <b v="1"/>
    <s v="theater/plays"/>
    <x v="2"/>
    <x v="1"/>
    <s v="plays"/>
    <n v="1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n v="1428733511"/>
    <b v="0"/>
    <n v="58"/>
    <b v="1"/>
    <s v="theater/plays"/>
    <x v="0"/>
    <x v="1"/>
    <s v="plays"/>
    <n v="4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n v="1459927041"/>
    <b v="0"/>
    <n v="89"/>
    <b v="1"/>
    <s v="theater/plays"/>
    <x v="2"/>
    <x v="1"/>
    <s v="plays"/>
    <n v="4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n v="1404680075"/>
    <b v="0"/>
    <n v="125"/>
    <b v="1"/>
    <s v="theater/plays"/>
    <x v="3"/>
    <x v="1"/>
    <s v="plays"/>
    <n v="7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n v="1462755424"/>
    <b v="0"/>
    <n v="18"/>
    <b v="1"/>
    <s v="theater/plays"/>
    <x v="2"/>
    <x v="1"/>
    <s v="plays"/>
    <n v="5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n v="1456902893"/>
    <b v="0"/>
    <n v="32"/>
    <b v="1"/>
    <s v="theater/plays"/>
    <x v="2"/>
    <x v="1"/>
    <s v="plays"/>
    <n v="3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n v="1418824986"/>
    <b v="0"/>
    <n v="16"/>
    <b v="1"/>
    <s v="theater/plays"/>
    <x v="3"/>
    <x v="1"/>
    <s v="plays"/>
    <n v="12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n v="1463965557"/>
    <b v="0"/>
    <n v="38"/>
    <b v="1"/>
    <s v="theater/plays"/>
    <x v="2"/>
    <x v="1"/>
    <s v="plays"/>
    <n v="5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n v="1412216665"/>
    <b v="0"/>
    <n v="15"/>
    <b v="1"/>
    <s v="theater/plays"/>
    <x v="3"/>
    <x v="1"/>
    <s v="plays"/>
    <n v="1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n v="1464653696"/>
    <b v="0"/>
    <n v="23"/>
    <b v="1"/>
    <s v="theater/plays"/>
    <x v="2"/>
    <x v="1"/>
    <s v="plays"/>
    <n v="5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n v="1472201208"/>
    <b v="0"/>
    <n v="49"/>
    <b v="1"/>
    <s v="theater/plays"/>
    <x v="2"/>
    <x v="1"/>
    <s v="plays"/>
    <n v="8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n v="1463925590"/>
    <b v="0"/>
    <n v="10"/>
    <b v="1"/>
    <s v="theater/plays"/>
    <x v="2"/>
    <x v="1"/>
    <s v="plays"/>
    <n v="5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n v="1425235877"/>
    <b v="0"/>
    <n v="15"/>
    <b v="1"/>
    <s v="theater/plays"/>
    <x v="0"/>
    <x v="1"/>
    <s v="plays"/>
    <n v="3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n v="1423242505"/>
    <b v="0"/>
    <n v="57"/>
    <b v="1"/>
    <s v="theater/plays"/>
    <x v="0"/>
    <x v="1"/>
    <s v="plays"/>
    <n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n v="1460105966"/>
    <b v="0"/>
    <n v="33"/>
    <b v="1"/>
    <s v="theater/plays"/>
    <x v="2"/>
    <x v="1"/>
    <s v="plays"/>
    <n v="4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n v="1404308883"/>
    <b v="0"/>
    <n v="9"/>
    <b v="1"/>
    <s v="theater/plays"/>
    <x v="3"/>
    <x v="1"/>
    <s v="plays"/>
    <n v="7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n v="1405583108"/>
    <b v="0"/>
    <n v="26"/>
    <b v="1"/>
    <s v="theater/plays"/>
    <x v="3"/>
    <x v="1"/>
    <s v="plays"/>
    <n v="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n v="1425331068"/>
    <b v="0"/>
    <n v="69"/>
    <b v="1"/>
    <s v="theater/plays"/>
    <x v="0"/>
    <x v="1"/>
    <s v="plays"/>
    <n v="3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n v="1441125886"/>
    <b v="0"/>
    <n v="65"/>
    <b v="1"/>
    <s v="theater/plays"/>
    <x v="0"/>
    <x v="1"/>
    <s v="plays"/>
    <n v="9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n v="1403210330"/>
    <b v="0"/>
    <n v="83"/>
    <b v="1"/>
    <s v="theater/plays"/>
    <x v="3"/>
    <x v="1"/>
    <s v="plays"/>
    <n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n v="1432484080"/>
    <b v="0"/>
    <n v="111"/>
    <b v="1"/>
    <s v="theater/plays"/>
    <x v="0"/>
    <x v="1"/>
    <s v="plays"/>
    <n v="5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n v="1435667422"/>
    <b v="0"/>
    <n v="46"/>
    <b v="1"/>
    <s v="theater/plays"/>
    <x v="0"/>
    <x v="1"/>
    <s v="plays"/>
    <n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n v="1404749446"/>
    <b v="0"/>
    <n v="63"/>
    <b v="1"/>
    <s v="theater/plays"/>
    <x v="3"/>
    <x v="1"/>
    <s v="plays"/>
    <n v="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n v="1457429646"/>
    <b v="0"/>
    <n v="9"/>
    <b v="1"/>
    <s v="theater/plays"/>
    <x v="2"/>
    <x v="1"/>
    <s v="plays"/>
    <n v="3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n v="1411109167"/>
    <b v="0"/>
    <n v="34"/>
    <b v="1"/>
    <s v="theater/plays"/>
    <x v="3"/>
    <x v="1"/>
    <s v="plays"/>
    <n v="9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n v="1486129680"/>
    <b v="0"/>
    <n v="112"/>
    <b v="1"/>
    <s v="theater/plays"/>
    <x v="1"/>
    <x v="1"/>
    <s v="plays"/>
    <n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n v="1467129518"/>
    <b v="0"/>
    <n v="47"/>
    <b v="1"/>
    <s v="theater/plays"/>
    <x v="2"/>
    <x v="1"/>
    <s v="plays"/>
    <n v="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n v="1478906554"/>
    <b v="0"/>
    <n v="38"/>
    <b v="1"/>
    <s v="theater/plays"/>
    <x v="2"/>
    <x v="1"/>
    <s v="plays"/>
    <n v="11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n v="1463771421"/>
    <b v="0"/>
    <n v="28"/>
    <b v="1"/>
    <s v="theater/plays"/>
    <x v="2"/>
    <x v="1"/>
    <s v="plays"/>
    <n v="5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n v="1425020810"/>
    <b v="0"/>
    <n v="78"/>
    <b v="1"/>
    <s v="theater/plays"/>
    <x v="0"/>
    <x v="1"/>
    <s v="plays"/>
    <n v="2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n v="1458770384"/>
    <b v="0"/>
    <n v="23"/>
    <b v="1"/>
    <s v="theater/plays"/>
    <x v="2"/>
    <x v="1"/>
    <s v="plays"/>
    <n v="3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n v="1406782093"/>
    <b v="0"/>
    <n v="40"/>
    <b v="1"/>
    <s v="theater/plays"/>
    <x v="3"/>
    <x v="1"/>
    <s v="plays"/>
    <n v="7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n v="1424226768"/>
    <b v="0"/>
    <n v="13"/>
    <b v="1"/>
    <s v="theater/plays"/>
    <x v="0"/>
    <x v="1"/>
    <s v="plays"/>
    <n v="2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n v="1424306110"/>
    <b v="0"/>
    <n v="18"/>
    <b v="1"/>
    <s v="theater/plays"/>
    <x v="0"/>
    <x v="1"/>
    <s v="plays"/>
    <n v="2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n v="1461503654"/>
    <b v="0"/>
    <n v="22"/>
    <b v="1"/>
    <s v="theater/plays"/>
    <x v="2"/>
    <x v="1"/>
    <s v="plays"/>
    <n v="4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n v="1459949080"/>
    <b v="0"/>
    <n v="79"/>
    <b v="1"/>
    <s v="theater/plays"/>
    <x v="2"/>
    <x v="1"/>
    <s v="plays"/>
    <n v="4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n v="1463971172"/>
    <b v="0"/>
    <n v="14"/>
    <b v="1"/>
    <s v="theater/plays"/>
    <x v="2"/>
    <x v="1"/>
    <s v="plays"/>
    <n v="5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n v="1445791811"/>
    <b v="0"/>
    <n v="51"/>
    <b v="1"/>
    <s v="theater/plays"/>
    <x v="0"/>
    <x v="1"/>
    <s v="plays"/>
    <n v="1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n v="1402910965"/>
    <b v="0"/>
    <n v="54"/>
    <b v="1"/>
    <s v="theater/plays"/>
    <x v="3"/>
    <x v="1"/>
    <s v="plays"/>
    <n v="6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n v="1462492178"/>
    <b v="0"/>
    <n v="70"/>
    <b v="1"/>
    <s v="theater/plays"/>
    <x v="2"/>
    <x v="1"/>
    <s v="plays"/>
    <n v="5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n v="1461061350"/>
    <b v="0"/>
    <n v="44"/>
    <b v="1"/>
    <s v="theater/plays"/>
    <x v="2"/>
    <x v="1"/>
    <s v="plays"/>
    <n v="4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n v="1443029206"/>
    <b v="0"/>
    <n v="55"/>
    <b v="1"/>
    <s v="theater/plays"/>
    <x v="0"/>
    <x v="1"/>
    <s v="plays"/>
    <n v="9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n v="1461941527"/>
    <b v="0"/>
    <n v="15"/>
    <b v="1"/>
    <s v="theater/plays"/>
    <x v="2"/>
    <x v="1"/>
    <s v="plays"/>
    <n v="4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n v="1466019272"/>
    <b v="0"/>
    <n v="27"/>
    <b v="1"/>
    <s v="theater/plays"/>
    <x v="2"/>
    <x v="1"/>
    <s v="plays"/>
    <n v="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n v="1404295310"/>
    <b v="0"/>
    <n v="21"/>
    <b v="1"/>
    <s v="theater/plays"/>
    <x v="3"/>
    <x v="1"/>
    <s v="plays"/>
    <n v="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n v="1413790079"/>
    <b v="0"/>
    <n v="162"/>
    <b v="1"/>
    <s v="theater/plays"/>
    <x v="3"/>
    <x v="1"/>
    <s v="plays"/>
    <n v="10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n v="1484097734"/>
    <b v="0"/>
    <n v="23"/>
    <b v="1"/>
    <s v="theater/plays"/>
    <x v="1"/>
    <x v="1"/>
    <s v="plays"/>
    <n v="1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n v="1479866343"/>
    <b v="0"/>
    <n v="72"/>
    <b v="1"/>
    <s v="theater/plays"/>
    <x v="2"/>
    <x v="1"/>
    <s v="plays"/>
    <n v="11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n v="1408062990"/>
    <b v="0"/>
    <n v="68"/>
    <b v="1"/>
    <s v="theater/plays"/>
    <x v="3"/>
    <x v="1"/>
    <s v="plays"/>
    <n v="8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n v="1424484717"/>
    <b v="0"/>
    <n v="20"/>
    <b v="1"/>
    <s v="theater/plays"/>
    <x v="0"/>
    <x v="1"/>
    <s v="plays"/>
    <n v="2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n v="1406831445"/>
    <b v="0"/>
    <n v="26"/>
    <b v="1"/>
    <s v="theater/plays"/>
    <x v="3"/>
    <x v="1"/>
    <s v="plays"/>
    <n v="7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n v="1456183649"/>
    <b v="0"/>
    <n v="72"/>
    <b v="1"/>
    <s v="theater/plays"/>
    <x v="2"/>
    <x v="1"/>
    <s v="plays"/>
    <n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n v="1447381592"/>
    <b v="0"/>
    <n v="3"/>
    <b v="1"/>
    <s v="theater/plays"/>
    <x v="0"/>
    <x v="1"/>
    <s v="plays"/>
    <n v="11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n v="1428889037"/>
    <b v="0"/>
    <n v="18"/>
    <b v="1"/>
    <s v="theater/plays"/>
    <x v="0"/>
    <x v="1"/>
    <s v="plays"/>
    <n v="4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n v="1436307894"/>
    <b v="0"/>
    <n v="30"/>
    <b v="1"/>
    <s v="theater/plays"/>
    <x v="0"/>
    <x v="1"/>
    <s v="plays"/>
    <n v="7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n v="1416977259"/>
    <b v="0"/>
    <n v="23"/>
    <b v="1"/>
    <s v="theater/plays"/>
    <x v="3"/>
    <x v="1"/>
    <s v="plays"/>
    <n v="11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n v="1479257980"/>
    <b v="0"/>
    <n v="54"/>
    <b v="1"/>
    <s v="theater/plays"/>
    <x v="2"/>
    <x v="1"/>
    <s v="plays"/>
    <n v="1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n v="1479283285"/>
    <b v="0"/>
    <n v="26"/>
    <b v="1"/>
    <s v="theater/plays"/>
    <x v="2"/>
    <x v="1"/>
    <s v="plays"/>
    <n v="11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n v="1446670765"/>
    <b v="0"/>
    <n v="9"/>
    <b v="1"/>
    <s v="theater/plays"/>
    <x v="0"/>
    <x v="1"/>
    <s v="plays"/>
    <n v="11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n v="1407157756"/>
    <b v="0"/>
    <n v="27"/>
    <b v="1"/>
    <s v="theater/plays"/>
    <x v="3"/>
    <x v="1"/>
    <s v="plays"/>
    <n v="8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n v="1435177840"/>
    <b v="0"/>
    <n v="30"/>
    <b v="1"/>
    <s v="theater/plays"/>
    <x v="0"/>
    <x v="1"/>
    <s v="plays"/>
    <n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n v="1443461616"/>
    <b v="0"/>
    <n v="52"/>
    <b v="1"/>
    <s v="theater/plays"/>
    <x v="0"/>
    <x v="1"/>
    <s v="plays"/>
    <n v="9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n v="1399387173"/>
    <b v="0"/>
    <n v="17"/>
    <b v="1"/>
    <s v="theater/plays"/>
    <x v="3"/>
    <x v="1"/>
    <s v="plays"/>
    <n v="5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n v="1424796594"/>
    <b v="0"/>
    <n v="19"/>
    <b v="1"/>
    <s v="theater/plays"/>
    <x v="0"/>
    <x v="1"/>
    <s v="plays"/>
    <n v="2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n v="1424280899"/>
    <b v="0"/>
    <n v="77"/>
    <b v="1"/>
    <s v="theater/plays"/>
    <x v="0"/>
    <x v="1"/>
    <s v="plays"/>
    <n v="2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n v="1407400306"/>
    <b v="0"/>
    <n v="21"/>
    <b v="1"/>
    <s v="theater/plays"/>
    <x v="3"/>
    <x v="1"/>
    <s v="plays"/>
    <n v="8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n v="1439122800"/>
    <b v="0"/>
    <n v="38"/>
    <b v="1"/>
    <s v="theater/plays"/>
    <x v="0"/>
    <x v="1"/>
    <s v="plays"/>
    <n v="8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n v="1414277578"/>
    <b v="0"/>
    <n v="28"/>
    <b v="1"/>
    <s v="theater/plays"/>
    <x v="3"/>
    <x v="1"/>
    <s v="plays"/>
    <n v="10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n v="1423455983"/>
    <b v="0"/>
    <n v="48"/>
    <b v="1"/>
    <s v="theater/plays"/>
    <x v="0"/>
    <x v="1"/>
    <s v="plays"/>
    <n v="2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n v="1467973256"/>
    <b v="0"/>
    <n v="46"/>
    <b v="1"/>
    <s v="theater/plays"/>
    <x v="2"/>
    <x v="1"/>
    <s v="plays"/>
    <n v="7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n v="1464979620"/>
    <b v="0"/>
    <n v="30"/>
    <b v="1"/>
    <s v="theater/plays"/>
    <x v="2"/>
    <x v="1"/>
    <s v="plays"/>
    <n v="6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n v="1444874768"/>
    <b v="0"/>
    <n v="64"/>
    <b v="1"/>
    <s v="theater/plays"/>
    <x v="0"/>
    <x v="1"/>
    <s v="plays"/>
    <n v="1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n v="1415652552"/>
    <b v="0"/>
    <n v="15"/>
    <b v="1"/>
    <s v="theater/plays"/>
    <x v="3"/>
    <x v="1"/>
    <s v="plays"/>
    <n v="11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n v="1415028506"/>
    <b v="0"/>
    <n v="41"/>
    <b v="1"/>
    <s v="theater/plays"/>
    <x v="3"/>
    <x v="1"/>
    <s v="plays"/>
    <n v="11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n v="1415125088"/>
    <b v="0"/>
    <n v="35"/>
    <b v="1"/>
    <s v="theater/plays"/>
    <x v="3"/>
    <x v="1"/>
    <s v="plays"/>
    <n v="11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n v="1432033441"/>
    <b v="0"/>
    <n v="45"/>
    <b v="1"/>
    <s v="theater/plays"/>
    <x v="0"/>
    <x v="1"/>
    <s v="plays"/>
    <n v="5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n v="1462368682"/>
    <b v="0"/>
    <n v="62"/>
    <b v="1"/>
    <s v="theater/plays"/>
    <x v="2"/>
    <x v="1"/>
    <s v="plays"/>
    <n v="5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n v="1403721345"/>
    <b v="0"/>
    <n v="22"/>
    <b v="1"/>
    <s v="theater/plays"/>
    <x v="3"/>
    <x v="1"/>
    <s v="plays"/>
    <n v="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n v="1404997548"/>
    <b v="0"/>
    <n v="18"/>
    <b v="1"/>
    <s v="theater/plays"/>
    <x v="3"/>
    <x v="1"/>
    <s v="plays"/>
    <n v="7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n v="1458245855"/>
    <b v="0"/>
    <n v="12"/>
    <b v="1"/>
    <s v="theater/plays"/>
    <x v="2"/>
    <x v="1"/>
    <s v="plays"/>
    <n v="3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n v="1413065230"/>
    <b v="0"/>
    <n v="44"/>
    <b v="1"/>
    <s v="theater/plays"/>
    <x v="3"/>
    <x v="1"/>
    <s v="plays"/>
    <n v="1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n v="1403878645"/>
    <b v="0"/>
    <n v="27"/>
    <b v="1"/>
    <s v="theater/plays"/>
    <x v="3"/>
    <x v="1"/>
    <s v="plays"/>
    <n v="6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n v="1431795944"/>
    <b v="0"/>
    <n v="38"/>
    <b v="1"/>
    <s v="theater/plays"/>
    <x v="0"/>
    <x v="1"/>
    <s v="plays"/>
    <n v="5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n v="1399286589"/>
    <b v="0"/>
    <n v="28"/>
    <b v="1"/>
    <s v="theater/plays"/>
    <x v="3"/>
    <x v="1"/>
    <s v="plays"/>
    <n v="5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n v="1452338929"/>
    <b v="0"/>
    <n v="24"/>
    <b v="1"/>
    <s v="theater/plays"/>
    <x v="2"/>
    <x v="1"/>
    <s v="plays"/>
    <n v="1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n v="1414605776"/>
    <b v="0"/>
    <n v="65"/>
    <b v="1"/>
    <s v="theater/plays"/>
    <x v="3"/>
    <x v="1"/>
    <s v="plays"/>
    <n v="1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n v="1421964325"/>
    <b v="0"/>
    <n v="46"/>
    <b v="1"/>
    <s v="theater/plays"/>
    <x v="0"/>
    <x v="1"/>
    <s v="plays"/>
    <n v="1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n v="1405378414"/>
    <b v="0"/>
    <n v="85"/>
    <b v="1"/>
    <s v="theater/plays"/>
    <x v="3"/>
    <x v="1"/>
    <s v="plays"/>
    <n v="7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n v="1436376146"/>
    <b v="0"/>
    <n v="66"/>
    <b v="1"/>
    <s v="theater/plays"/>
    <x v="0"/>
    <x v="1"/>
    <s v="plays"/>
    <n v="7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n v="1444747843"/>
    <b v="0"/>
    <n v="165"/>
    <b v="1"/>
    <s v="theater/plays"/>
    <x v="0"/>
    <x v="1"/>
    <s v="plays"/>
    <n v="1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n v="1432638324"/>
    <b v="0"/>
    <n v="17"/>
    <b v="1"/>
    <s v="theater/plays"/>
    <x v="0"/>
    <x v="1"/>
    <s v="plays"/>
    <n v="5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n v="1432814702"/>
    <b v="0"/>
    <n v="3"/>
    <b v="1"/>
    <s v="theater/plays"/>
    <x v="0"/>
    <x v="1"/>
    <s v="plays"/>
    <n v="5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n v="1455063886"/>
    <b v="0"/>
    <n v="17"/>
    <b v="1"/>
    <s v="theater/plays"/>
    <x v="2"/>
    <x v="1"/>
    <s v="plays"/>
    <n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n v="1401623376"/>
    <b v="0"/>
    <n v="91"/>
    <b v="1"/>
    <s v="theater/plays"/>
    <x v="3"/>
    <x v="1"/>
    <s v="plays"/>
    <n v="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n v="1402049289"/>
    <b v="0"/>
    <n v="67"/>
    <b v="1"/>
    <s v="theater/plays"/>
    <x v="3"/>
    <x v="1"/>
    <s v="plays"/>
    <n v="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n v="1403135304"/>
    <b v="0"/>
    <n v="18"/>
    <b v="1"/>
    <s v="theater/plays"/>
    <x v="3"/>
    <x v="1"/>
    <s v="plays"/>
    <n v="6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n v="1466710358"/>
    <b v="0"/>
    <n v="21"/>
    <b v="1"/>
    <s v="theater/plays"/>
    <x v="2"/>
    <x v="1"/>
    <s v="plays"/>
    <n v="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n v="1462841990"/>
    <b v="0"/>
    <n v="40"/>
    <b v="1"/>
    <s v="theater/plays"/>
    <x v="2"/>
    <x v="1"/>
    <s v="plays"/>
    <n v="5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n v="1442536372"/>
    <b v="0"/>
    <n v="78"/>
    <b v="1"/>
    <s v="theater/plays"/>
    <x v="0"/>
    <x v="1"/>
    <s v="plays"/>
    <n v="9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n v="1409266862"/>
    <b v="0"/>
    <n v="26"/>
    <b v="1"/>
    <s v="theater/plays"/>
    <x v="3"/>
    <x v="1"/>
    <s v="plays"/>
    <n v="8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n v="1424280938"/>
    <b v="0"/>
    <n v="14"/>
    <b v="1"/>
    <s v="theater/plays"/>
    <x v="0"/>
    <x v="1"/>
    <s v="plays"/>
    <n v="2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n v="1478030325"/>
    <b v="0"/>
    <n v="44"/>
    <b v="1"/>
    <s v="theater/plays"/>
    <x v="2"/>
    <x v="1"/>
    <s v="plays"/>
    <n v="11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n v="1459999656"/>
    <b v="0"/>
    <n v="9"/>
    <b v="1"/>
    <s v="theater/plays"/>
    <x v="2"/>
    <x v="1"/>
    <s v="plays"/>
    <n v="4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n v="1427363645"/>
    <b v="0"/>
    <n v="30"/>
    <b v="1"/>
    <s v="theater/plays"/>
    <x v="0"/>
    <x v="1"/>
    <s v="plays"/>
    <n v="3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n v="1410558948"/>
    <b v="0"/>
    <n v="45"/>
    <b v="1"/>
    <s v="theater/plays"/>
    <x v="3"/>
    <x v="1"/>
    <s v="plays"/>
    <n v="9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n v="1398283307"/>
    <b v="0"/>
    <n v="56"/>
    <b v="1"/>
    <s v="theater/plays"/>
    <x v="3"/>
    <x v="1"/>
    <s v="plays"/>
    <n v="4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n v="1458416585"/>
    <b v="0"/>
    <n v="46"/>
    <b v="1"/>
    <s v="theater/plays"/>
    <x v="2"/>
    <x v="1"/>
    <s v="plays"/>
    <n v="3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n v="1454638202"/>
    <b v="0"/>
    <n v="34"/>
    <b v="1"/>
    <s v="theater/plays"/>
    <x v="2"/>
    <x v="1"/>
    <s v="plays"/>
    <n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n v="1422903563"/>
    <b v="0"/>
    <n v="98"/>
    <b v="1"/>
    <s v="theater/plays"/>
    <x v="0"/>
    <x v="1"/>
    <s v="plays"/>
    <n v="2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n v="1447594176"/>
    <b v="0"/>
    <n v="46"/>
    <b v="1"/>
    <s v="theater/plays"/>
    <x v="0"/>
    <x v="1"/>
    <s v="plays"/>
    <n v="11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n v="1427320341"/>
    <b v="0"/>
    <n v="10"/>
    <b v="1"/>
    <s v="theater/plays"/>
    <x v="0"/>
    <x v="1"/>
    <s v="plays"/>
    <n v="3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n v="1421252084"/>
    <b v="0"/>
    <n v="76"/>
    <b v="1"/>
    <s v="theater/plays"/>
    <x v="0"/>
    <x v="1"/>
    <s v="plays"/>
    <n v="1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n v="1409669336"/>
    <b v="0"/>
    <n v="104"/>
    <b v="1"/>
    <s v="theater/plays"/>
    <x v="3"/>
    <x v="1"/>
    <s v="plays"/>
    <n v="9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n v="1409620903"/>
    <b v="0"/>
    <n v="87"/>
    <b v="1"/>
    <s v="theater/plays"/>
    <x v="3"/>
    <x v="1"/>
    <s v="plays"/>
    <n v="9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n v="1401722952"/>
    <b v="0"/>
    <n v="29"/>
    <b v="1"/>
    <s v="theater/plays"/>
    <x v="3"/>
    <x v="1"/>
    <s v="plays"/>
    <n v="6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n v="1422983847"/>
    <b v="0"/>
    <n v="51"/>
    <b v="1"/>
    <s v="theater/plays"/>
    <x v="0"/>
    <x v="1"/>
    <s v="plays"/>
    <n v="2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n v="1476837061"/>
    <b v="0"/>
    <n v="12"/>
    <b v="1"/>
    <s v="theater/plays"/>
    <x v="2"/>
    <x v="1"/>
    <s v="plays"/>
    <n v="10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n v="1404168101"/>
    <b v="0"/>
    <n v="72"/>
    <b v="1"/>
    <s v="theater/plays"/>
    <x v="3"/>
    <x v="1"/>
    <s v="plays"/>
    <n v="6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n v="1405791153"/>
    <b v="0"/>
    <n v="21"/>
    <b v="1"/>
    <s v="theater/plays"/>
    <x v="3"/>
    <x v="1"/>
    <s v="plays"/>
    <n v="7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n v="1452520614"/>
    <b v="0"/>
    <n v="42"/>
    <b v="1"/>
    <s v="theater/plays"/>
    <x v="2"/>
    <x v="1"/>
    <s v="plays"/>
    <n v="1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n v="1400290255"/>
    <b v="0"/>
    <n v="71"/>
    <b v="1"/>
    <s v="theater/plays"/>
    <x v="3"/>
    <x v="1"/>
    <s v="plays"/>
    <n v="5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n v="1402391269"/>
    <b v="0"/>
    <n v="168"/>
    <b v="1"/>
    <s v="theater/plays"/>
    <x v="3"/>
    <x v="1"/>
    <s v="plays"/>
    <n v="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n v="1469112493"/>
    <b v="0"/>
    <n v="19"/>
    <b v="1"/>
    <s v="theater/plays"/>
    <x v="2"/>
    <x v="1"/>
    <s v="plays"/>
    <n v="7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n v="1406811593"/>
    <b v="0"/>
    <n v="37"/>
    <b v="1"/>
    <s v="theater/plays"/>
    <x v="3"/>
    <x v="1"/>
    <s v="plays"/>
    <n v="7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n v="1437411820"/>
    <b v="0"/>
    <n v="36"/>
    <b v="1"/>
    <s v="theater/plays"/>
    <x v="0"/>
    <x v="1"/>
    <s v="plays"/>
    <n v="7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n v="1428358567"/>
    <b v="0"/>
    <n v="14"/>
    <b v="1"/>
    <s v="theater/plays"/>
    <x v="0"/>
    <x v="1"/>
    <s v="plays"/>
    <n v="4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n v="1452030730"/>
    <b v="0"/>
    <n v="18"/>
    <b v="1"/>
    <s v="theater/plays"/>
    <x v="2"/>
    <x v="1"/>
    <s v="plays"/>
    <n v="1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n v="1403146628"/>
    <b v="0"/>
    <n v="82"/>
    <b v="1"/>
    <s v="theater/plays"/>
    <x v="3"/>
    <x v="1"/>
    <s v="plays"/>
    <n v="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n v="1445077121"/>
    <b v="0"/>
    <n v="43"/>
    <b v="1"/>
    <s v="theater/plays"/>
    <x v="0"/>
    <x v="1"/>
    <s v="plays"/>
    <n v="1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n v="1430424672"/>
    <b v="0"/>
    <n v="8"/>
    <b v="1"/>
    <s v="theater/plays"/>
    <x v="0"/>
    <x v="1"/>
    <s v="plays"/>
    <n v="4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n v="1407674146"/>
    <b v="0"/>
    <n v="45"/>
    <b v="1"/>
    <s v="theater/plays"/>
    <x v="3"/>
    <x v="1"/>
    <s v="plays"/>
    <n v="8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n v="1464677986"/>
    <b v="0"/>
    <n v="20"/>
    <b v="1"/>
    <s v="theater/plays"/>
    <x v="2"/>
    <x v="1"/>
    <s v="plays"/>
    <n v="5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n v="1443185036"/>
    <b v="0"/>
    <n v="31"/>
    <b v="1"/>
    <s v="theater/plays"/>
    <x v="0"/>
    <x v="1"/>
    <s v="plays"/>
    <n v="9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n v="1421092725"/>
    <b v="0"/>
    <n v="25"/>
    <b v="1"/>
    <s v="theater/plays"/>
    <x v="0"/>
    <x v="1"/>
    <s v="plays"/>
    <n v="1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n v="1454448012"/>
    <b v="0"/>
    <n v="14"/>
    <b v="1"/>
    <s v="theater/plays"/>
    <x v="2"/>
    <x v="1"/>
    <s v="plays"/>
    <n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n v="1416192689"/>
    <b v="0"/>
    <n v="45"/>
    <b v="1"/>
    <s v="theater/plays"/>
    <x v="3"/>
    <x v="1"/>
    <s v="plays"/>
    <n v="11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n v="1465607738"/>
    <b v="0"/>
    <n v="20"/>
    <b v="1"/>
    <s v="theater/plays"/>
    <x v="2"/>
    <x v="1"/>
    <s v="plays"/>
    <n v="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n v="1422809671"/>
    <b v="0"/>
    <n v="39"/>
    <b v="1"/>
    <s v="theater/plays"/>
    <x v="0"/>
    <x v="1"/>
    <s v="plays"/>
    <n v="2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n v="1427304127"/>
    <b v="0"/>
    <n v="16"/>
    <b v="1"/>
    <s v="theater/plays"/>
    <x v="0"/>
    <x v="1"/>
    <s v="plays"/>
    <n v="3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n v="1404141626"/>
    <b v="0"/>
    <n v="37"/>
    <b v="1"/>
    <s v="theater/plays"/>
    <x v="3"/>
    <x v="1"/>
    <s v="plays"/>
    <n v="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n v="1465946956"/>
    <b v="0"/>
    <n v="14"/>
    <b v="1"/>
    <s v="theater/plays"/>
    <x v="2"/>
    <x v="1"/>
    <s v="plays"/>
    <n v="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n v="1404233159"/>
    <b v="0"/>
    <n v="21"/>
    <b v="1"/>
    <s v="theater/plays"/>
    <x v="3"/>
    <x v="1"/>
    <s v="plays"/>
    <n v="7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n v="1473789627"/>
    <b v="0"/>
    <n v="69"/>
    <b v="1"/>
    <s v="theater/plays"/>
    <x v="2"/>
    <x v="1"/>
    <s v="plays"/>
    <n v="9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n v="1404190567"/>
    <b v="0"/>
    <n v="16"/>
    <b v="1"/>
    <s v="theater/plays"/>
    <x v="3"/>
    <x v="1"/>
    <s v="plays"/>
    <n v="7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n v="1421081857"/>
    <b v="0"/>
    <n v="55"/>
    <b v="1"/>
    <s v="theater/plays"/>
    <x v="0"/>
    <x v="1"/>
    <s v="plays"/>
    <n v="1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n v="1420606303"/>
    <b v="0"/>
    <n v="27"/>
    <b v="1"/>
    <s v="theater/plays"/>
    <x v="0"/>
    <x v="1"/>
    <s v="plays"/>
    <n v="1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n v="1461151860"/>
    <b v="0"/>
    <n v="36"/>
    <b v="1"/>
    <s v="theater/plays"/>
    <x v="2"/>
    <x v="1"/>
    <s v="plays"/>
    <n v="4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n v="1406896752"/>
    <b v="0"/>
    <n v="19"/>
    <b v="1"/>
    <s v="theater/plays"/>
    <x v="3"/>
    <x v="1"/>
    <s v="plays"/>
    <n v="8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n v="1475248279"/>
    <b v="0"/>
    <n v="12"/>
    <b v="1"/>
    <s v="theater/plays"/>
    <x v="2"/>
    <x v="1"/>
    <s v="plays"/>
    <n v="9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n v="1435181628"/>
    <b v="0"/>
    <n v="17"/>
    <b v="1"/>
    <s v="theater/plays"/>
    <x v="0"/>
    <x v="1"/>
    <s v="plays"/>
    <n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n v="1472594585"/>
    <b v="0"/>
    <n v="114"/>
    <b v="1"/>
    <s v="theater/plays"/>
    <x v="2"/>
    <x v="1"/>
    <s v="plays"/>
    <n v="8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n v="1469329637"/>
    <b v="0"/>
    <n v="93"/>
    <b v="1"/>
    <s v="theater/plays"/>
    <x v="2"/>
    <x v="1"/>
    <s v="plays"/>
    <n v="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n v="1436972472"/>
    <b v="0"/>
    <n v="36"/>
    <b v="1"/>
    <s v="theater/plays"/>
    <x v="0"/>
    <x v="1"/>
    <s v="plays"/>
    <n v="7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n v="1455928050"/>
    <b v="0"/>
    <n v="61"/>
    <b v="1"/>
    <s v="theater/plays"/>
    <x v="2"/>
    <x v="1"/>
    <s v="plays"/>
    <n v="2"/>
    <x v="2"/>
  </r>
  <r>
    <n v="3467"/>
    <s v="Venus in Fur, Los Angeles."/>
    <s v="Venus in Fur, By David Ives."/>
    <n v="3000"/>
    <n v="3030"/>
    <x v="0"/>
    <s v="US"/>
    <s v="USD"/>
    <n v="1426864032"/>
    <x v="3467"/>
    <n v="1424275632"/>
    <b v="0"/>
    <n v="47"/>
    <b v="1"/>
    <s v="theater/plays"/>
    <x v="0"/>
    <x v="1"/>
    <s v="plays"/>
    <n v="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n v="1471976529"/>
    <b v="0"/>
    <n v="17"/>
    <b v="1"/>
    <s v="theater/plays"/>
    <x v="2"/>
    <x v="1"/>
    <s v="plays"/>
    <n v="8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n v="1459265045"/>
    <b v="0"/>
    <n v="63"/>
    <b v="1"/>
    <s v="theater/plays"/>
    <x v="2"/>
    <x v="1"/>
    <s v="plays"/>
    <n v="3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n v="1465345902"/>
    <b v="0"/>
    <n v="9"/>
    <b v="1"/>
    <s v="theater/plays"/>
    <x v="2"/>
    <x v="1"/>
    <s v="plays"/>
    <n v="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n v="1405971690"/>
    <b v="0"/>
    <n v="30"/>
    <b v="1"/>
    <s v="theater/plays"/>
    <x v="3"/>
    <x v="1"/>
    <s v="plays"/>
    <n v="7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n v="1413432331"/>
    <b v="0"/>
    <n v="23"/>
    <b v="1"/>
    <s v="theater/plays"/>
    <x v="3"/>
    <x v="1"/>
    <s v="plays"/>
    <n v="1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n v="1425067296"/>
    <b v="0"/>
    <n v="33"/>
    <b v="1"/>
    <s v="theater/plays"/>
    <x v="0"/>
    <x v="1"/>
    <s v="plays"/>
    <n v="2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n v="1466424131"/>
    <b v="0"/>
    <n v="39"/>
    <b v="1"/>
    <s v="theater/plays"/>
    <x v="2"/>
    <x v="1"/>
    <s v="plays"/>
    <n v="6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n v="1412629704"/>
    <b v="0"/>
    <n v="17"/>
    <b v="1"/>
    <s v="theater/plays"/>
    <x v="3"/>
    <x v="1"/>
    <s v="plays"/>
    <n v="1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n v="1412836990"/>
    <b v="0"/>
    <n v="6"/>
    <b v="1"/>
    <s v="theater/plays"/>
    <x v="3"/>
    <x v="1"/>
    <s v="plays"/>
    <n v="1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n v="1430761243"/>
    <b v="0"/>
    <n v="39"/>
    <b v="1"/>
    <s v="theater/plays"/>
    <x v="0"/>
    <x v="1"/>
    <s v="plays"/>
    <n v="5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n v="1424296822"/>
    <b v="0"/>
    <n v="57"/>
    <b v="1"/>
    <s v="theater/plays"/>
    <x v="0"/>
    <x v="1"/>
    <s v="plays"/>
    <n v="2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n v="1400790680"/>
    <b v="0"/>
    <n v="56"/>
    <b v="1"/>
    <s v="theater/plays"/>
    <x v="3"/>
    <x v="1"/>
    <s v="plays"/>
    <n v="5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n v="1434440227"/>
    <b v="0"/>
    <n v="13"/>
    <b v="1"/>
    <s v="theater/plays"/>
    <x v="0"/>
    <x v="1"/>
    <s v="plays"/>
    <n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n v="1418709388"/>
    <b v="0"/>
    <n v="95"/>
    <b v="1"/>
    <s v="theater/plays"/>
    <x v="3"/>
    <x v="1"/>
    <s v="plays"/>
    <n v="12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n v="1402079466"/>
    <b v="0"/>
    <n v="80"/>
    <b v="1"/>
    <s v="theater/plays"/>
    <x v="3"/>
    <x v="1"/>
    <s v="plays"/>
    <n v="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n v="1401811381"/>
    <b v="0"/>
    <n v="133"/>
    <b v="1"/>
    <s v="theater/plays"/>
    <x v="3"/>
    <x v="1"/>
    <s v="plays"/>
    <n v="6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n v="1463422499"/>
    <b v="0"/>
    <n v="44"/>
    <b v="1"/>
    <s v="theater/plays"/>
    <x v="2"/>
    <x v="1"/>
    <s v="plays"/>
    <n v="5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n v="1451839080"/>
    <b v="0"/>
    <n v="30"/>
    <b v="1"/>
    <s v="theater/plays"/>
    <x v="2"/>
    <x v="1"/>
    <s v="plays"/>
    <n v="1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n v="1430600401"/>
    <b v="0"/>
    <n v="56"/>
    <b v="1"/>
    <s v="theater/plays"/>
    <x v="0"/>
    <x v="1"/>
    <s v="plays"/>
    <n v="5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n v="1432593252"/>
    <b v="0"/>
    <n v="66"/>
    <b v="1"/>
    <s v="theater/plays"/>
    <x v="0"/>
    <x v="1"/>
    <s v="plays"/>
    <n v="5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n v="1427221560"/>
    <b v="0"/>
    <n v="29"/>
    <b v="1"/>
    <s v="theater/plays"/>
    <x v="0"/>
    <x v="1"/>
    <s v="plays"/>
    <n v="3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n v="1398352531"/>
    <b v="0"/>
    <n v="72"/>
    <b v="1"/>
    <s v="theater/plays"/>
    <x v="3"/>
    <x v="1"/>
    <s v="plays"/>
    <n v="4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n v="1457982924"/>
    <b v="0"/>
    <n v="27"/>
    <b v="1"/>
    <s v="theater/plays"/>
    <x v="2"/>
    <x v="1"/>
    <s v="plays"/>
    <n v="3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n v="1430114384"/>
    <b v="0"/>
    <n v="10"/>
    <b v="1"/>
    <s v="theater/plays"/>
    <x v="0"/>
    <x v="1"/>
    <s v="plays"/>
    <n v="4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n v="1442794397"/>
    <b v="0"/>
    <n v="35"/>
    <b v="1"/>
    <s v="theater/plays"/>
    <x v="0"/>
    <x v="1"/>
    <s v="plays"/>
    <n v="9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n v="1406580436"/>
    <b v="0"/>
    <n v="29"/>
    <b v="1"/>
    <s v="theater/plays"/>
    <x v="3"/>
    <x v="1"/>
    <s v="plays"/>
    <n v="7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n v="1479186575"/>
    <b v="0"/>
    <n v="13"/>
    <b v="1"/>
    <s v="theater/plays"/>
    <x v="2"/>
    <x v="1"/>
    <s v="plays"/>
    <n v="11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n v="1412360309"/>
    <b v="0"/>
    <n v="72"/>
    <b v="1"/>
    <s v="theater/plays"/>
    <x v="3"/>
    <x v="1"/>
    <s v="plays"/>
    <n v="1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n v="1470169166"/>
    <b v="0"/>
    <n v="78"/>
    <b v="1"/>
    <s v="theater/plays"/>
    <x v="2"/>
    <x v="1"/>
    <s v="plays"/>
    <n v="8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n v="1463852904"/>
    <b v="0"/>
    <n v="49"/>
    <b v="1"/>
    <s v="theater/plays"/>
    <x v="2"/>
    <x v="1"/>
    <s v="plays"/>
    <n v="5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n v="1459309704"/>
    <b v="0"/>
    <n v="42"/>
    <b v="1"/>
    <s v="theater/plays"/>
    <x v="2"/>
    <x v="1"/>
    <s v="plays"/>
    <n v="3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n v="1431046325"/>
    <b v="0"/>
    <n v="35"/>
    <b v="1"/>
    <s v="theater/plays"/>
    <x v="0"/>
    <x v="1"/>
    <s v="plays"/>
    <n v="5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n v="1455919438"/>
    <b v="0"/>
    <n v="42"/>
    <b v="1"/>
    <s v="theater/plays"/>
    <x v="2"/>
    <x v="1"/>
    <s v="plays"/>
    <n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n v="1439835595"/>
    <b v="0"/>
    <n v="42"/>
    <b v="1"/>
    <s v="theater/plays"/>
    <x v="0"/>
    <x v="1"/>
    <s v="plays"/>
    <n v="8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n v="1456862924"/>
    <b v="0"/>
    <n v="31"/>
    <b v="1"/>
    <s v="theater/plays"/>
    <x v="2"/>
    <x v="1"/>
    <s v="plays"/>
    <n v="3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n v="1466767728"/>
    <b v="0"/>
    <n v="38"/>
    <b v="1"/>
    <s v="theater/plays"/>
    <x v="2"/>
    <x v="1"/>
    <s v="plays"/>
    <n v="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n v="1445363891"/>
    <b v="0"/>
    <n v="8"/>
    <b v="1"/>
    <s v="theater/plays"/>
    <x v="0"/>
    <x v="1"/>
    <s v="plays"/>
    <n v="1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n v="1398983245"/>
    <b v="0"/>
    <n v="39"/>
    <b v="1"/>
    <s v="theater/plays"/>
    <x v="3"/>
    <x v="1"/>
    <s v="plays"/>
    <n v="5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n v="1404927440"/>
    <b v="0"/>
    <n v="29"/>
    <b v="1"/>
    <s v="theater/plays"/>
    <x v="3"/>
    <x v="1"/>
    <s v="plays"/>
    <n v="7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n v="1462140537"/>
    <b v="0"/>
    <n v="72"/>
    <b v="1"/>
    <s v="theater/plays"/>
    <x v="2"/>
    <x v="1"/>
    <s v="plays"/>
    <n v="5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n v="1460914253"/>
    <b v="0"/>
    <n v="15"/>
    <b v="1"/>
    <s v="theater/plays"/>
    <x v="2"/>
    <x v="1"/>
    <s v="plays"/>
    <n v="4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n v="1415392666"/>
    <b v="0"/>
    <n v="33"/>
    <b v="1"/>
    <s v="theater/plays"/>
    <x v="3"/>
    <x v="1"/>
    <s v="plays"/>
    <n v="11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n v="1402584846"/>
    <b v="0"/>
    <n v="15"/>
    <b v="1"/>
    <s v="theater/plays"/>
    <x v="3"/>
    <x v="1"/>
    <s v="plays"/>
    <n v="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n v="1413406695"/>
    <b v="0"/>
    <n v="19"/>
    <b v="1"/>
    <s v="theater/plays"/>
    <x v="3"/>
    <x v="1"/>
    <s v="plays"/>
    <n v="1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n v="1424609592"/>
    <b v="0"/>
    <n v="17"/>
    <b v="1"/>
    <s v="theater/plays"/>
    <x v="0"/>
    <x v="1"/>
    <s v="plays"/>
    <n v="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n v="1400725112"/>
    <b v="0"/>
    <n v="44"/>
    <b v="1"/>
    <s v="theater/plays"/>
    <x v="3"/>
    <x v="1"/>
    <s v="plays"/>
    <n v="5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n v="1421439552"/>
    <b v="0"/>
    <n v="10"/>
    <b v="1"/>
    <s v="theater/plays"/>
    <x v="0"/>
    <x v="1"/>
    <s v="plays"/>
    <n v="1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n v="1430505171"/>
    <b v="0"/>
    <n v="46"/>
    <b v="1"/>
    <s v="theater/plays"/>
    <x v="0"/>
    <x v="1"/>
    <s v="plays"/>
    <n v="5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n v="1407197670"/>
    <b v="0"/>
    <n v="11"/>
    <b v="1"/>
    <s v="theater/plays"/>
    <x v="3"/>
    <x v="1"/>
    <s v="plays"/>
    <n v="8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n v="1401910634"/>
    <b v="0"/>
    <n v="13"/>
    <b v="1"/>
    <s v="theater/plays"/>
    <x v="3"/>
    <x v="1"/>
    <s v="plays"/>
    <n v="6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n v="1410461299"/>
    <b v="0"/>
    <n v="33"/>
    <b v="1"/>
    <s v="theater/plays"/>
    <x v="3"/>
    <x v="1"/>
    <s v="plays"/>
    <n v="9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n v="1422886950"/>
    <b v="0"/>
    <n v="28"/>
    <b v="1"/>
    <s v="theater/plays"/>
    <x v="0"/>
    <x v="1"/>
    <s v="plays"/>
    <n v="2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n v="1439322412"/>
    <b v="0"/>
    <n v="21"/>
    <b v="1"/>
    <s v="theater/plays"/>
    <x v="0"/>
    <x v="1"/>
    <s v="plays"/>
    <n v="8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n v="1409388020"/>
    <b v="0"/>
    <n v="13"/>
    <b v="1"/>
    <s v="theater/plays"/>
    <x v="3"/>
    <x v="1"/>
    <s v="plays"/>
    <n v="8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n v="1439924246"/>
    <b v="0"/>
    <n v="34"/>
    <b v="1"/>
    <s v="theater/plays"/>
    <x v="0"/>
    <x v="1"/>
    <s v="plays"/>
    <n v="8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n v="1469871148"/>
    <b v="0"/>
    <n v="80"/>
    <b v="1"/>
    <s v="theater/plays"/>
    <x v="2"/>
    <x v="1"/>
    <s v="plays"/>
    <n v="7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n v="1409336373"/>
    <b v="0"/>
    <n v="74"/>
    <b v="1"/>
    <s v="theater/plays"/>
    <x v="3"/>
    <x v="1"/>
    <s v="plays"/>
    <n v="8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n v="1438188106"/>
    <b v="0"/>
    <n v="7"/>
    <b v="1"/>
    <s v="theater/plays"/>
    <x v="0"/>
    <x v="1"/>
    <s v="plays"/>
    <n v="7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n v="1459411371"/>
    <b v="0"/>
    <n v="34"/>
    <b v="1"/>
    <s v="theater/plays"/>
    <x v="2"/>
    <x v="1"/>
    <s v="plays"/>
    <n v="3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n v="1434069205"/>
    <b v="0"/>
    <n v="86"/>
    <b v="1"/>
    <s v="theater/plays"/>
    <x v="0"/>
    <x v="1"/>
    <s v="plays"/>
    <n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n v="1483012918"/>
    <b v="0"/>
    <n v="37"/>
    <b v="1"/>
    <s v="theater/plays"/>
    <x v="2"/>
    <x v="1"/>
    <s v="plays"/>
    <n v="1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n v="1434997018"/>
    <b v="0"/>
    <n v="18"/>
    <b v="1"/>
    <s v="theater/plays"/>
    <x v="0"/>
    <x v="1"/>
    <s v="plays"/>
    <n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n v="1457881057"/>
    <b v="0"/>
    <n v="22"/>
    <b v="1"/>
    <s v="theater/plays"/>
    <x v="2"/>
    <x v="1"/>
    <s v="plays"/>
    <n v="3"/>
    <x v="7"/>
  </r>
  <r>
    <n v="3531"/>
    <s v="The Reinvention of Lily Johnson"/>
    <s v="A political comedy for a crazy election year"/>
    <n v="1000"/>
    <n v="1280"/>
    <x v="0"/>
    <s v="US"/>
    <s v="USD"/>
    <n v="1467301334"/>
    <x v="3531"/>
    <n v="1464709334"/>
    <b v="0"/>
    <n v="26"/>
    <b v="1"/>
    <s v="theater/plays"/>
    <x v="2"/>
    <x v="1"/>
    <s v="plays"/>
    <n v="5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n v="1409667827"/>
    <b v="0"/>
    <n v="27"/>
    <b v="1"/>
    <s v="theater/plays"/>
    <x v="3"/>
    <x v="1"/>
    <s v="plays"/>
    <n v="9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n v="1444673767"/>
    <b v="0"/>
    <n v="8"/>
    <b v="1"/>
    <s v="theater/plays"/>
    <x v="0"/>
    <x v="1"/>
    <s v="plays"/>
    <n v="1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n v="1440687623"/>
    <b v="0"/>
    <n v="204"/>
    <b v="1"/>
    <s v="theater/plays"/>
    <x v="0"/>
    <x v="1"/>
    <s v="plays"/>
    <n v="8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n v="1441120910"/>
    <b v="0"/>
    <n v="46"/>
    <b v="1"/>
    <s v="theater/plays"/>
    <x v="0"/>
    <x v="1"/>
    <s v="plays"/>
    <n v="9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n v="1448040425"/>
    <b v="0"/>
    <n v="17"/>
    <b v="1"/>
    <s v="theater/plays"/>
    <x v="0"/>
    <x v="1"/>
    <s v="plays"/>
    <n v="11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n v="1413016216"/>
    <b v="0"/>
    <n v="28"/>
    <b v="1"/>
    <s v="theater/plays"/>
    <x v="3"/>
    <x v="1"/>
    <s v="plays"/>
    <n v="1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n v="1469009140"/>
    <b v="0"/>
    <n v="83"/>
    <b v="1"/>
    <s v="theater/plays"/>
    <x v="2"/>
    <x v="1"/>
    <s v="plays"/>
    <n v="7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n v="1471543722"/>
    <b v="0"/>
    <n v="13"/>
    <b v="1"/>
    <s v="theater/plays"/>
    <x v="2"/>
    <x v="1"/>
    <s v="plays"/>
    <n v="8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n v="1464307491"/>
    <b v="0"/>
    <n v="8"/>
    <b v="1"/>
    <s v="theater/plays"/>
    <x v="2"/>
    <x v="1"/>
    <s v="plays"/>
    <n v="5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n v="1438882275"/>
    <b v="0"/>
    <n v="32"/>
    <b v="1"/>
    <s v="theater/plays"/>
    <x v="0"/>
    <x v="1"/>
    <s v="plays"/>
    <n v="8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n v="1404915822"/>
    <b v="0"/>
    <n v="85"/>
    <b v="1"/>
    <s v="theater/plays"/>
    <x v="3"/>
    <x v="1"/>
    <s v="plays"/>
    <n v="7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n v="1432663659"/>
    <b v="0"/>
    <n v="29"/>
    <b v="1"/>
    <s v="theater/plays"/>
    <x v="0"/>
    <x v="1"/>
    <s v="plays"/>
    <n v="5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n v="1423166257"/>
    <b v="0"/>
    <n v="24"/>
    <b v="1"/>
    <s v="theater/plays"/>
    <x v="0"/>
    <x v="1"/>
    <s v="plays"/>
    <n v="2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n v="1426188159"/>
    <b v="0"/>
    <n v="8"/>
    <b v="1"/>
    <s v="theater/plays"/>
    <x v="0"/>
    <x v="1"/>
    <s v="plays"/>
    <n v="3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n v="1426002684"/>
    <b v="0"/>
    <n v="19"/>
    <b v="1"/>
    <s v="theater/plays"/>
    <x v="0"/>
    <x v="1"/>
    <s v="plays"/>
    <n v="3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n v="1461117201"/>
    <b v="0"/>
    <n v="336"/>
    <b v="1"/>
    <s v="theater/plays"/>
    <x v="2"/>
    <x v="1"/>
    <s v="plays"/>
    <n v="4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n v="1455230214"/>
    <b v="0"/>
    <n v="13"/>
    <b v="1"/>
    <s v="theater/plays"/>
    <x v="2"/>
    <x v="1"/>
    <s v="plays"/>
    <n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n v="1438939673"/>
    <b v="0"/>
    <n v="42"/>
    <b v="1"/>
    <s v="theater/plays"/>
    <x v="0"/>
    <x v="1"/>
    <s v="plays"/>
    <n v="8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n v="1459632398"/>
    <b v="0"/>
    <n v="64"/>
    <b v="1"/>
    <s v="theater/plays"/>
    <x v="2"/>
    <x v="1"/>
    <s v="plays"/>
    <n v="4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n v="1398342170"/>
    <b v="0"/>
    <n v="25"/>
    <b v="1"/>
    <s v="theater/plays"/>
    <x v="3"/>
    <x v="1"/>
    <s v="plays"/>
    <n v="4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n v="1401372324"/>
    <b v="0"/>
    <n v="20"/>
    <b v="1"/>
    <s v="theater/plays"/>
    <x v="3"/>
    <x v="1"/>
    <s v="plays"/>
    <n v="5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n v="1436575280"/>
    <b v="0"/>
    <n v="104"/>
    <b v="1"/>
    <s v="theater/plays"/>
    <x v="0"/>
    <x v="1"/>
    <s v="plays"/>
    <n v="7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n v="1421025159"/>
    <b v="0"/>
    <n v="53"/>
    <b v="1"/>
    <s v="theater/plays"/>
    <x v="0"/>
    <x v="1"/>
    <s v="plays"/>
    <n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n v="1476786994"/>
    <b v="0"/>
    <n v="14"/>
    <b v="1"/>
    <s v="theater/plays"/>
    <x v="2"/>
    <x v="1"/>
    <s v="plays"/>
    <n v="10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n v="1403105724"/>
    <b v="0"/>
    <n v="20"/>
    <b v="1"/>
    <s v="theater/plays"/>
    <x v="3"/>
    <x v="1"/>
    <s v="plays"/>
    <n v="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n v="1396334311"/>
    <b v="0"/>
    <n v="558"/>
    <b v="1"/>
    <s v="theater/plays"/>
    <x v="3"/>
    <x v="1"/>
    <s v="plays"/>
    <n v="4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n v="1431718575"/>
    <b v="0"/>
    <n v="22"/>
    <b v="1"/>
    <s v="theater/plays"/>
    <x v="0"/>
    <x v="1"/>
    <s v="plays"/>
    <n v="5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n v="1436408308"/>
    <b v="0"/>
    <n v="24"/>
    <b v="1"/>
    <s v="theater/plays"/>
    <x v="0"/>
    <x v="1"/>
    <s v="plays"/>
    <n v="7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n v="1429651266"/>
    <b v="0"/>
    <n v="74"/>
    <b v="1"/>
    <s v="theater/plays"/>
    <x v="0"/>
    <x v="1"/>
    <s v="plays"/>
    <n v="4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n v="1437236378"/>
    <b v="0"/>
    <n v="54"/>
    <b v="1"/>
    <s v="theater/plays"/>
    <x v="0"/>
    <x v="1"/>
    <s v="plays"/>
    <n v="7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n v="1457115427"/>
    <b v="0"/>
    <n v="31"/>
    <b v="1"/>
    <s v="theater/plays"/>
    <x v="2"/>
    <x v="1"/>
    <s v="plays"/>
    <n v="3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n v="1467648456"/>
    <b v="0"/>
    <n v="25"/>
    <b v="1"/>
    <s v="theater/plays"/>
    <x v="2"/>
    <x v="1"/>
    <s v="plays"/>
    <n v="7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n v="1440082649"/>
    <b v="0"/>
    <n v="17"/>
    <b v="1"/>
    <s v="theater/plays"/>
    <x v="0"/>
    <x v="1"/>
    <s v="plays"/>
    <n v="8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n v="1417456208"/>
    <b v="0"/>
    <n v="12"/>
    <b v="1"/>
    <s v="theater/plays"/>
    <x v="3"/>
    <x v="1"/>
    <s v="plays"/>
    <n v="12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n v="1419423083"/>
    <b v="0"/>
    <n v="38"/>
    <b v="1"/>
    <s v="theater/plays"/>
    <x v="3"/>
    <x v="1"/>
    <s v="plays"/>
    <n v="12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n v="1431372444"/>
    <b v="0"/>
    <n v="41"/>
    <b v="1"/>
    <s v="theater/plays"/>
    <x v="0"/>
    <x v="1"/>
    <s v="plays"/>
    <n v="5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n v="1408383994"/>
    <b v="0"/>
    <n v="19"/>
    <b v="1"/>
    <s v="theater/plays"/>
    <x v="3"/>
    <x v="1"/>
    <s v="plays"/>
    <n v="8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n v="1418142696"/>
    <b v="0"/>
    <n v="41"/>
    <b v="1"/>
    <s v="theater/plays"/>
    <x v="3"/>
    <x v="1"/>
    <s v="plays"/>
    <n v="12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n v="1417593483"/>
    <b v="0"/>
    <n v="26"/>
    <b v="1"/>
    <s v="theater/plays"/>
    <x v="3"/>
    <x v="1"/>
    <s v="plays"/>
    <n v="12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n v="1412109413"/>
    <b v="0"/>
    <n v="25"/>
    <b v="1"/>
    <s v="theater/plays"/>
    <x v="3"/>
    <x v="1"/>
    <s v="plays"/>
    <n v="9"/>
    <x v="8"/>
  </r>
  <r>
    <n v="3572"/>
    <s v="Monster"/>
    <s v="A darkly comic one woman show by Abram Rooney as part of The Camden Fringe 2015."/>
    <n v="500"/>
    <n v="500"/>
    <x v="0"/>
    <s v="GB"/>
    <s v="GBP"/>
    <n v="1434894082"/>
    <x v="3572"/>
    <n v="1432302082"/>
    <b v="0"/>
    <n v="9"/>
    <b v="1"/>
    <s v="theater/plays"/>
    <x v="0"/>
    <x v="1"/>
    <s v="plays"/>
    <n v="5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n v="1412845246"/>
    <b v="0"/>
    <n v="78"/>
    <b v="1"/>
    <s v="theater/plays"/>
    <x v="3"/>
    <x v="1"/>
    <s v="plays"/>
    <n v="10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n v="1413326248"/>
    <b v="0"/>
    <n v="45"/>
    <b v="1"/>
    <s v="theater/plays"/>
    <x v="3"/>
    <x v="1"/>
    <s v="plays"/>
    <n v="10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n v="1468176527"/>
    <b v="0"/>
    <n v="102"/>
    <b v="1"/>
    <s v="theater/plays"/>
    <x v="2"/>
    <x v="1"/>
    <s v="plays"/>
    <n v="7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n v="1475759454"/>
    <b v="0"/>
    <n v="5"/>
    <b v="1"/>
    <s v="theater/plays"/>
    <x v="2"/>
    <x v="1"/>
    <s v="plays"/>
    <n v="10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n v="1427741583"/>
    <b v="0"/>
    <n v="27"/>
    <b v="1"/>
    <s v="theater/plays"/>
    <x v="0"/>
    <x v="1"/>
    <s v="plays"/>
    <n v="3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n v="1459445777"/>
    <b v="0"/>
    <n v="37"/>
    <b v="1"/>
    <s v="theater/plays"/>
    <x v="2"/>
    <x v="1"/>
    <s v="plays"/>
    <n v="3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n v="1456856256"/>
    <b v="0"/>
    <n v="14"/>
    <b v="1"/>
    <s v="theater/plays"/>
    <x v="2"/>
    <x v="1"/>
    <s v="plays"/>
    <n v="3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n v="1421900022"/>
    <b v="0"/>
    <n v="27"/>
    <b v="1"/>
    <s v="theater/plays"/>
    <x v="0"/>
    <x v="1"/>
    <s v="plays"/>
    <n v="1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n v="1405509510"/>
    <b v="0"/>
    <n v="45"/>
    <b v="1"/>
    <s v="theater/plays"/>
    <x v="3"/>
    <x v="1"/>
    <s v="plays"/>
    <n v="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n v="1458613082"/>
    <b v="0"/>
    <n v="49"/>
    <b v="1"/>
    <s v="theater/plays"/>
    <x v="2"/>
    <x v="1"/>
    <s v="plays"/>
    <n v="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n v="1455790405"/>
    <b v="0"/>
    <n v="24"/>
    <b v="1"/>
    <s v="theater/plays"/>
    <x v="2"/>
    <x v="1"/>
    <s v="plays"/>
    <n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n v="1434180944"/>
    <b v="0"/>
    <n v="112"/>
    <b v="1"/>
    <s v="theater/plays"/>
    <x v="0"/>
    <x v="1"/>
    <s v="plays"/>
    <n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n v="1416589890"/>
    <b v="0"/>
    <n v="23"/>
    <b v="1"/>
    <s v="theater/plays"/>
    <x v="3"/>
    <x v="1"/>
    <s v="plays"/>
    <n v="11"/>
    <x v="4"/>
  </r>
  <r>
    <n v="3586"/>
    <s v="Actors &amp; Musicians who are Blind or Autistic"/>
    <s v="See Theatre In A New Light"/>
    <n v="7500"/>
    <n v="8207"/>
    <x v="0"/>
    <s v="US"/>
    <s v="USD"/>
    <n v="1474649070"/>
    <x v="3586"/>
    <n v="1469465070"/>
    <b v="0"/>
    <n v="54"/>
    <b v="1"/>
    <s v="theater/plays"/>
    <x v="2"/>
    <x v="1"/>
    <s v="plays"/>
    <n v="7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n v="1463144254"/>
    <b v="0"/>
    <n v="28"/>
    <b v="1"/>
    <s v="theater/plays"/>
    <x v="2"/>
    <x v="1"/>
    <s v="plays"/>
    <n v="5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n v="1428436410"/>
    <b v="0"/>
    <n v="11"/>
    <b v="1"/>
    <s v="theater/plays"/>
    <x v="0"/>
    <x v="1"/>
    <s v="plays"/>
    <n v="4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n v="1430494347"/>
    <b v="0"/>
    <n v="62"/>
    <b v="1"/>
    <s v="theater/plays"/>
    <x v="0"/>
    <x v="1"/>
    <s v="plays"/>
    <n v="5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n v="1411200034"/>
    <b v="0"/>
    <n v="73"/>
    <b v="1"/>
    <s v="theater/plays"/>
    <x v="3"/>
    <x v="1"/>
    <s v="plays"/>
    <n v="9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n v="1419979544"/>
    <b v="0"/>
    <n v="18"/>
    <b v="1"/>
    <s v="theater/plays"/>
    <x v="3"/>
    <x v="1"/>
    <s v="plays"/>
    <n v="12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n v="1418673307"/>
    <b v="0"/>
    <n v="35"/>
    <b v="1"/>
    <s v="theater/plays"/>
    <x v="3"/>
    <x v="1"/>
    <s v="plays"/>
    <n v="12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n v="1417469639"/>
    <b v="0"/>
    <n v="43"/>
    <b v="1"/>
    <s v="theater/plays"/>
    <x v="3"/>
    <x v="1"/>
    <s v="plays"/>
    <n v="12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n v="1470792982"/>
    <b v="0"/>
    <n v="36"/>
    <b v="1"/>
    <s v="theater/plays"/>
    <x v="2"/>
    <x v="1"/>
    <s v="plays"/>
    <n v="8"/>
    <x v="10"/>
  </r>
  <r>
    <n v="3595"/>
    <s v="The Flu Season"/>
    <s v="A new theatre company staging Will Eno's The Flu Season in Seattle"/>
    <n v="2600"/>
    <n v="3081"/>
    <x v="0"/>
    <s v="US"/>
    <s v="USD"/>
    <n v="1426229940"/>
    <x v="3595"/>
    <n v="1423959123"/>
    <b v="0"/>
    <n v="62"/>
    <b v="1"/>
    <s v="theater/plays"/>
    <x v="0"/>
    <x v="1"/>
    <s v="plays"/>
    <n v="2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n v="1407258582"/>
    <b v="0"/>
    <n v="15"/>
    <b v="1"/>
    <s v="theater/plays"/>
    <x v="3"/>
    <x v="1"/>
    <s v="plays"/>
    <n v="8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n v="1455717790"/>
    <b v="0"/>
    <n v="33"/>
    <b v="1"/>
    <s v="theater/plays"/>
    <x v="2"/>
    <x v="1"/>
    <s v="plays"/>
    <n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n v="1408129822"/>
    <b v="0"/>
    <n v="27"/>
    <b v="1"/>
    <s v="theater/plays"/>
    <x v="3"/>
    <x v="1"/>
    <s v="plays"/>
    <n v="8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n v="1438715077"/>
    <b v="0"/>
    <n v="17"/>
    <b v="1"/>
    <s v="theater/plays"/>
    <x v="0"/>
    <x v="1"/>
    <s v="plays"/>
    <n v="8"/>
    <x v="10"/>
  </r>
  <r>
    <n v="3600"/>
    <s v="Pariah"/>
    <s v="The First Play From The Man Who Brought You The Black James Bond!"/>
    <n v="10"/>
    <n v="13"/>
    <x v="0"/>
    <s v="US"/>
    <s v="USD"/>
    <n v="1476390164"/>
    <x v="3600"/>
    <n v="1473970964"/>
    <b v="0"/>
    <n v="4"/>
    <b v="1"/>
    <s v="theater/plays"/>
    <x v="2"/>
    <x v="1"/>
    <s v="plays"/>
    <n v="9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n v="1418860682"/>
    <b v="0"/>
    <n v="53"/>
    <b v="1"/>
    <s v="theater/plays"/>
    <x v="3"/>
    <x v="1"/>
    <s v="plays"/>
    <n v="12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n v="1458336479"/>
    <b v="0"/>
    <n v="49"/>
    <b v="1"/>
    <s v="theater/plays"/>
    <x v="2"/>
    <x v="1"/>
    <s v="plays"/>
    <n v="3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n v="1444164280"/>
    <b v="0"/>
    <n v="57"/>
    <b v="1"/>
    <s v="theater/plays"/>
    <x v="0"/>
    <x v="1"/>
    <s v="plays"/>
    <n v="1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n v="1461370956"/>
    <b v="0"/>
    <n v="69"/>
    <b v="1"/>
    <s v="theater/plays"/>
    <x v="2"/>
    <x v="1"/>
    <s v="plays"/>
    <n v="4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n v="1452798126"/>
    <b v="0"/>
    <n v="15"/>
    <b v="1"/>
    <s v="theater/plays"/>
    <x v="2"/>
    <x v="1"/>
    <s v="plays"/>
    <n v="1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n v="1468593057"/>
    <b v="0"/>
    <n v="64"/>
    <b v="1"/>
    <s v="theater/plays"/>
    <x v="2"/>
    <x v="1"/>
    <s v="plays"/>
    <n v="7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n v="1448924882"/>
    <b v="0"/>
    <n v="20"/>
    <b v="1"/>
    <s v="theater/plays"/>
    <x v="0"/>
    <x v="1"/>
    <s v="plays"/>
    <n v="11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n v="1463418090"/>
    <b v="0"/>
    <n v="27"/>
    <b v="1"/>
    <s v="theater/plays"/>
    <x v="2"/>
    <x v="1"/>
    <s v="plays"/>
    <n v="5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n v="1456789685"/>
    <b v="0"/>
    <n v="21"/>
    <b v="1"/>
    <s v="theater/plays"/>
    <x v="2"/>
    <x v="1"/>
    <s v="plays"/>
    <n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n v="1437214936"/>
    <b v="0"/>
    <n v="31"/>
    <b v="1"/>
    <s v="theater/plays"/>
    <x v="0"/>
    <x v="1"/>
    <s v="plays"/>
    <n v="7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n v="1425891201"/>
    <b v="0"/>
    <n v="51"/>
    <b v="1"/>
    <s v="theater/plays"/>
    <x v="0"/>
    <x v="1"/>
    <s v="plays"/>
    <n v="3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n v="1401470811"/>
    <b v="0"/>
    <n v="57"/>
    <b v="1"/>
    <s v="theater/plays"/>
    <x v="3"/>
    <x v="1"/>
    <s v="plays"/>
    <n v="5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n v="1401372574"/>
    <b v="0"/>
    <n v="20"/>
    <b v="1"/>
    <s v="theater/plays"/>
    <x v="3"/>
    <x v="1"/>
    <s v="plays"/>
    <n v="5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n v="1432083616"/>
    <b v="0"/>
    <n v="71"/>
    <b v="1"/>
    <s v="theater/plays"/>
    <x v="0"/>
    <x v="1"/>
    <s v="plays"/>
    <n v="5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n v="1447164896"/>
    <b v="0"/>
    <n v="72"/>
    <b v="1"/>
    <s v="theater/plays"/>
    <x v="0"/>
    <x v="1"/>
    <s v="plays"/>
    <n v="11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n v="1424213264"/>
    <b v="0"/>
    <n v="45"/>
    <b v="1"/>
    <s v="theater/plays"/>
    <x v="0"/>
    <x v="1"/>
    <s v="plays"/>
    <n v="2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n v="1486996729"/>
    <b v="0"/>
    <n v="51"/>
    <b v="1"/>
    <s v="theater/plays"/>
    <x v="1"/>
    <x v="1"/>
    <s v="plays"/>
    <n v="2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n v="1430751850"/>
    <b v="0"/>
    <n v="56"/>
    <b v="1"/>
    <s v="theater/plays"/>
    <x v="0"/>
    <x v="1"/>
    <s v="plays"/>
    <n v="5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n v="1476760226"/>
    <b v="0"/>
    <n v="17"/>
    <b v="1"/>
    <s v="theater/plays"/>
    <x v="2"/>
    <x v="1"/>
    <s v="plays"/>
    <n v="1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n v="1422916261"/>
    <b v="0"/>
    <n v="197"/>
    <b v="1"/>
    <s v="theater/plays"/>
    <x v="0"/>
    <x v="1"/>
    <s v="plays"/>
    <n v="2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n v="1473200844"/>
    <b v="0"/>
    <n v="70"/>
    <b v="1"/>
    <s v="theater/plays"/>
    <x v="2"/>
    <x v="1"/>
    <s v="plays"/>
    <n v="9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n v="1409030371"/>
    <b v="0"/>
    <n v="21"/>
    <b v="1"/>
    <s v="theater/plays"/>
    <x v="3"/>
    <x v="1"/>
    <s v="plays"/>
    <n v="8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n v="1404841270"/>
    <b v="0"/>
    <n v="34"/>
    <b v="1"/>
    <s v="theater/plays"/>
    <x v="3"/>
    <x v="1"/>
    <s v="plays"/>
    <n v="7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n v="1466793290"/>
    <b v="0"/>
    <n v="39"/>
    <b v="1"/>
    <s v="theater/plays"/>
    <x v="2"/>
    <x v="1"/>
    <s v="plays"/>
    <n v="6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n v="1433259577"/>
    <b v="0"/>
    <n v="78"/>
    <b v="1"/>
    <s v="theater/plays"/>
    <x v="0"/>
    <x v="1"/>
    <s v="plays"/>
    <n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n v="1406390457"/>
    <b v="0"/>
    <n v="48"/>
    <b v="1"/>
    <s v="theater/plays"/>
    <x v="3"/>
    <x v="1"/>
    <s v="plays"/>
    <n v="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n v="1459446487"/>
    <b v="0"/>
    <n v="29"/>
    <b v="1"/>
    <s v="theater/plays"/>
    <x v="2"/>
    <x v="1"/>
    <s v="plays"/>
    <n v="3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n v="1444852796"/>
    <b v="0"/>
    <n v="0"/>
    <b v="0"/>
    <s v="theater/musical"/>
    <x v="0"/>
    <x v="1"/>
    <s v="musical"/>
    <n v="1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n v="1457403364"/>
    <b v="0"/>
    <n v="2"/>
    <b v="0"/>
    <s v="theater/musical"/>
    <x v="2"/>
    <x v="1"/>
    <s v="musical"/>
    <n v="3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n v="1414700390"/>
    <b v="0"/>
    <n v="1"/>
    <b v="0"/>
    <s v="theater/musical"/>
    <x v="3"/>
    <x v="1"/>
    <s v="musical"/>
    <n v="10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n v="1409335497"/>
    <b v="0"/>
    <n v="59"/>
    <b v="0"/>
    <s v="theater/musical"/>
    <x v="3"/>
    <x v="1"/>
    <s v="musical"/>
    <n v="8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n v="1415053749"/>
    <b v="0"/>
    <n v="1"/>
    <b v="0"/>
    <s v="theater/musical"/>
    <x v="3"/>
    <x v="1"/>
    <s v="musical"/>
    <n v="11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n v="1475765867"/>
    <b v="0"/>
    <n v="31"/>
    <b v="0"/>
    <s v="theater/musical"/>
    <x v="2"/>
    <x v="1"/>
    <s v="musical"/>
    <n v="1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n v="1480219174"/>
    <b v="0"/>
    <n v="18"/>
    <b v="0"/>
    <s v="theater/musical"/>
    <x v="2"/>
    <x v="1"/>
    <s v="musical"/>
    <n v="11"/>
    <x v="4"/>
  </r>
  <r>
    <n v="3635"/>
    <s v="Mary's Son"/>
    <s v="Mary's Son is a pop opera about Jesus and the hope he brings to all people."/>
    <n v="3500"/>
    <n v="1276"/>
    <x v="2"/>
    <s v="US"/>
    <s v="USD"/>
    <n v="1461186676"/>
    <x v="3635"/>
    <n v="1458594676"/>
    <b v="0"/>
    <n v="10"/>
    <b v="0"/>
    <s v="theater/musical"/>
    <x v="2"/>
    <x v="1"/>
    <s v="musical"/>
    <n v="3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n v="1439224829"/>
    <b v="0"/>
    <n v="0"/>
    <b v="0"/>
    <s v="theater/musical"/>
    <x v="0"/>
    <x v="1"/>
    <s v="musical"/>
    <n v="8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n v="1417538935"/>
    <b v="0"/>
    <n v="14"/>
    <b v="0"/>
    <s v="theater/musical"/>
    <x v="3"/>
    <x v="1"/>
    <s v="musical"/>
    <n v="12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n v="1424275732"/>
    <b v="0"/>
    <n v="2"/>
    <b v="0"/>
    <s v="theater/musical"/>
    <x v="0"/>
    <x v="1"/>
    <s v="musical"/>
    <n v="2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n v="1470672906"/>
    <b v="0"/>
    <n v="1"/>
    <b v="0"/>
    <s v="theater/musical"/>
    <x v="2"/>
    <x v="1"/>
    <s v="musical"/>
    <n v="8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n v="1428691530"/>
    <b v="0"/>
    <n v="3"/>
    <b v="0"/>
    <s v="theater/musical"/>
    <x v="0"/>
    <x v="1"/>
    <s v="musical"/>
    <n v="4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n v="1410966179"/>
    <b v="0"/>
    <n v="0"/>
    <b v="0"/>
    <s v="theater/musical"/>
    <x v="3"/>
    <x v="1"/>
    <s v="musical"/>
    <n v="9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n v="1445369727"/>
    <b v="0"/>
    <n v="2"/>
    <b v="0"/>
    <s v="theater/musical"/>
    <x v="0"/>
    <x v="1"/>
    <s v="musical"/>
    <n v="1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n v="1444274839"/>
    <b v="0"/>
    <n v="0"/>
    <b v="0"/>
    <s v="theater/musical"/>
    <x v="0"/>
    <x v="1"/>
    <s v="musical"/>
    <n v="1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n v="1454996887"/>
    <b v="0"/>
    <n v="12"/>
    <b v="0"/>
    <s v="theater/musical"/>
    <x v="2"/>
    <x v="1"/>
    <s v="musical"/>
    <n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n v="1477178238"/>
    <b v="0"/>
    <n v="1"/>
    <b v="0"/>
    <s v="theater/musical"/>
    <x v="2"/>
    <x v="1"/>
    <s v="musical"/>
    <n v="10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n v="1431770802"/>
    <b v="0"/>
    <n v="8"/>
    <b v="0"/>
    <s v="theater/musical"/>
    <x v="0"/>
    <x v="1"/>
    <s v="musical"/>
    <n v="5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n v="1471370327"/>
    <b v="0"/>
    <n v="2"/>
    <b v="0"/>
    <s v="theater/musical"/>
    <x v="2"/>
    <x v="1"/>
    <s v="musical"/>
    <n v="8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n v="1409900445"/>
    <b v="0"/>
    <n v="73"/>
    <b v="1"/>
    <s v="theater/plays"/>
    <x v="3"/>
    <x v="1"/>
    <s v="plays"/>
    <n v="9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n v="1400691994"/>
    <b v="0"/>
    <n v="8"/>
    <b v="1"/>
    <s v="theater/plays"/>
    <x v="3"/>
    <x v="1"/>
    <s v="plays"/>
    <n v="5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n v="1452598184"/>
    <b v="0"/>
    <n v="17"/>
    <b v="1"/>
    <s v="theater/plays"/>
    <x v="2"/>
    <x v="1"/>
    <s v="plays"/>
    <n v="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n v="1404833442"/>
    <b v="0"/>
    <n v="9"/>
    <b v="1"/>
    <s v="theater/plays"/>
    <x v="3"/>
    <x v="1"/>
    <s v="plays"/>
    <n v="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n v="1471188502"/>
    <b v="0"/>
    <n v="17"/>
    <b v="1"/>
    <s v="theater/plays"/>
    <x v="2"/>
    <x v="1"/>
    <s v="plays"/>
    <n v="8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n v="1436172207"/>
    <b v="0"/>
    <n v="33"/>
    <b v="1"/>
    <s v="theater/plays"/>
    <x v="0"/>
    <x v="1"/>
    <s v="plays"/>
    <n v="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n v="1457690386"/>
    <b v="0"/>
    <n v="38"/>
    <b v="1"/>
    <s v="theater/plays"/>
    <x v="2"/>
    <x v="1"/>
    <s v="plays"/>
    <n v="3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n v="1434654998"/>
    <b v="0"/>
    <n v="79"/>
    <b v="1"/>
    <s v="theater/plays"/>
    <x v="0"/>
    <x v="1"/>
    <s v="plays"/>
    <n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n v="1483393836"/>
    <b v="0"/>
    <n v="46"/>
    <b v="1"/>
    <s v="theater/plays"/>
    <x v="1"/>
    <x v="1"/>
    <s v="plays"/>
    <n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n v="1462806419"/>
    <b v="0"/>
    <n v="20"/>
    <b v="1"/>
    <s v="theater/plays"/>
    <x v="2"/>
    <x v="1"/>
    <s v="plays"/>
    <n v="5"/>
    <x v="5"/>
  </r>
  <r>
    <n v="3658"/>
    <s v="Mr. Marmalade"/>
    <s v="Life is hard when your own imaginary friend can't make time for you."/>
    <n v="1500"/>
    <n v="1510"/>
    <x v="0"/>
    <s v="US"/>
    <s v="USD"/>
    <n v="1404273540"/>
    <x v="3658"/>
    <n v="1400272580"/>
    <b v="0"/>
    <n v="20"/>
    <b v="1"/>
    <s v="theater/plays"/>
    <x v="3"/>
    <x v="1"/>
    <s v="plays"/>
    <n v="5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n v="1424414350"/>
    <b v="0"/>
    <n v="13"/>
    <b v="1"/>
    <s v="theater/plays"/>
    <x v="0"/>
    <x v="1"/>
    <s v="plays"/>
    <n v="2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n v="1417208925"/>
    <b v="0"/>
    <n v="22"/>
    <b v="1"/>
    <s v="theater/plays"/>
    <x v="3"/>
    <x v="1"/>
    <s v="plays"/>
    <n v="11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n v="1458336672"/>
    <b v="0"/>
    <n v="36"/>
    <b v="1"/>
    <s v="theater/plays"/>
    <x v="2"/>
    <x v="1"/>
    <s v="plays"/>
    <n v="3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n v="1425187014"/>
    <b v="0"/>
    <n v="40"/>
    <b v="1"/>
    <s v="theater/plays"/>
    <x v="0"/>
    <x v="1"/>
    <s v="plays"/>
    <n v="3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n v="1477133430"/>
    <b v="0"/>
    <n v="9"/>
    <b v="1"/>
    <s v="theater/plays"/>
    <x v="2"/>
    <x v="1"/>
    <s v="plays"/>
    <n v="1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n v="1464847089"/>
    <b v="0"/>
    <n v="19"/>
    <b v="1"/>
    <s v="theater/plays"/>
    <x v="2"/>
    <x v="1"/>
    <s v="plays"/>
    <n v="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n v="1445109822"/>
    <b v="0"/>
    <n v="14"/>
    <b v="1"/>
    <s v="theater/plays"/>
    <x v="0"/>
    <x v="1"/>
    <s v="plays"/>
    <n v="1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n v="1404337382"/>
    <b v="0"/>
    <n v="38"/>
    <b v="1"/>
    <s v="theater/plays"/>
    <x v="3"/>
    <x v="1"/>
    <s v="plays"/>
    <n v="7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n v="1434669419"/>
    <b v="0"/>
    <n v="58"/>
    <b v="1"/>
    <s v="theater/plays"/>
    <x v="0"/>
    <x v="1"/>
    <s v="plays"/>
    <n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n v="1435670452"/>
    <b v="0"/>
    <n v="28"/>
    <b v="1"/>
    <s v="theater/plays"/>
    <x v="0"/>
    <x v="1"/>
    <s v="plays"/>
    <n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n v="1431447137"/>
    <b v="0"/>
    <n v="17"/>
    <b v="1"/>
    <s v="theater/plays"/>
    <x v="0"/>
    <x v="1"/>
    <s v="plays"/>
    <n v="5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n v="1431951611"/>
    <b v="0"/>
    <n v="12"/>
    <b v="1"/>
    <s v="theater/plays"/>
    <x v="0"/>
    <x v="1"/>
    <s v="plays"/>
    <n v="5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n v="1404140667"/>
    <b v="0"/>
    <n v="40"/>
    <b v="1"/>
    <s v="theater/plays"/>
    <x v="3"/>
    <x v="1"/>
    <s v="plays"/>
    <n v="6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n v="1409179384"/>
    <b v="0"/>
    <n v="57"/>
    <b v="1"/>
    <s v="theater/plays"/>
    <x v="3"/>
    <x v="1"/>
    <s v="plays"/>
    <n v="8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n v="1412233497"/>
    <b v="0"/>
    <n v="114"/>
    <b v="1"/>
    <s v="theater/plays"/>
    <x v="3"/>
    <x v="1"/>
    <s v="plays"/>
    <n v="1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n v="1467752229"/>
    <b v="0"/>
    <n v="31"/>
    <b v="1"/>
    <s v="theater/plays"/>
    <x v="2"/>
    <x v="1"/>
    <s v="plays"/>
    <n v="7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n v="1462285182"/>
    <b v="0"/>
    <n v="3"/>
    <b v="1"/>
    <s v="theater/plays"/>
    <x v="2"/>
    <x v="1"/>
    <s v="plays"/>
    <n v="5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n v="1408995284"/>
    <b v="0"/>
    <n v="16"/>
    <b v="1"/>
    <s v="theater/plays"/>
    <x v="3"/>
    <x v="1"/>
    <s v="plays"/>
    <n v="8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n v="1402580818"/>
    <b v="0"/>
    <n v="199"/>
    <b v="1"/>
    <s v="theater/plays"/>
    <x v="3"/>
    <x v="1"/>
    <s v="plays"/>
    <n v="6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n v="1430052298"/>
    <b v="0"/>
    <n v="31"/>
    <b v="1"/>
    <s v="theater/plays"/>
    <x v="0"/>
    <x v="1"/>
    <s v="plays"/>
    <n v="4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n v="1401214581"/>
    <b v="0"/>
    <n v="30"/>
    <b v="1"/>
    <s v="theater/plays"/>
    <x v="3"/>
    <x v="1"/>
    <s v="plays"/>
    <n v="5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n v="1473850434"/>
    <b v="0"/>
    <n v="34"/>
    <b v="1"/>
    <s v="theater/plays"/>
    <x v="2"/>
    <x v="1"/>
    <s v="plays"/>
    <n v="9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n v="1452008290"/>
    <b v="0"/>
    <n v="18"/>
    <b v="1"/>
    <s v="theater/plays"/>
    <x v="2"/>
    <x v="1"/>
    <s v="plays"/>
    <n v="1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n v="1399998418"/>
    <b v="0"/>
    <n v="67"/>
    <b v="1"/>
    <s v="theater/plays"/>
    <x v="3"/>
    <x v="1"/>
    <s v="plays"/>
    <n v="5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n v="1474339696"/>
    <b v="0"/>
    <n v="66"/>
    <b v="1"/>
    <s v="theater/plays"/>
    <x v="2"/>
    <x v="1"/>
    <s v="plays"/>
    <n v="9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n v="1438575586"/>
    <b v="0"/>
    <n v="23"/>
    <b v="1"/>
    <s v="theater/plays"/>
    <x v="0"/>
    <x v="1"/>
    <s v="plays"/>
    <n v="8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n v="1398348859"/>
    <b v="0"/>
    <n v="126"/>
    <b v="1"/>
    <s v="theater/plays"/>
    <x v="3"/>
    <x v="1"/>
    <s v="plays"/>
    <n v="4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n v="1439567660"/>
    <b v="0"/>
    <n v="6"/>
    <b v="1"/>
    <s v="theater/plays"/>
    <x v="0"/>
    <x v="1"/>
    <s v="plays"/>
    <n v="8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n v="1401254055"/>
    <b v="0"/>
    <n v="25"/>
    <b v="1"/>
    <s v="theater/plays"/>
    <x v="3"/>
    <x v="1"/>
    <s v="plays"/>
    <n v="5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n v="1404932004"/>
    <b v="0"/>
    <n v="39"/>
    <b v="1"/>
    <s v="theater/plays"/>
    <x v="3"/>
    <x v="1"/>
    <s v="plays"/>
    <n v="7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n v="1432410639"/>
    <b v="0"/>
    <n v="62"/>
    <b v="1"/>
    <s v="theater/plays"/>
    <x v="0"/>
    <x v="1"/>
    <s v="plays"/>
    <n v="5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n v="1414506083"/>
    <b v="0"/>
    <n v="31"/>
    <b v="1"/>
    <s v="theater/plays"/>
    <x v="3"/>
    <x v="1"/>
    <s v="plays"/>
    <n v="10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n v="1421426929"/>
    <b v="0"/>
    <n v="274"/>
    <b v="1"/>
    <s v="theater/plays"/>
    <x v="0"/>
    <x v="1"/>
    <s v="plays"/>
    <n v="1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n v="1410304179"/>
    <b v="0"/>
    <n v="17"/>
    <b v="1"/>
    <s v="theater/plays"/>
    <x v="3"/>
    <x v="1"/>
    <s v="plays"/>
    <n v="9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n v="1446352529"/>
    <b v="0"/>
    <n v="14"/>
    <b v="1"/>
    <s v="theater/plays"/>
    <x v="0"/>
    <x v="1"/>
    <s v="plays"/>
    <n v="11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n v="1461985967"/>
    <b v="0"/>
    <n v="60"/>
    <b v="1"/>
    <s v="theater/plays"/>
    <x v="2"/>
    <x v="1"/>
    <s v="plays"/>
    <n v="4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n v="1419281610"/>
    <b v="0"/>
    <n v="33"/>
    <b v="1"/>
    <s v="theater/plays"/>
    <x v="3"/>
    <x v="1"/>
    <s v="plays"/>
    <n v="12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n v="1418654916"/>
    <b v="0"/>
    <n v="78"/>
    <b v="1"/>
    <s v="theater/plays"/>
    <x v="3"/>
    <x v="1"/>
    <s v="plays"/>
    <n v="12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n v="1461064248"/>
    <b v="0"/>
    <n v="30"/>
    <b v="1"/>
    <s v="theater/plays"/>
    <x v="2"/>
    <x v="1"/>
    <s v="plays"/>
    <n v="4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n v="1454354487"/>
    <b v="0"/>
    <n v="136"/>
    <b v="1"/>
    <s v="theater/plays"/>
    <x v="2"/>
    <x v="1"/>
    <s v="plays"/>
    <n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n v="1410791216"/>
    <b v="0"/>
    <n v="40"/>
    <b v="1"/>
    <s v="theater/plays"/>
    <x v="3"/>
    <x v="1"/>
    <s v="plays"/>
    <n v="9"/>
    <x v="8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n v="1409493800"/>
    <b v="0"/>
    <n v="18"/>
    <b v="1"/>
    <s v="theater/plays"/>
    <x v="3"/>
    <x v="1"/>
    <s v="plays"/>
    <n v="8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n v="1430830793"/>
    <b v="0"/>
    <n v="39"/>
    <b v="1"/>
    <s v="theater/plays"/>
    <x v="0"/>
    <x v="1"/>
    <s v="plays"/>
    <n v="5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n v="1464958484"/>
    <b v="0"/>
    <n v="21"/>
    <b v="1"/>
    <s v="theater/plays"/>
    <x v="2"/>
    <x v="1"/>
    <s v="plays"/>
    <n v="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n v="1467720388"/>
    <b v="0"/>
    <n v="30"/>
    <b v="1"/>
    <s v="theater/plays"/>
    <x v="2"/>
    <x v="1"/>
    <s v="plays"/>
    <n v="7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n v="1459528394"/>
    <b v="0"/>
    <n v="27"/>
    <b v="1"/>
    <s v="theater/plays"/>
    <x v="2"/>
    <x v="1"/>
    <s v="plays"/>
    <n v="4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n v="1401714114"/>
    <b v="0"/>
    <n v="35"/>
    <b v="1"/>
    <s v="theater/plays"/>
    <x v="3"/>
    <x v="1"/>
    <s v="plays"/>
    <n v="6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n v="1409262949"/>
    <b v="0"/>
    <n v="13"/>
    <b v="1"/>
    <s v="theater/plays"/>
    <x v="3"/>
    <x v="1"/>
    <s v="plays"/>
    <n v="8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n v="1467335378"/>
    <b v="0"/>
    <n v="23"/>
    <b v="1"/>
    <s v="theater/plays"/>
    <x v="2"/>
    <x v="1"/>
    <s v="plays"/>
    <n v="7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n v="1403234686"/>
    <b v="0"/>
    <n v="39"/>
    <b v="1"/>
    <s v="theater/plays"/>
    <x v="3"/>
    <x v="1"/>
    <s v="plays"/>
    <n v="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n v="1401123546"/>
    <b v="0"/>
    <n v="35"/>
    <b v="1"/>
    <s v="theater/plays"/>
    <x v="3"/>
    <x v="1"/>
    <s v="plays"/>
    <n v="5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n v="1425908988"/>
    <b v="0"/>
    <n v="27"/>
    <b v="1"/>
    <s v="theater/plays"/>
    <x v="0"/>
    <x v="1"/>
    <s v="plays"/>
    <n v="3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n v="1400606573"/>
    <b v="0"/>
    <n v="21"/>
    <b v="1"/>
    <s v="theater/plays"/>
    <x v="3"/>
    <x v="1"/>
    <s v="plays"/>
    <n v="5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n v="1431230867"/>
    <b v="0"/>
    <n v="104"/>
    <b v="1"/>
    <s v="theater/plays"/>
    <x v="0"/>
    <x v="1"/>
    <s v="plays"/>
    <n v="5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n v="1463334166"/>
    <b v="0"/>
    <n v="19"/>
    <b v="1"/>
    <s v="theater/plays"/>
    <x v="2"/>
    <x v="1"/>
    <s v="plays"/>
    <n v="5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n v="1429881667"/>
    <b v="0"/>
    <n v="97"/>
    <b v="1"/>
    <s v="theater/plays"/>
    <x v="0"/>
    <x v="1"/>
    <s v="plays"/>
    <n v="4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n v="1422834819"/>
    <b v="0"/>
    <n v="27"/>
    <b v="1"/>
    <s v="theater/plays"/>
    <x v="0"/>
    <x v="1"/>
    <s v="plays"/>
    <n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n v="1450819109"/>
    <b v="0"/>
    <n v="24"/>
    <b v="1"/>
    <s v="theater/plays"/>
    <x v="0"/>
    <x v="1"/>
    <s v="plays"/>
    <n v="12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n v="1428526049"/>
    <b v="0"/>
    <n v="13"/>
    <b v="1"/>
    <s v="theater/plays"/>
    <x v="0"/>
    <x v="1"/>
    <s v="plays"/>
    <n v="4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n v="1422465075"/>
    <b v="0"/>
    <n v="46"/>
    <b v="1"/>
    <s v="theater/plays"/>
    <x v="0"/>
    <x v="1"/>
    <s v="plays"/>
    <n v="1"/>
    <x v="1"/>
  </r>
  <r>
    <n v="3719"/>
    <s v="Corium"/>
    <s v="A new piece of physical theatre about love, regret and longing."/>
    <n v="200"/>
    <n v="420"/>
    <x v="0"/>
    <s v="GB"/>
    <s v="GBP"/>
    <n v="1434994266"/>
    <x v="3719"/>
    <n v="1432402266"/>
    <b v="0"/>
    <n v="4"/>
    <b v="1"/>
    <s v="theater/plays"/>
    <x v="0"/>
    <x v="1"/>
    <s v="plays"/>
    <n v="5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n v="1433980206"/>
    <b v="0"/>
    <n v="40"/>
    <b v="1"/>
    <s v="theater/plays"/>
    <x v="0"/>
    <x v="1"/>
    <s v="plays"/>
    <n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n v="1413412084"/>
    <b v="0"/>
    <n v="44"/>
    <b v="1"/>
    <s v="theater/plays"/>
    <x v="3"/>
    <x v="1"/>
    <s v="plays"/>
    <n v="10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n v="1452614847"/>
    <b v="0"/>
    <n v="35"/>
    <b v="1"/>
    <s v="theater/plays"/>
    <x v="2"/>
    <x v="1"/>
    <s v="plays"/>
    <n v="1"/>
    <x v="1"/>
  </r>
  <r>
    <n v="3723"/>
    <s v="Beauty and the Beast"/>
    <s v="Saltmine Theatre Company present Beauty and the Beast:"/>
    <n v="4500"/>
    <n v="4592"/>
    <x v="0"/>
    <s v="GB"/>
    <s v="GBP"/>
    <n v="1417374262"/>
    <x v="3723"/>
    <n v="1414778662"/>
    <b v="0"/>
    <n v="63"/>
    <b v="1"/>
    <s v="theater/plays"/>
    <x v="3"/>
    <x v="1"/>
    <s v="plays"/>
    <n v="10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n v="1459856860"/>
    <b v="0"/>
    <n v="89"/>
    <b v="1"/>
    <s v="theater/plays"/>
    <x v="2"/>
    <x v="1"/>
    <s v="plays"/>
    <n v="4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n v="1454366467"/>
    <b v="0"/>
    <n v="15"/>
    <b v="1"/>
    <s v="theater/plays"/>
    <x v="2"/>
    <x v="1"/>
    <s v="plays"/>
    <n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n v="1459567371"/>
    <b v="0"/>
    <n v="46"/>
    <b v="1"/>
    <s v="theater/plays"/>
    <x v="2"/>
    <x v="1"/>
    <s v="plays"/>
    <n v="4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n v="1474273294"/>
    <b v="0"/>
    <n v="33"/>
    <b v="1"/>
    <s v="theater/plays"/>
    <x v="2"/>
    <x v="1"/>
    <s v="plays"/>
    <n v="9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n v="1437365176"/>
    <b v="0"/>
    <n v="31"/>
    <b v="0"/>
    <s v="theater/plays"/>
    <x v="0"/>
    <x v="1"/>
    <s v="plays"/>
    <n v="7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n v="1423198512"/>
    <b v="0"/>
    <n v="5"/>
    <b v="0"/>
    <s v="theater/plays"/>
    <x v="0"/>
    <x v="1"/>
    <s v="plays"/>
    <n v="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n v="1437236159"/>
    <b v="0"/>
    <n v="1"/>
    <b v="0"/>
    <s v="theater/plays"/>
    <x v="0"/>
    <x v="1"/>
    <s v="plays"/>
    <n v="7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n v="1418234646"/>
    <b v="0"/>
    <n v="12"/>
    <b v="0"/>
    <s v="theater/plays"/>
    <x v="3"/>
    <x v="1"/>
    <s v="plays"/>
    <n v="12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n v="1416932133"/>
    <b v="0"/>
    <n v="4"/>
    <b v="0"/>
    <s v="theater/plays"/>
    <x v="3"/>
    <x v="1"/>
    <s v="plays"/>
    <n v="11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n v="1428539708"/>
    <b v="0"/>
    <n v="0"/>
    <b v="0"/>
    <s v="theater/plays"/>
    <x v="0"/>
    <x v="1"/>
    <s v="plays"/>
    <n v="4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n v="1427405896"/>
    <b v="0"/>
    <n v="7"/>
    <b v="0"/>
    <s v="theater/plays"/>
    <x v="0"/>
    <x v="1"/>
    <s v="plays"/>
    <n v="3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n v="1430239089"/>
    <b v="0"/>
    <n v="2"/>
    <b v="0"/>
    <s v="theater/plays"/>
    <x v="0"/>
    <x v="1"/>
    <s v="plays"/>
    <n v="4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n v="1423847093"/>
    <b v="0"/>
    <n v="1"/>
    <b v="0"/>
    <s v="theater/plays"/>
    <x v="0"/>
    <x v="1"/>
    <s v="plays"/>
    <n v="2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n v="1445358903"/>
    <b v="0"/>
    <n v="4"/>
    <b v="0"/>
    <s v="theater/plays"/>
    <x v="0"/>
    <x v="1"/>
    <s v="plays"/>
    <n v="1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n v="1403562705"/>
    <b v="0"/>
    <n v="6"/>
    <b v="0"/>
    <s v="theater/plays"/>
    <x v="3"/>
    <x v="1"/>
    <s v="plays"/>
    <n v="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n v="1467024468"/>
    <b v="0"/>
    <n v="8"/>
    <b v="0"/>
    <s v="theater/plays"/>
    <x v="2"/>
    <x v="1"/>
    <s v="plays"/>
    <n v="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n v="1405217355"/>
    <b v="0"/>
    <n v="14"/>
    <b v="0"/>
    <s v="theater/plays"/>
    <x v="3"/>
    <x v="1"/>
    <s v="plays"/>
    <n v="7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n v="1447797950"/>
    <b v="0"/>
    <n v="0"/>
    <b v="0"/>
    <s v="theater/plays"/>
    <x v="0"/>
    <x v="1"/>
    <s v="plays"/>
    <n v="11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n v="1407388144"/>
    <b v="0"/>
    <n v="4"/>
    <b v="0"/>
    <s v="theater/plays"/>
    <x v="3"/>
    <x v="1"/>
    <s v="plays"/>
    <n v="8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n v="1401814964"/>
    <b v="0"/>
    <n v="0"/>
    <b v="0"/>
    <s v="theater/plays"/>
    <x v="3"/>
    <x v="1"/>
    <s v="plays"/>
    <n v="6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n v="1401823952"/>
    <b v="0"/>
    <n v="0"/>
    <b v="0"/>
    <s v="theater/plays"/>
    <x v="3"/>
    <x v="1"/>
    <s v="plays"/>
    <n v="6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n v="1405097102"/>
    <b v="0"/>
    <n v="1"/>
    <b v="0"/>
    <s v="theater/plays"/>
    <x v="3"/>
    <x v="1"/>
    <s v="plays"/>
    <n v="7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n v="1473326439"/>
    <b v="0"/>
    <n v="1"/>
    <b v="0"/>
    <s v="theater/plays"/>
    <x v="2"/>
    <x v="1"/>
    <s v="plays"/>
    <n v="9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n v="1433833896"/>
    <b v="0"/>
    <n v="1"/>
    <b v="0"/>
    <s v="theater/plays"/>
    <x v="0"/>
    <x v="1"/>
    <s v="plays"/>
    <n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n v="1453827436"/>
    <b v="0"/>
    <n v="52"/>
    <b v="1"/>
    <s v="theater/musical"/>
    <x v="2"/>
    <x v="1"/>
    <s v="musical"/>
    <n v="1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n v="1459220588"/>
    <b v="0"/>
    <n v="7"/>
    <b v="1"/>
    <s v="theater/musical"/>
    <x v="2"/>
    <x v="1"/>
    <s v="musical"/>
    <n v="3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n v="1421105608"/>
    <b v="0"/>
    <n v="28"/>
    <b v="1"/>
    <s v="theater/musical"/>
    <x v="0"/>
    <x v="1"/>
    <s v="musical"/>
    <n v="1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n v="1454460673"/>
    <b v="0"/>
    <n v="11"/>
    <b v="1"/>
    <s v="theater/musical"/>
    <x v="2"/>
    <x v="1"/>
    <s v="musical"/>
    <n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n v="1473189335"/>
    <b v="0"/>
    <n v="15"/>
    <b v="1"/>
    <s v="theater/musical"/>
    <x v="2"/>
    <x v="1"/>
    <s v="musical"/>
    <n v="9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n v="1430768800"/>
    <b v="0"/>
    <n v="30"/>
    <b v="1"/>
    <s v="theater/musical"/>
    <x v="0"/>
    <x v="1"/>
    <s v="musical"/>
    <n v="5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n v="1403125737"/>
    <b v="0"/>
    <n v="27"/>
    <b v="1"/>
    <s v="theater/musical"/>
    <x v="3"/>
    <x v="1"/>
    <s v="musical"/>
    <n v="6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n v="1458161307"/>
    <b v="0"/>
    <n v="28"/>
    <b v="1"/>
    <s v="theater/musical"/>
    <x v="2"/>
    <x v="1"/>
    <s v="musical"/>
    <n v="3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n v="1399923198"/>
    <b v="0"/>
    <n v="17"/>
    <b v="1"/>
    <s v="theater/musical"/>
    <x v="3"/>
    <x v="1"/>
    <s v="musical"/>
    <n v="5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n v="1415737515"/>
    <b v="0"/>
    <n v="50"/>
    <b v="1"/>
    <s v="theater/musical"/>
    <x v="3"/>
    <x v="1"/>
    <s v="musical"/>
    <n v="11"/>
    <x v="4"/>
  </r>
  <r>
    <n v="3758"/>
    <s v="Luigi's Ladies"/>
    <s v="LUIGI'S LADIES: an original one-woman musical comedy"/>
    <n v="1500"/>
    <n v="1535"/>
    <x v="0"/>
    <s v="US"/>
    <s v="USD"/>
    <n v="1400475600"/>
    <x v="3758"/>
    <n v="1397819938"/>
    <b v="0"/>
    <n v="26"/>
    <b v="1"/>
    <s v="theater/musical"/>
    <x v="3"/>
    <x v="1"/>
    <s v="musical"/>
    <n v="4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n v="1435372553"/>
    <b v="0"/>
    <n v="88"/>
    <b v="1"/>
    <s v="theater/musical"/>
    <x v="0"/>
    <x v="1"/>
    <s v="musical"/>
    <n v="6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n v="1397133386"/>
    <b v="0"/>
    <n v="91"/>
    <b v="1"/>
    <s v="theater/musical"/>
    <x v="3"/>
    <x v="1"/>
    <s v="musical"/>
    <n v="4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n v="1434625937"/>
    <b v="0"/>
    <n v="3"/>
    <b v="1"/>
    <s v="theater/musical"/>
    <x v="0"/>
    <x v="1"/>
    <s v="musical"/>
    <n v="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n v="1436383889"/>
    <b v="0"/>
    <n v="28"/>
    <b v="1"/>
    <s v="theater/musical"/>
    <x v="0"/>
    <x v="1"/>
    <s v="musical"/>
    <n v="7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n v="1425319226"/>
    <b v="0"/>
    <n v="77"/>
    <b v="1"/>
    <s v="theater/musical"/>
    <x v="0"/>
    <x v="1"/>
    <s v="musical"/>
    <n v="3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n v="1462824832"/>
    <b v="0"/>
    <n v="27"/>
    <b v="1"/>
    <s v="theater/musical"/>
    <x v="2"/>
    <x v="1"/>
    <s v="musical"/>
    <n v="5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n v="1404153482"/>
    <b v="0"/>
    <n v="107"/>
    <b v="1"/>
    <s v="theater/musical"/>
    <x v="3"/>
    <x v="1"/>
    <s v="musical"/>
    <n v="6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n v="1401336045"/>
    <b v="0"/>
    <n v="96"/>
    <b v="1"/>
    <s v="theater/musical"/>
    <x v="3"/>
    <x v="1"/>
    <s v="musical"/>
    <n v="5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n v="1423960097"/>
    <b v="0"/>
    <n v="56"/>
    <b v="1"/>
    <s v="theater/musical"/>
    <x v="0"/>
    <x v="1"/>
    <s v="musical"/>
    <n v="2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n v="1400002090"/>
    <b v="0"/>
    <n v="58"/>
    <b v="1"/>
    <s v="theater/musical"/>
    <x v="3"/>
    <x v="1"/>
    <s v="musical"/>
    <n v="5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n v="1458138079"/>
    <b v="0"/>
    <n v="15"/>
    <b v="1"/>
    <s v="theater/musical"/>
    <x v="2"/>
    <x v="1"/>
    <s v="musical"/>
    <n v="3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n v="1431642010"/>
    <b v="0"/>
    <n v="20"/>
    <b v="1"/>
    <s v="theater/musical"/>
    <x v="0"/>
    <x v="1"/>
    <s v="musical"/>
    <n v="5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n v="1462307652"/>
    <b v="0"/>
    <n v="38"/>
    <b v="1"/>
    <s v="theater/musical"/>
    <x v="2"/>
    <x v="1"/>
    <s v="musical"/>
    <n v="5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n v="1478616506"/>
    <b v="0"/>
    <n v="33"/>
    <b v="1"/>
    <s v="theater/musical"/>
    <x v="2"/>
    <x v="1"/>
    <s v="musical"/>
    <n v="11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n v="1476317247"/>
    <b v="0"/>
    <n v="57"/>
    <b v="1"/>
    <s v="theater/musical"/>
    <x v="2"/>
    <x v="1"/>
    <s v="musical"/>
    <n v="1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n v="1427223655"/>
    <b v="0"/>
    <n v="25"/>
    <b v="1"/>
    <s v="theater/musical"/>
    <x v="0"/>
    <x v="1"/>
    <s v="musical"/>
    <n v="3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n v="1426199843"/>
    <b v="0"/>
    <n v="14"/>
    <b v="1"/>
    <s v="theater/musical"/>
    <x v="0"/>
    <x v="1"/>
    <s v="musical"/>
    <n v="3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n v="1403599778"/>
    <b v="0"/>
    <n v="94"/>
    <b v="1"/>
    <s v="theater/musical"/>
    <x v="3"/>
    <x v="1"/>
    <s v="musical"/>
    <n v="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n v="1409884821"/>
    <b v="0"/>
    <n v="59"/>
    <b v="1"/>
    <s v="theater/musical"/>
    <x v="3"/>
    <x v="1"/>
    <s v="musical"/>
    <n v="9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n v="1418758780"/>
    <b v="0"/>
    <n v="36"/>
    <b v="1"/>
    <s v="theater/musical"/>
    <x v="3"/>
    <x v="1"/>
    <s v="musical"/>
    <n v="12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n v="1456421940"/>
    <b v="0"/>
    <n v="115"/>
    <b v="1"/>
    <s v="theater/musical"/>
    <x v="2"/>
    <x v="1"/>
    <s v="musical"/>
    <n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n v="1433999785"/>
    <b v="0"/>
    <n v="30"/>
    <b v="1"/>
    <s v="theater/musical"/>
    <x v="0"/>
    <x v="1"/>
    <s v="musical"/>
    <n v="6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n v="1408050685"/>
    <b v="0"/>
    <n v="52"/>
    <b v="1"/>
    <s v="theater/musical"/>
    <x v="3"/>
    <x v="1"/>
    <s v="musical"/>
    <n v="8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n v="1466887297"/>
    <b v="0"/>
    <n v="27"/>
    <b v="1"/>
    <s v="theater/musical"/>
    <x v="2"/>
    <x v="1"/>
    <s v="musical"/>
    <n v="6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n v="1455938520"/>
    <b v="0"/>
    <n v="24"/>
    <b v="1"/>
    <s v="theater/musical"/>
    <x v="2"/>
    <x v="1"/>
    <s v="musical"/>
    <n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n v="1465601532"/>
    <b v="0"/>
    <n v="10"/>
    <b v="1"/>
    <s v="theater/musical"/>
    <x v="2"/>
    <x v="1"/>
    <s v="musical"/>
    <n v="6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n v="1467040769"/>
    <b v="0"/>
    <n v="30"/>
    <b v="1"/>
    <s v="theater/musical"/>
    <x v="2"/>
    <x v="1"/>
    <s v="musical"/>
    <n v="6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n v="1461718475"/>
    <b v="0"/>
    <n v="71"/>
    <b v="1"/>
    <s v="theater/musical"/>
    <x v="2"/>
    <x v="1"/>
    <s v="musical"/>
    <n v="4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n v="1434113406"/>
    <b v="0"/>
    <n v="10"/>
    <b v="1"/>
    <s v="theater/musical"/>
    <x v="0"/>
    <x v="1"/>
    <s v="musical"/>
    <n v="6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n v="1448469719"/>
    <b v="0"/>
    <n v="1"/>
    <b v="0"/>
    <s v="theater/musical"/>
    <x v="0"/>
    <x v="1"/>
    <s v="musical"/>
    <n v="11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n v="1431630618"/>
    <b v="0"/>
    <n v="4"/>
    <b v="0"/>
    <s v="theater/musical"/>
    <x v="0"/>
    <x v="1"/>
    <s v="musical"/>
    <n v="5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n v="1477238423"/>
    <b v="0"/>
    <n v="0"/>
    <b v="0"/>
    <s v="theater/musical"/>
    <x v="2"/>
    <x v="1"/>
    <s v="musical"/>
    <n v="10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n v="1399480592"/>
    <b v="0"/>
    <n v="0"/>
    <b v="0"/>
    <s v="theater/musical"/>
    <x v="3"/>
    <x v="1"/>
    <s v="musical"/>
    <n v="5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n v="1434365022"/>
    <b v="0"/>
    <n v="2"/>
    <b v="0"/>
    <s v="theater/musical"/>
    <x v="0"/>
    <x v="1"/>
    <s v="musical"/>
    <n v="6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n v="1416954729"/>
    <b v="0"/>
    <n v="24"/>
    <b v="0"/>
    <s v="theater/musical"/>
    <x v="3"/>
    <x v="1"/>
    <s v="musical"/>
    <n v="11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n v="1431093354"/>
    <b v="0"/>
    <n v="1"/>
    <b v="0"/>
    <s v="theater/musical"/>
    <x v="0"/>
    <x v="1"/>
    <s v="musical"/>
    <n v="5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n v="1437042490"/>
    <b v="0"/>
    <n v="2"/>
    <b v="0"/>
    <s v="theater/musical"/>
    <x v="0"/>
    <x v="1"/>
    <s v="musical"/>
    <n v="7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n v="1479170556"/>
    <b v="0"/>
    <n v="1"/>
    <b v="0"/>
    <s v="theater/musical"/>
    <x v="2"/>
    <x v="1"/>
    <s v="musical"/>
    <n v="11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n v="1426972165"/>
    <b v="0"/>
    <n v="37"/>
    <b v="0"/>
    <s v="theater/musical"/>
    <x v="0"/>
    <x v="1"/>
    <s v="musical"/>
    <n v="3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n v="1405099248"/>
    <b v="0"/>
    <n v="5"/>
    <b v="0"/>
    <s v="theater/musical"/>
    <x v="3"/>
    <x v="1"/>
    <s v="musical"/>
    <n v="7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n v="1455142843"/>
    <b v="0"/>
    <n v="4"/>
    <b v="0"/>
    <s v="theater/musical"/>
    <x v="2"/>
    <x v="1"/>
    <s v="musical"/>
    <n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n v="1418146883"/>
    <b v="0"/>
    <n v="16"/>
    <b v="0"/>
    <s v="theater/musical"/>
    <x v="3"/>
    <x v="1"/>
    <s v="musical"/>
    <n v="12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n v="1417536816"/>
    <b v="0"/>
    <n v="9"/>
    <b v="0"/>
    <s v="theater/musical"/>
    <x v="3"/>
    <x v="1"/>
    <s v="musical"/>
    <n v="12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n v="1442890906"/>
    <b v="0"/>
    <n v="0"/>
    <b v="0"/>
    <s v="theater/musical"/>
    <x v="0"/>
    <x v="1"/>
    <s v="musical"/>
    <n v="9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n v="1454541568"/>
    <b v="0"/>
    <n v="40"/>
    <b v="0"/>
    <s v="theater/musical"/>
    <x v="2"/>
    <x v="1"/>
    <s v="musical"/>
    <n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n v="1465172024"/>
    <b v="0"/>
    <n v="0"/>
    <b v="0"/>
    <s v="theater/musical"/>
    <x v="2"/>
    <x v="1"/>
    <s v="musical"/>
    <n v="6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n v="1406668640"/>
    <b v="0"/>
    <n v="2"/>
    <b v="0"/>
    <s v="theater/musical"/>
    <x v="3"/>
    <x v="1"/>
    <s v="musical"/>
    <n v="7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n v="1402294381"/>
    <b v="0"/>
    <n v="1"/>
    <b v="0"/>
    <s v="theater/musical"/>
    <x v="3"/>
    <x v="1"/>
    <s v="musical"/>
    <n v="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n v="1427492939"/>
    <b v="0"/>
    <n v="9"/>
    <b v="0"/>
    <s v="theater/musical"/>
    <x v="0"/>
    <x v="1"/>
    <s v="musical"/>
    <n v="3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n v="1424775219"/>
    <b v="0"/>
    <n v="24"/>
    <b v="1"/>
    <s v="theater/plays"/>
    <x v="0"/>
    <x v="1"/>
    <s v="plays"/>
    <n v="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n v="1402403907"/>
    <b v="0"/>
    <n v="38"/>
    <b v="1"/>
    <s v="theater/plays"/>
    <x v="3"/>
    <x v="1"/>
    <s v="plays"/>
    <n v="6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n v="1424377358"/>
    <b v="0"/>
    <n v="26"/>
    <b v="1"/>
    <s v="theater/plays"/>
    <x v="0"/>
    <x v="1"/>
    <s v="plays"/>
    <n v="2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n v="1461769373"/>
    <b v="0"/>
    <n v="19"/>
    <b v="1"/>
    <s v="theater/plays"/>
    <x v="2"/>
    <x v="1"/>
    <s v="plays"/>
    <n v="4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n v="1429120908"/>
    <b v="0"/>
    <n v="11"/>
    <b v="1"/>
    <s v="theater/plays"/>
    <x v="0"/>
    <x v="1"/>
    <s v="plays"/>
    <n v="4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n v="1462603021"/>
    <b v="0"/>
    <n v="27"/>
    <b v="1"/>
    <s v="theater/plays"/>
    <x v="2"/>
    <x v="1"/>
    <s v="plays"/>
    <n v="5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n v="1424727712"/>
    <b v="0"/>
    <n v="34"/>
    <b v="1"/>
    <s v="theater/plays"/>
    <x v="0"/>
    <x v="1"/>
    <s v="plays"/>
    <n v="2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n v="1437545657"/>
    <b v="0"/>
    <n v="20"/>
    <b v="1"/>
    <s v="theater/plays"/>
    <x v="0"/>
    <x v="1"/>
    <s v="plays"/>
    <n v="7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n v="1403022823"/>
    <b v="0"/>
    <n v="37"/>
    <b v="1"/>
    <s v="theater/plays"/>
    <x v="3"/>
    <x v="1"/>
    <s v="plays"/>
    <n v="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n v="1444236216"/>
    <b v="0"/>
    <n v="20"/>
    <b v="1"/>
    <s v="theater/plays"/>
    <x v="0"/>
    <x v="1"/>
    <s v="plays"/>
    <n v="1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n v="1423599182"/>
    <b v="0"/>
    <n v="10"/>
    <b v="1"/>
    <s v="theater/plays"/>
    <x v="0"/>
    <x v="1"/>
    <s v="plays"/>
    <n v="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n v="1435554104"/>
    <b v="0"/>
    <n v="26"/>
    <b v="1"/>
    <s v="theater/plays"/>
    <x v="0"/>
    <x v="1"/>
    <s v="plays"/>
    <n v="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n v="1433518717"/>
    <b v="0"/>
    <n v="20"/>
    <b v="1"/>
    <s v="theater/plays"/>
    <x v="0"/>
    <x v="1"/>
    <s v="plays"/>
    <n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n v="1449116407"/>
    <b v="0"/>
    <n v="46"/>
    <b v="1"/>
    <s v="theater/plays"/>
    <x v="0"/>
    <x v="1"/>
    <s v="plays"/>
    <n v="12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n v="1448136417"/>
    <b v="0"/>
    <n v="76"/>
    <b v="1"/>
    <s v="theater/plays"/>
    <x v="0"/>
    <x v="1"/>
    <s v="plays"/>
    <n v="11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n v="1434405044"/>
    <b v="0"/>
    <n v="41"/>
    <b v="1"/>
    <s v="theater/plays"/>
    <x v="0"/>
    <x v="1"/>
    <s v="plays"/>
    <n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n v="1469026903"/>
    <b v="0"/>
    <n v="7"/>
    <b v="1"/>
    <s v="theater/plays"/>
    <x v="2"/>
    <x v="1"/>
    <s v="plays"/>
    <n v="7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n v="1432690814"/>
    <b v="0"/>
    <n v="49"/>
    <b v="1"/>
    <s v="theater/plays"/>
    <x v="0"/>
    <x v="1"/>
    <s v="plays"/>
    <n v="5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n v="1428401394"/>
    <b v="0"/>
    <n v="26"/>
    <b v="1"/>
    <s v="theater/plays"/>
    <x v="0"/>
    <x v="1"/>
    <s v="plays"/>
    <n v="4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n v="1422656201"/>
    <b v="0"/>
    <n v="65"/>
    <b v="1"/>
    <s v="theater/plays"/>
    <x v="0"/>
    <x v="1"/>
    <s v="plays"/>
    <n v="1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n v="1414845587"/>
    <b v="0"/>
    <n v="28"/>
    <b v="1"/>
    <s v="theater/plays"/>
    <x v="3"/>
    <x v="1"/>
    <s v="plays"/>
    <n v="11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n v="1470948371"/>
    <b v="0"/>
    <n v="8"/>
    <b v="1"/>
    <s v="theater/plays"/>
    <x v="2"/>
    <x v="1"/>
    <s v="plays"/>
    <n v="8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n v="1463161611"/>
    <b v="0"/>
    <n v="3"/>
    <b v="1"/>
    <s v="theater/plays"/>
    <x v="2"/>
    <x v="1"/>
    <s v="plays"/>
    <n v="5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n v="1413404545"/>
    <b v="0"/>
    <n v="9"/>
    <b v="1"/>
    <s v="theater/plays"/>
    <x v="3"/>
    <x v="1"/>
    <s v="plays"/>
    <n v="10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n v="1452048335"/>
    <b v="0"/>
    <n v="9"/>
    <b v="1"/>
    <s v="theater/plays"/>
    <x v="2"/>
    <x v="1"/>
    <s v="plays"/>
    <n v="1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n v="1416516972"/>
    <b v="0"/>
    <n v="20"/>
    <b v="1"/>
    <s v="theater/plays"/>
    <x v="3"/>
    <x v="1"/>
    <s v="plays"/>
    <n v="11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n v="1432032067"/>
    <b v="0"/>
    <n v="57"/>
    <b v="1"/>
    <s v="theater/plays"/>
    <x v="0"/>
    <x v="1"/>
    <s v="plays"/>
    <n v="5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n v="1459463808"/>
    <b v="0"/>
    <n v="8"/>
    <b v="1"/>
    <s v="theater/plays"/>
    <x v="2"/>
    <x v="1"/>
    <s v="plays"/>
    <n v="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n v="1467497652"/>
    <b v="0"/>
    <n v="14"/>
    <b v="1"/>
    <s v="theater/plays"/>
    <x v="2"/>
    <x v="1"/>
    <s v="plays"/>
    <n v="7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n v="1432837358"/>
    <b v="0"/>
    <n v="17"/>
    <b v="1"/>
    <s v="theater/plays"/>
    <x v="0"/>
    <x v="1"/>
    <s v="plays"/>
    <n v="5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n v="1429722209"/>
    <b v="0"/>
    <n v="100"/>
    <b v="1"/>
    <s v="theater/plays"/>
    <x v="0"/>
    <x v="1"/>
    <s v="plays"/>
    <n v="4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n v="1433042724"/>
    <b v="0"/>
    <n v="32"/>
    <b v="1"/>
    <s v="theater/plays"/>
    <x v="0"/>
    <x v="1"/>
    <s v="plays"/>
    <n v="5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n v="1457023829"/>
    <b v="0"/>
    <n v="3"/>
    <b v="1"/>
    <s v="theater/plays"/>
    <x v="2"/>
    <x v="1"/>
    <s v="plays"/>
    <n v="3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n v="1400698287"/>
    <b v="1"/>
    <n v="34"/>
    <b v="0"/>
    <s v="theater/plays"/>
    <x v="3"/>
    <x v="1"/>
    <s v="plays"/>
    <n v="5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n v="1397217052"/>
    <b v="1"/>
    <n v="23"/>
    <b v="0"/>
    <s v="theater/plays"/>
    <x v="3"/>
    <x v="1"/>
    <s v="plays"/>
    <n v="4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n v="1399427064"/>
    <b v="1"/>
    <n v="19"/>
    <b v="0"/>
    <s v="theater/plays"/>
    <x v="3"/>
    <x v="1"/>
    <s v="plays"/>
    <n v="5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n v="1399474134"/>
    <b v="1"/>
    <n v="50"/>
    <b v="0"/>
    <s v="theater/plays"/>
    <x v="3"/>
    <x v="1"/>
    <s v="plays"/>
    <n v="5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n v="1441119774"/>
    <b v="1"/>
    <n v="12"/>
    <b v="0"/>
    <s v="theater/plays"/>
    <x v="0"/>
    <x v="1"/>
    <s v="plays"/>
    <n v="9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n v="1409721542"/>
    <b v="1"/>
    <n v="8"/>
    <b v="0"/>
    <s v="theater/plays"/>
    <x v="3"/>
    <x v="1"/>
    <s v="plays"/>
    <n v="9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n v="1433395391"/>
    <b v="1"/>
    <n v="9"/>
    <b v="0"/>
    <s v="theater/plays"/>
    <x v="0"/>
    <x v="1"/>
    <s v="plays"/>
    <n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n v="1442604989"/>
    <b v="1"/>
    <n v="43"/>
    <b v="0"/>
    <s v="theater/plays"/>
    <x v="0"/>
    <x v="1"/>
    <s v="plays"/>
    <n v="9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n v="1431455084"/>
    <b v="1"/>
    <n v="28"/>
    <b v="0"/>
    <s v="theater/plays"/>
    <x v="0"/>
    <x v="1"/>
    <s v="plays"/>
    <n v="5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n v="1417489143"/>
    <b v="1"/>
    <n v="4"/>
    <b v="0"/>
    <s v="theater/plays"/>
    <x v="3"/>
    <x v="1"/>
    <s v="plays"/>
    <n v="12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n v="1434537179"/>
    <b v="1"/>
    <n v="24"/>
    <b v="0"/>
    <s v="theater/plays"/>
    <x v="0"/>
    <x v="1"/>
    <s v="plays"/>
    <n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n v="1425270876"/>
    <b v="0"/>
    <n v="2"/>
    <b v="0"/>
    <s v="theater/plays"/>
    <x v="0"/>
    <x v="1"/>
    <s v="plays"/>
    <n v="3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n v="1406578178"/>
    <b v="0"/>
    <n v="2"/>
    <b v="0"/>
    <s v="theater/plays"/>
    <x v="3"/>
    <x v="1"/>
    <s v="plays"/>
    <n v="7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n v="1428614058"/>
    <b v="0"/>
    <n v="20"/>
    <b v="0"/>
    <s v="theater/plays"/>
    <x v="0"/>
    <x v="1"/>
    <s v="plays"/>
    <n v="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n v="1424819871"/>
    <b v="0"/>
    <n v="1"/>
    <b v="0"/>
    <s v="theater/plays"/>
    <x v="0"/>
    <x v="1"/>
    <s v="plays"/>
    <n v="2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n v="1423245003"/>
    <b v="0"/>
    <n v="1"/>
    <b v="0"/>
    <s v="theater/plays"/>
    <x v="0"/>
    <x v="1"/>
    <s v="plays"/>
    <n v="2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n v="1404927690"/>
    <b v="0"/>
    <n v="4"/>
    <b v="0"/>
    <s v="theater/plays"/>
    <x v="3"/>
    <x v="1"/>
    <s v="plays"/>
    <n v="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n v="1430734844"/>
    <b v="0"/>
    <n v="1"/>
    <b v="0"/>
    <s v="theater/plays"/>
    <x v="0"/>
    <x v="1"/>
    <s v="plays"/>
    <n v="5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n v="1401485207"/>
    <b v="0"/>
    <n v="1"/>
    <b v="0"/>
    <s v="theater/plays"/>
    <x v="3"/>
    <x v="1"/>
    <s v="plays"/>
    <n v="5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n v="1405266710"/>
    <b v="0"/>
    <n v="13"/>
    <b v="0"/>
    <s v="theater/plays"/>
    <x v="3"/>
    <x v="1"/>
    <s v="plays"/>
    <n v="7"/>
    <x v="3"/>
  </r>
  <r>
    <n v="3861"/>
    <s v="READY OR NOT HERE I COME"/>
    <s v="THE COMING OF THE LORD!"/>
    <n v="2000"/>
    <n v="100"/>
    <x v="2"/>
    <s v="US"/>
    <s v="USD"/>
    <n v="1415828820"/>
    <x v="3861"/>
    <n v="1412258977"/>
    <b v="0"/>
    <n v="1"/>
    <b v="0"/>
    <s v="theater/plays"/>
    <x v="3"/>
    <x v="1"/>
    <s v="plays"/>
    <n v="10"/>
    <x v="9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n v="1472451356"/>
    <b v="0"/>
    <n v="1"/>
    <b v="0"/>
    <s v="theater/plays"/>
    <x v="2"/>
    <x v="1"/>
    <s v="plays"/>
    <n v="8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n v="1441552305"/>
    <b v="0"/>
    <n v="0"/>
    <b v="0"/>
    <s v="theater/plays"/>
    <x v="0"/>
    <x v="1"/>
    <s v="plays"/>
    <n v="9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n v="1445203454"/>
    <b v="0"/>
    <n v="3"/>
    <b v="0"/>
    <s v="theater/plays"/>
    <x v="0"/>
    <x v="1"/>
    <s v="plays"/>
    <n v="1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n v="1405957098"/>
    <b v="0"/>
    <n v="14"/>
    <b v="0"/>
    <s v="theater/plays"/>
    <x v="3"/>
    <x v="1"/>
    <s v="plays"/>
    <n v="7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n v="1454453021"/>
    <b v="0"/>
    <n v="2"/>
    <b v="0"/>
    <s v="theater/plays"/>
    <x v="2"/>
    <x v="1"/>
    <s v="plays"/>
    <n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n v="1463686339"/>
    <b v="0"/>
    <n v="5"/>
    <b v="0"/>
    <s v="theater/plays"/>
    <x v="2"/>
    <x v="1"/>
    <s v="plays"/>
    <n v="5"/>
    <x v="5"/>
  </r>
  <r>
    <n v="3868"/>
    <s v="1000 words (Canceled)"/>
    <s v="New collection of music by Scott Evan Davis!"/>
    <n v="5000"/>
    <n v="10"/>
    <x v="1"/>
    <s v="GB"/>
    <s v="GBP"/>
    <n v="1410191405"/>
    <x v="3868"/>
    <n v="1408031405"/>
    <b v="0"/>
    <n v="1"/>
    <b v="0"/>
    <s v="theater/musical"/>
    <x v="3"/>
    <x v="1"/>
    <s v="musical"/>
    <n v="8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n v="1423761792"/>
    <b v="0"/>
    <n v="15"/>
    <b v="0"/>
    <s v="theater/musical"/>
    <x v="0"/>
    <x v="1"/>
    <s v="musical"/>
    <n v="2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n v="1401768478"/>
    <b v="0"/>
    <n v="10"/>
    <b v="0"/>
    <s v="theater/musical"/>
    <x v="3"/>
    <x v="1"/>
    <s v="musical"/>
    <n v="6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n v="1485629050"/>
    <b v="0"/>
    <n v="3"/>
    <b v="0"/>
    <s v="theater/musical"/>
    <x v="1"/>
    <x v="1"/>
    <s v="musical"/>
    <n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n v="1435202996"/>
    <b v="0"/>
    <n v="0"/>
    <b v="0"/>
    <s v="theater/musical"/>
    <x v="0"/>
    <x v="1"/>
    <s v="musical"/>
    <n v="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n v="1441730535"/>
    <b v="0"/>
    <n v="0"/>
    <b v="0"/>
    <s v="theater/musical"/>
    <x v="0"/>
    <x v="1"/>
    <s v="musical"/>
    <n v="9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n v="1420244622"/>
    <b v="0"/>
    <n v="0"/>
    <b v="0"/>
    <s v="theater/musical"/>
    <x v="0"/>
    <x v="1"/>
    <s v="musical"/>
    <n v="1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n v="1472804365"/>
    <b v="0"/>
    <n v="0"/>
    <b v="0"/>
    <s v="theater/musical"/>
    <x v="2"/>
    <x v="1"/>
    <s v="musical"/>
    <n v="9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n v="1451833128"/>
    <b v="0"/>
    <n v="46"/>
    <b v="0"/>
    <s v="theater/musical"/>
    <x v="2"/>
    <x v="1"/>
    <s v="musical"/>
    <n v="1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n v="1478621752"/>
    <b v="0"/>
    <n v="14"/>
    <b v="0"/>
    <s v="theater/musical"/>
    <x v="2"/>
    <x v="1"/>
    <s v="musical"/>
    <n v="11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n v="1433014746"/>
    <b v="0"/>
    <n v="1"/>
    <b v="0"/>
    <s v="theater/musical"/>
    <x v="0"/>
    <x v="1"/>
    <s v="musical"/>
    <n v="5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n v="1419626396"/>
    <b v="0"/>
    <n v="0"/>
    <b v="0"/>
    <s v="theater/musical"/>
    <x v="3"/>
    <x v="1"/>
    <s v="musical"/>
    <n v="12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n v="1403724820"/>
    <b v="0"/>
    <n v="17"/>
    <b v="0"/>
    <s v="theater/musical"/>
    <x v="3"/>
    <x v="1"/>
    <s v="musical"/>
    <n v="6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n v="1484958399"/>
    <b v="0"/>
    <n v="1"/>
    <b v="0"/>
    <s v="theater/musical"/>
    <x v="1"/>
    <x v="1"/>
    <s v="musical"/>
    <n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n v="1451950570"/>
    <b v="0"/>
    <n v="0"/>
    <b v="0"/>
    <s v="theater/musical"/>
    <x v="2"/>
    <x v="1"/>
    <s v="musical"/>
    <n v="1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n v="1407076069"/>
    <b v="0"/>
    <n v="0"/>
    <b v="0"/>
    <s v="theater/musical"/>
    <x v="3"/>
    <x v="1"/>
    <s v="musical"/>
    <n v="8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n v="1425322792"/>
    <b v="0"/>
    <n v="0"/>
    <b v="0"/>
    <s v="theater/musical"/>
    <x v="0"/>
    <x v="1"/>
    <s v="musical"/>
    <n v="3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n v="1460242191"/>
    <b v="0"/>
    <n v="0"/>
    <b v="0"/>
    <s v="theater/musical"/>
    <x v="2"/>
    <x v="1"/>
    <s v="musical"/>
    <n v="4"/>
    <x v="6"/>
  </r>
  <r>
    <n v="3886"/>
    <s v="a (Canceled)"/>
    <n v="1"/>
    <n v="10000"/>
    <n v="0"/>
    <x v="1"/>
    <s v="AU"/>
    <s v="AUD"/>
    <n v="1418275702"/>
    <x v="3886"/>
    <n v="1415683702"/>
    <b v="0"/>
    <n v="0"/>
    <b v="0"/>
    <s v="theater/musical"/>
    <x v="3"/>
    <x v="1"/>
    <s v="musical"/>
    <n v="11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n v="1426538129"/>
    <b v="0"/>
    <n v="2"/>
    <b v="0"/>
    <s v="theater/musical"/>
    <x v="0"/>
    <x v="1"/>
    <s v="musical"/>
    <n v="3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n v="1485522358"/>
    <b v="0"/>
    <n v="14"/>
    <b v="0"/>
    <s v="theater/plays"/>
    <x v="1"/>
    <x v="1"/>
    <s v="plays"/>
    <n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n v="1417651630"/>
    <b v="0"/>
    <n v="9"/>
    <b v="0"/>
    <s v="theater/plays"/>
    <x v="3"/>
    <x v="1"/>
    <s v="plays"/>
    <n v="12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n v="1434478344"/>
    <b v="0"/>
    <n v="8"/>
    <b v="0"/>
    <s v="theater/plays"/>
    <x v="0"/>
    <x v="1"/>
    <s v="plays"/>
    <n v="6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n v="1424488244"/>
    <b v="0"/>
    <n v="7"/>
    <b v="0"/>
    <s v="theater/plays"/>
    <x v="0"/>
    <x v="1"/>
    <s v="plays"/>
    <n v="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n v="1408203557"/>
    <b v="0"/>
    <n v="0"/>
    <b v="0"/>
    <s v="theater/plays"/>
    <x v="3"/>
    <x v="1"/>
    <s v="plays"/>
    <n v="8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n v="1400600840"/>
    <b v="0"/>
    <n v="84"/>
    <b v="0"/>
    <s v="theater/plays"/>
    <x v="3"/>
    <x v="1"/>
    <s v="plays"/>
    <n v="5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n v="1478386812"/>
    <b v="0"/>
    <n v="11"/>
    <b v="0"/>
    <s v="theater/plays"/>
    <x v="2"/>
    <x v="1"/>
    <s v="plays"/>
    <n v="11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n v="1422424818"/>
    <b v="0"/>
    <n v="1"/>
    <b v="0"/>
    <s v="theater/plays"/>
    <x v="0"/>
    <x v="1"/>
    <s v="plays"/>
    <n v="1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n v="1401770178"/>
    <b v="0"/>
    <n v="4"/>
    <b v="0"/>
    <s v="theater/plays"/>
    <x v="3"/>
    <x v="1"/>
    <s v="plays"/>
    <n v="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n v="1418158683"/>
    <b v="0"/>
    <n v="10"/>
    <b v="0"/>
    <s v="theater/plays"/>
    <x v="3"/>
    <x v="1"/>
    <s v="plays"/>
    <n v="12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n v="1436355270"/>
    <b v="0"/>
    <n v="16"/>
    <b v="0"/>
    <s v="theater/plays"/>
    <x v="0"/>
    <x v="1"/>
    <s v="plays"/>
    <n v="7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n v="1406140561"/>
    <b v="0"/>
    <n v="2"/>
    <b v="0"/>
    <s v="theater/plays"/>
    <x v="3"/>
    <x v="1"/>
    <s v="plays"/>
    <n v="7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n v="1431396791"/>
    <b v="0"/>
    <n v="5"/>
    <b v="0"/>
    <s v="theater/plays"/>
    <x v="0"/>
    <x v="1"/>
    <s v="plays"/>
    <n v="5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n v="1447098599"/>
    <b v="0"/>
    <n v="1"/>
    <b v="0"/>
    <s v="theater/plays"/>
    <x v="0"/>
    <x v="1"/>
    <s v="plays"/>
    <n v="11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n v="1476962042"/>
    <b v="0"/>
    <n v="31"/>
    <b v="0"/>
    <s v="theater/plays"/>
    <x v="2"/>
    <x v="1"/>
    <s v="plays"/>
    <n v="10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n v="1435709765"/>
    <b v="0"/>
    <n v="0"/>
    <b v="0"/>
    <s v="theater/plays"/>
    <x v="0"/>
    <x v="1"/>
    <s v="plays"/>
    <n v="7"/>
    <x v="3"/>
  </r>
  <r>
    <n v="3904"/>
    <s v="Black America from Prophets to Pimps"/>
    <s v="A play that will cover 4000 years of black history."/>
    <n v="10000"/>
    <n v="3"/>
    <x v="2"/>
    <s v="US"/>
    <s v="USD"/>
    <n v="1429074240"/>
    <x v="3904"/>
    <n v="1427866200"/>
    <b v="0"/>
    <n v="2"/>
    <b v="0"/>
    <s v="theater/plays"/>
    <x v="0"/>
    <x v="1"/>
    <s v="plays"/>
    <n v="4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n v="1430405903"/>
    <b v="0"/>
    <n v="7"/>
    <b v="0"/>
    <s v="theater/plays"/>
    <x v="0"/>
    <x v="1"/>
    <s v="plays"/>
    <n v="4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n v="1432072893"/>
    <b v="0"/>
    <n v="16"/>
    <b v="0"/>
    <s v="theater/plays"/>
    <x v="0"/>
    <x v="1"/>
    <s v="plays"/>
    <n v="5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n v="1411587606"/>
    <b v="0"/>
    <n v="4"/>
    <b v="0"/>
    <s v="theater/plays"/>
    <x v="3"/>
    <x v="1"/>
    <s v="plays"/>
    <n v="9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n v="1405307696"/>
    <b v="0"/>
    <n v="4"/>
    <b v="0"/>
    <s v="theater/plays"/>
    <x v="3"/>
    <x v="1"/>
    <s v="plays"/>
    <n v="7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n v="1407832642"/>
    <b v="0"/>
    <n v="4"/>
    <b v="0"/>
    <s v="theater/plays"/>
    <x v="3"/>
    <x v="1"/>
    <s v="plays"/>
    <n v="8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n v="1439057397"/>
    <b v="0"/>
    <n v="3"/>
    <b v="0"/>
    <s v="theater/plays"/>
    <x v="0"/>
    <x v="1"/>
    <s v="plays"/>
    <n v="8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n v="1414438177"/>
    <b v="0"/>
    <n v="36"/>
    <b v="0"/>
    <s v="theater/plays"/>
    <x v="3"/>
    <x v="1"/>
    <s v="plays"/>
    <n v="10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n v="1424759330"/>
    <b v="0"/>
    <n v="1"/>
    <b v="0"/>
    <s v="theater/plays"/>
    <x v="0"/>
    <x v="1"/>
    <s v="plays"/>
    <n v="2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n v="1446267849"/>
    <b v="0"/>
    <n v="7"/>
    <b v="0"/>
    <s v="theater/plays"/>
    <x v="0"/>
    <x v="1"/>
    <s v="plays"/>
    <n v="1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n v="1429558756"/>
    <b v="0"/>
    <n v="27"/>
    <b v="0"/>
    <s v="theater/plays"/>
    <x v="0"/>
    <x v="1"/>
    <s v="plays"/>
    <n v="4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n v="1462232309"/>
    <b v="0"/>
    <n v="1"/>
    <b v="0"/>
    <s v="theater/plays"/>
    <x v="2"/>
    <x v="1"/>
    <s v="plays"/>
    <n v="5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n v="1462360752"/>
    <b v="0"/>
    <n v="0"/>
    <b v="0"/>
    <s v="theater/plays"/>
    <x v="2"/>
    <x v="1"/>
    <s v="plays"/>
    <n v="5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n v="1407847161"/>
    <b v="0"/>
    <n v="1"/>
    <b v="0"/>
    <s v="theater/plays"/>
    <x v="3"/>
    <x v="1"/>
    <s v="plays"/>
    <n v="8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n v="1406131023"/>
    <b v="0"/>
    <n v="3"/>
    <b v="0"/>
    <s v="theater/plays"/>
    <x v="3"/>
    <x v="1"/>
    <s v="plays"/>
    <n v="7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n v="1450628773"/>
    <b v="0"/>
    <n v="3"/>
    <b v="0"/>
    <s v="theater/plays"/>
    <x v="0"/>
    <x v="1"/>
    <s v="plays"/>
    <n v="12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n v="1476436660"/>
    <b v="0"/>
    <n v="3"/>
    <b v="0"/>
    <s v="theater/plays"/>
    <x v="2"/>
    <x v="1"/>
    <s v="plays"/>
    <n v="1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n v="1413291655"/>
    <b v="0"/>
    <n v="0"/>
    <b v="0"/>
    <s v="theater/plays"/>
    <x v="3"/>
    <x v="1"/>
    <s v="plays"/>
    <n v="1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n v="1421432810"/>
    <b v="0"/>
    <n v="6"/>
    <b v="0"/>
    <s v="theater/plays"/>
    <x v="0"/>
    <x v="1"/>
    <s v="plays"/>
    <n v="1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n v="1426203071"/>
    <b v="0"/>
    <n v="17"/>
    <b v="0"/>
    <s v="theater/plays"/>
    <x v="0"/>
    <x v="1"/>
    <s v="plays"/>
    <n v="3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n v="1401231722"/>
    <b v="0"/>
    <n v="40"/>
    <b v="0"/>
    <s v="theater/plays"/>
    <x v="3"/>
    <x v="1"/>
    <s v="plays"/>
    <n v="5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n v="1404161639"/>
    <b v="0"/>
    <n v="3"/>
    <b v="0"/>
    <s v="theater/plays"/>
    <x v="3"/>
    <x v="1"/>
    <s v="plays"/>
    <n v="6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n v="1417053748"/>
    <b v="0"/>
    <n v="1"/>
    <b v="0"/>
    <s v="theater/plays"/>
    <x v="3"/>
    <x v="1"/>
    <s v="plays"/>
    <n v="11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n v="1404973504"/>
    <b v="0"/>
    <n v="2"/>
    <b v="0"/>
    <s v="theater/plays"/>
    <x v="3"/>
    <x v="1"/>
    <s v="plays"/>
    <n v="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n v="1442593427"/>
    <b v="0"/>
    <n v="7"/>
    <b v="0"/>
    <s v="theater/plays"/>
    <x v="0"/>
    <x v="1"/>
    <s v="plays"/>
    <n v="9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n v="1471636265"/>
    <b v="0"/>
    <n v="14"/>
    <b v="0"/>
    <s v="theater/plays"/>
    <x v="2"/>
    <x v="1"/>
    <s v="plays"/>
    <n v="8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n v="1457078868"/>
    <b v="0"/>
    <n v="0"/>
    <b v="0"/>
    <s v="theater/plays"/>
    <x v="2"/>
    <x v="1"/>
    <s v="plays"/>
    <n v="3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n v="1439350707"/>
    <b v="0"/>
    <n v="0"/>
    <b v="0"/>
    <s v="theater/plays"/>
    <x v="0"/>
    <x v="1"/>
    <s v="plays"/>
    <n v="8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n v="1455508964"/>
    <b v="0"/>
    <n v="1"/>
    <b v="0"/>
    <s v="theater/plays"/>
    <x v="2"/>
    <x v="1"/>
    <s v="plays"/>
    <n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n v="1466205262"/>
    <b v="0"/>
    <n v="12"/>
    <b v="0"/>
    <s v="theater/plays"/>
    <x v="2"/>
    <x v="1"/>
    <s v="plays"/>
    <n v="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n v="1439827639"/>
    <b v="0"/>
    <n v="12"/>
    <b v="0"/>
    <s v="theater/plays"/>
    <x v="0"/>
    <x v="1"/>
    <s v="plays"/>
    <n v="8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n v="1438789546"/>
    <b v="0"/>
    <n v="23"/>
    <b v="0"/>
    <s v="theater/plays"/>
    <x v="0"/>
    <x v="1"/>
    <s v="plays"/>
    <n v="8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n v="1477981120"/>
    <b v="0"/>
    <n v="0"/>
    <b v="0"/>
    <s v="theater/plays"/>
    <x v="2"/>
    <x v="1"/>
    <s v="plays"/>
    <n v="11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n v="1465830560"/>
    <b v="0"/>
    <n v="10"/>
    <b v="0"/>
    <s v="theater/plays"/>
    <x v="2"/>
    <x v="1"/>
    <s v="plays"/>
    <n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n v="1432763054"/>
    <b v="0"/>
    <n v="5"/>
    <b v="0"/>
    <s v="theater/plays"/>
    <x v="0"/>
    <x v="1"/>
    <s v="plays"/>
    <n v="5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n v="1412328979"/>
    <b v="0"/>
    <n v="1"/>
    <b v="0"/>
    <s v="theater/plays"/>
    <x v="3"/>
    <x v="1"/>
    <s v="plays"/>
    <n v="1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n v="1416311351"/>
    <b v="0"/>
    <n v="2"/>
    <b v="0"/>
    <s v="theater/plays"/>
    <x v="3"/>
    <x v="1"/>
    <s v="plays"/>
    <n v="11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n v="1414505137"/>
    <b v="0"/>
    <n v="2"/>
    <b v="0"/>
    <s v="theater/plays"/>
    <x v="3"/>
    <x v="1"/>
    <s v="plays"/>
    <n v="1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n v="1429306914"/>
    <b v="0"/>
    <n v="0"/>
    <b v="0"/>
    <s v="theater/plays"/>
    <x v="0"/>
    <x v="1"/>
    <s v="plays"/>
    <n v="4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n v="1443811268"/>
    <b v="0"/>
    <n v="13"/>
    <b v="0"/>
    <s v="theater/plays"/>
    <x v="0"/>
    <x v="1"/>
    <s v="plays"/>
    <n v="1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n v="1438098875"/>
    <b v="0"/>
    <n v="0"/>
    <b v="0"/>
    <s v="theater/plays"/>
    <x v="0"/>
    <x v="1"/>
    <s v="plays"/>
    <n v="7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n v="1429125268"/>
    <b v="0"/>
    <n v="1"/>
    <b v="0"/>
    <s v="theater/plays"/>
    <x v="0"/>
    <x v="1"/>
    <s v="plays"/>
    <n v="4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n v="1422388822"/>
    <b v="0"/>
    <n v="5"/>
    <b v="0"/>
    <s v="theater/plays"/>
    <x v="0"/>
    <x v="1"/>
    <s v="plays"/>
    <n v="1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n v="1472786744"/>
    <b v="0"/>
    <n v="2"/>
    <b v="0"/>
    <s v="theater/plays"/>
    <x v="2"/>
    <x v="1"/>
    <s v="plays"/>
    <n v="9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n v="1404892123"/>
    <b v="0"/>
    <n v="0"/>
    <b v="0"/>
    <s v="theater/plays"/>
    <x v="3"/>
    <x v="1"/>
    <s v="plays"/>
    <n v="7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n v="1421031221"/>
    <b v="0"/>
    <n v="32"/>
    <b v="0"/>
    <s v="theater/plays"/>
    <x v="0"/>
    <x v="1"/>
    <s v="plays"/>
    <n v="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n v="1457628680"/>
    <b v="0"/>
    <n v="1"/>
    <b v="0"/>
    <s v="theater/plays"/>
    <x v="2"/>
    <x v="1"/>
    <s v="plays"/>
    <n v="3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n v="1457120942"/>
    <b v="0"/>
    <n v="1"/>
    <b v="0"/>
    <s v="theater/plays"/>
    <x v="2"/>
    <x v="1"/>
    <s v="plays"/>
    <n v="3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n v="1440701890"/>
    <b v="0"/>
    <n v="1"/>
    <b v="0"/>
    <s v="theater/plays"/>
    <x v="0"/>
    <x v="1"/>
    <s v="plays"/>
    <n v="8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n v="1467162586"/>
    <b v="0"/>
    <n v="0"/>
    <b v="0"/>
    <s v="theater/plays"/>
    <x v="2"/>
    <x v="1"/>
    <s v="plays"/>
    <n v="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n v="1400168264"/>
    <b v="0"/>
    <n v="0"/>
    <b v="0"/>
    <s v="theater/plays"/>
    <x v="3"/>
    <x v="1"/>
    <s v="plays"/>
    <n v="5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n v="1446150141"/>
    <b v="0"/>
    <n v="8"/>
    <b v="0"/>
    <s v="theater/plays"/>
    <x v="0"/>
    <x v="1"/>
    <s v="plays"/>
    <n v="1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n v="1459203727"/>
    <b v="0"/>
    <n v="0"/>
    <b v="0"/>
    <s v="theater/plays"/>
    <x v="2"/>
    <x v="1"/>
    <s v="plays"/>
    <n v="3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n v="1464045954"/>
    <b v="0"/>
    <n v="1"/>
    <b v="0"/>
    <s v="theater/plays"/>
    <x v="2"/>
    <x v="1"/>
    <s v="plays"/>
    <n v="5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n v="1403822912"/>
    <b v="0"/>
    <n v="16"/>
    <b v="0"/>
    <s v="theater/plays"/>
    <x v="3"/>
    <x v="1"/>
    <s v="plays"/>
    <n v="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n v="1409338556"/>
    <b v="0"/>
    <n v="12"/>
    <b v="0"/>
    <s v="theater/plays"/>
    <x v="3"/>
    <x v="1"/>
    <s v="plays"/>
    <n v="8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n v="1449260256"/>
    <b v="0"/>
    <n v="4"/>
    <b v="0"/>
    <s v="theater/plays"/>
    <x v="0"/>
    <x v="1"/>
    <s v="plays"/>
    <n v="12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n v="1397683410"/>
    <b v="0"/>
    <n v="2"/>
    <b v="0"/>
    <s v="theater/plays"/>
    <x v="3"/>
    <x v="1"/>
    <s v="plays"/>
    <n v="4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n v="1446562494"/>
    <b v="0"/>
    <n v="3"/>
    <b v="0"/>
    <s v="theater/plays"/>
    <x v="0"/>
    <x v="1"/>
    <s v="plays"/>
    <n v="11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n v="1445226117"/>
    <b v="0"/>
    <n v="0"/>
    <b v="0"/>
    <s v="theater/plays"/>
    <x v="0"/>
    <x v="1"/>
    <s v="plays"/>
    <n v="1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n v="1424279986"/>
    <b v="0"/>
    <n v="3"/>
    <b v="0"/>
    <s v="theater/plays"/>
    <x v="0"/>
    <x v="1"/>
    <s v="plays"/>
    <n v="2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n v="1455428380"/>
    <b v="0"/>
    <n v="4"/>
    <b v="0"/>
    <s v="theater/plays"/>
    <x v="2"/>
    <x v="1"/>
    <s v="plays"/>
    <n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n v="1402506278"/>
    <b v="0"/>
    <n v="2"/>
    <b v="0"/>
    <s v="theater/plays"/>
    <x v="3"/>
    <x v="1"/>
    <s v="plays"/>
    <n v="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n v="1486191507"/>
    <b v="0"/>
    <n v="10"/>
    <b v="0"/>
    <s v="theater/plays"/>
    <x v="1"/>
    <x v="1"/>
    <s v="plays"/>
    <n v="2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n v="1458761673"/>
    <b v="0"/>
    <n v="11"/>
    <b v="0"/>
    <s v="theater/plays"/>
    <x v="2"/>
    <x v="1"/>
    <s v="plays"/>
    <n v="3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n v="1471638646"/>
    <b v="0"/>
    <n v="6"/>
    <b v="0"/>
    <s v="theater/plays"/>
    <x v="2"/>
    <x v="1"/>
    <s v="plays"/>
    <n v="8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n v="1458333811"/>
    <b v="0"/>
    <n v="2"/>
    <b v="0"/>
    <s v="theater/plays"/>
    <x v="2"/>
    <x v="1"/>
    <s v="plays"/>
    <n v="3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n v="1403355126"/>
    <b v="0"/>
    <n v="6"/>
    <b v="0"/>
    <s v="theater/plays"/>
    <x v="3"/>
    <x v="1"/>
    <s v="plays"/>
    <n v="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n v="1418002634"/>
    <b v="0"/>
    <n v="8"/>
    <b v="0"/>
    <s v="theater/plays"/>
    <x v="3"/>
    <x v="1"/>
    <s v="plays"/>
    <n v="12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n v="1460219110"/>
    <b v="0"/>
    <n v="37"/>
    <b v="0"/>
    <s v="theater/plays"/>
    <x v="2"/>
    <x v="1"/>
    <s v="plays"/>
    <n v="4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n v="1462280848"/>
    <b v="0"/>
    <n v="11"/>
    <b v="0"/>
    <s v="theater/plays"/>
    <x v="2"/>
    <x v="1"/>
    <s v="plays"/>
    <n v="5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n v="1465850898"/>
    <b v="0"/>
    <n v="0"/>
    <b v="0"/>
    <s v="theater/plays"/>
    <x v="2"/>
    <x v="1"/>
    <s v="plays"/>
    <n v="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n v="1405024561"/>
    <b v="0"/>
    <n v="10"/>
    <b v="0"/>
    <s v="theater/plays"/>
    <x v="3"/>
    <x v="1"/>
    <s v="plays"/>
    <n v="7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n v="1466621732"/>
    <b v="0"/>
    <n v="6"/>
    <b v="0"/>
    <s v="theater/plays"/>
    <x v="2"/>
    <x v="1"/>
    <s v="plays"/>
    <n v="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n v="1417533953"/>
    <b v="0"/>
    <n v="8"/>
    <b v="0"/>
    <s v="theater/plays"/>
    <x v="3"/>
    <x v="1"/>
    <s v="plays"/>
    <n v="12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n v="1425678057"/>
    <b v="0"/>
    <n v="6"/>
    <b v="0"/>
    <s v="theater/plays"/>
    <x v="0"/>
    <x v="1"/>
    <s v="plays"/>
    <n v="3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n v="1401978147"/>
    <b v="0"/>
    <n v="7"/>
    <b v="0"/>
    <s v="theater/plays"/>
    <x v="3"/>
    <x v="1"/>
    <s v="plays"/>
    <n v="6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n v="1463545149"/>
    <b v="0"/>
    <n v="7"/>
    <b v="0"/>
    <s v="theater/plays"/>
    <x v="2"/>
    <x v="1"/>
    <s v="plays"/>
    <n v="5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n v="1431113180"/>
    <b v="0"/>
    <n v="5"/>
    <b v="0"/>
    <s v="theater/plays"/>
    <x v="0"/>
    <x v="1"/>
    <s v="plays"/>
    <n v="5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n v="1397854356"/>
    <b v="0"/>
    <n v="46"/>
    <b v="0"/>
    <s v="theater/plays"/>
    <x v="3"/>
    <x v="1"/>
    <s v="plays"/>
    <n v="4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n v="1412809644"/>
    <b v="0"/>
    <n v="10"/>
    <b v="0"/>
    <s v="theater/plays"/>
    <x v="3"/>
    <x v="1"/>
    <s v="plays"/>
    <n v="1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n v="1454173120"/>
    <b v="0"/>
    <n v="19"/>
    <b v="0"/>
    <s v="theater/plays"/>
    <x v="2"/>
    <x v="1"/>
    <s v="plays"/>
    <n v="1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n v="1460034594"/>
    <b v="0"/>
    <n v="13"/>
    <b v="0"/>
    <s v="theater/plays"/>
    <x v="2"/>
    <x v="1"/>
    <s v="plays"/>
    <n v="4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n v="1399414290"/>
    <b v="0"/>
    <n v="13"/>
    <b v="0"/>
    <s v="theater/plays"/>
    <x v="3"/>
    <x v="1"/>
    <s v="plays"/>
    <n v="5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n v="1439517413"/>
    <b v="0"/>
    <n v="4"/>
    <b v="0"/>
    <s v="theater/plays"/>
    <x v="0"/>
    <x v="1"/>
    <s v="plays"/>
    <n v="8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n v="1444413581"/>
    <b v="0"/>
    <n v="0"/>
    <b v="0"/>
    <s v="theater/plays"/>
    <x v="0"/>
    <x v="1"/>
    <s v="plays"/>
    <n v="1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n v="1454342893"/>
    <b v="0"/>
    <n v="3"/>
    <b v="0"/>
    <s v="theater/plays"/>
    <x v="2"/>
    <x v="1"/>
    <s v="plays"/>
    <n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n v="1430494082"/>
    <b v="0"/>
    <n v="1"/>
    <b v="0"/>
    <s v="theater/plays"/>
    <x v="0"/>
    <x v="1"/>
    <s v="plays"/>
    <n v="5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n v="1444689259"/>
    <b v="0"/>
    <n v="9"/>
    <b v="0"/>
    <s v="theater/plays"/>
    <x v="0"/>
    <x v="1"/>
    <s v="plays"/>
    <n v="1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n v="1428957912"/>
    <b v="0"/>
    <n v="1"/>
    <b v="0"/>
    <s v="theater/plays"/>
    <x v="0"/>
    <x v="1"/>
    <s v="plays"/>
    <n v="4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n v="1403169690"/>
    <b v="0"/>
    <n v="1"/>
    <b v="0"/>
    <s v="theater/plays"/>
    <x v="3"/>
    <x v="1"/>
    <s v="plays"/>
    <n v="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n v="1421339077"/>
    <b v="0"/>
    <n v="4"/>
    <b v="0"/>
    <s v="theater/plays"/>
    <x v="0"/>
    <x v="1"/>
    <s v="plays"/>
    <n v="1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n v="1415341464"/>
    <b v="0"/>
    <n v="17"/>
    <b v="0"/>
    <s v="theater/plays"/>
    <x v="3"/>
    <x v="1"/>
    <s v="plays"/>
    <n v="1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n v="1425633821"/>
    <b v="0"/>
    <n v="0"/>
    <b v="0"/>
    <s v="theater/plays"/>
    <x v="0"/>
    <x v="1"/>
    <s v="plays"/>
    <n v="3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n v="1424992026"/>
    <b v="0"/>
    <n v="12"/>
    <b v="0"/>
    <s v="theater/plays"/>
    <x v="0"/>
    <x v="1"/>
    <s v="plays"/>
    <n v="2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n v="1406058798"/>
    <b v="0"/>
    <n v="14"/>
    <b v="0"/>
    <s v="theater/plays"/>
    <x v="3"/>
    <x v="1"/>
    <s v="plays"/>
    <n v="7"/>
    <x v="3"/>
  </r>
  <r>
    <n v="4000"/>
    <s v="The Escorts"/>
    <s v="An Enticing Trip into the World of Assisted Dying"/>
    <n v="8000"/>
    <n v="10"/>
    <x v="2"/>
    <s v="US"/>
    <s v="USD"/>
    <n v="1462631358"/>
    <x v="4000"/>
    <n v="1457450958"/>
    <b v="0"/>
    <n v="1"/>
    <b v="0"/>
    <s v="theater/plays"/>
    <x v="2"/>
    <x v="1"/>
    <s v="plays"/>
    <n v="3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n v="1486681708"/>
    <b v="0"/>
    <n v="14"/>
    <b v="0"/>
    <s v="theater/plays"/>
    <x v="1"/>
    <x v="1"/>
    <s v="plays"/>
    <n v="2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n v="1409187761"/>
    <b v="0"/>
    <n v="4"/>
    <b v="0"/>
    <s v="theater/plays"/>
    <x v="3"/>
    <x v="1"/>
    <s v="plays"/>
    <n v="8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n v="1421417147"/>
    <b v="0"/>
    <n v="2"/>
    <b v="0"/>
    <s v="theater/plays"/>
    <x v="0"/>
    <x v="1"/>
    <s v="plays"/>
    <n v="1"/>
    <x v="1"/>
  </r>
  <r>
    <n v="4004"/>
    <s v="South Florida Tours"/>
    <s v="Help Launch The Queen Into South Florida!"/>
    <n v="500"/>
    <n v="1"/>
    <x v="2"/>
    <s v="US"/>
    <s v="USD"/>
    <n v="1412740457"/>
    <x v="4004"/>
    <n v="1410148457"/>
    <b v="0"/>
    <n v="1"/>
    <b v="0"/>
    <s v="theater/plays"/>
    <x v="3"/>
    <x v="1"/>
    <s v="plays"/>
    <n v="9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n v="1408648985"/>
    <b v="0"/>
    <n v="2"/>
    <b v="0"/>
    <s v="theater/plays"/>
    <x v="3"/>
    <x v="1"/>
    <s v="plays"/>
    <n v="8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n v="1453487587"/>
    <b v="0"/>
    <n v="1"/>
    <b v="0"/>
    <s v="theater/plays"/>
    <x v="2"/>
    <x v="1"/>
    <s v="plays"/>
    <n v="1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n v="1406572381"/>
    <b v="0"/>
    <n v="1"/>
    <b v="0"/>
    <s v="theater/plays"/>
    <x v="3"/>
    <x v="1"/>
    <s v="plays"/>
    <n v="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n v="1435014507"/>
    <b v="0"/>
    <n v="4"/>
    <b v="0"/>
    <s v="theater/plays"/>
    <x v="0"/>
    <x v="1"/>
    <s v="plays"/>
    <n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n v="1406825360"/>
    <b v="0"/>
    <n v="3"/>
    <b v="0"/>
    <s v="theater/plays"/>
    <x v="3"/>
    <x v="1"/>
    <s v="plays"/>
    <n v="7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n v="1412879366"/>
    <b v="0"/>
    <n v="38"/>
    <b v="0"/>
    <s v="theater/plays"/>
    <x v="3"/>
    <x v="1"/>
    <s v="plays"/>
    <n v="10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n v="1419858278"/>
    <b v="0"/>
    <n v="4"/>
    <b v="0"/>
    <s v="theater/plays"/>
    <x v="3"/>
    <x v="1"/>
    <s v="plays"/>
    <n v="12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n v="1427979849"/>
    <b v="0"/>
    <n v="0"/>
    <b v="0"/>
    <s v="theater/plays"/>
    <x v="0"/>
    <x v="1"/>
    <s v="plays"/>
    <n v="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n v="1421478823"/>
    <b v="0"/>
    <n v="2"/>
    <b v="0"/>
    <s v="theater/plays"/>
    <x v="0"/>
    <x v="1"/>
    <s v="plays"/>
    <n v="1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n v="1455861269"/>
    <b v="0"/>
    <n v="0"/>
    <b v="0"/>
    <s v="theater/plays"/>
    <x v="2"/>
    <x v="1"/>
    <s v="plays"/>
    <n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n v="1434739463"/>
    <b v="0"/>
    <n v="1"/>
    <b v="0"/>
    <s v="theater/plays"/>
    <x v="0"/>
    <x v="1"/>
    <s v="plays"/>
    <n v="6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n v="1408395400"/>
    <b v="0"/>
    <n v="7"/>
    <b v="0"/>
    <s v="theater/plays"/>
    <x v="3"/>
    <x v="1"/>
    <s v="plays"/>
    <n v="8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n v="1407254874"/>
    <b v="0"/>
    <n v="2"/>
    <b v="0"/>
    <s v="theater/plays"/>
    <x v="3"/>
    <x v="1"/>
    <s v="plays"/>
    <n v="8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n v="1473285108"/>
    <b v="0"/>
    <n v="4"/>
    <b v="0"/>
    <s v="theater/plays"/>
    <x v="2"/>
    <x v="1"/>
    <s v="plays"/>
    <n v="9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n v="1455725596"/>
    <b v="0"/>
    <n v="4"/>
    <b v="0"/>
    <s v="theater/plays"/>
    <x v="2"/>
    <x v="1"/>
    <s v="plays"/>
    <n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n v="1424579699"/>
    <b v="0"/>
    <n v="3"/>
    <b v="0"/>
    <s v="theater/plays"/>
    <x v="0"/>
    <x v="1"/>
    <s v="plays"/>
    <n v="2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n v="1409176358"/>
    <b v="0"/>
    <n v="2"/>
    <b v="0"/>
    <s v="theater/plays"/>
    <x v="3"/>
    <x v="1"/>
    <s v="plays"/>
    <n v="8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n v="1418824867"/>
    <b v="0"/>
    <n v="197"/>
    <b v="0"/>
    <s v="theater/plays"/>
    <x v="3"/>
    <x v="1"/>
    <s v="plays"/>
    <n v="12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n v="1454975963"/>
    <b v="0"/>
    <n v="0"/>
    <b v="0"/>
    <s v="theater/plays"/>
    <x v="2"/>
    <x v="1"/>
    <s v="plays"/>
    <n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n v="1438445097"/>
    <b v="0"/>
    <n v="1"/>
    <b v="0"/>
    <s v="theater/plays"/>
    <x v="0"/>
    <x v="1"/>
    <s v="plays"/>
    <n v="8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n v="1432705336"/>
    <b v="0"/>
    <n v="4"/>
    <b v="0"/>
    <s v="theater/plays"/>
    <x v="0"/>
    <x v="1"/>
    <s v="plays"/>
    <n v="5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n v="1444059839"/>
    <b v="0"/>
    <n v="0"/>
    <b v="0"/>
    <s v="theater/plays"/>
    <x v="0"/>
    <x v="1"/>
    <s v="plays"/>
    <n v="1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n v="1486077481"/>
    <b v="0"/>
    <n v="7"/>
    <b v="0"/>
    <s v="theater/plays"/>
    <x v="1"/>
    <x v="1"/>
    <s v="plays"/>
    <n v="2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n v="1399415500"/>
    <b v="0"/>
    <n v="11"/>
    <b v="0"/>
    <s v="theater/plays"/>
    <x v="3"/>
    <x v="1"/>
    <s v="plays"/>
    <n v="5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n v="1447461370"/>
    <b v="0"/>
    <n v="0"/>
    <b v="0"/>
    <s v="theater/plays"/>
    <x v="0"/>
    <x v="1"/>
    <s v="plays"/>
    <n v="11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n v="1452008599"/>
    <b v="0"/>
    <n v="6"/>
    <b v="0"/>
    <s v="theater/plays"/>
    <x v="2"/>
    <x v="1"/>
    <s v="plays"/>
    <n v="1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n v="1414591364"/>
    <b v="0"/>
    <n v="0"/>
    <b v="0"/>
    <s v="theater/plays"/>
    <x v="3"/>
    <x v="1"/>
    <s v="plays"/>
    <n v="10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n v="1445023516"/>
    <b v="0"/>
    <n v="7"/>
    <b v="0"/>
    <s v="theater/plays"/>
    <x v="0"/>
    <x v="1"/>
    <s v="plays"/>
    <n v="1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n v="1472711224"/>
    <b v="0"/>
    <n v="94"/>
    <b v="0"/>
    <s v="theater/plays"/>
    <x v="2"/>
    <x v="1"/>
    <s v="plays"/>
    <n v="9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n v="1425509050"/>
    <b v="0"/>
    <n v="2"/>
    <b v="0"/>
    <s v="theater/plays"/>
    <x v="0"/>
    <x v="1"/>
    <s v="plays"/>
    <n v="3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n v="1411333887"/>
    <b v="0"/>
    <n v="25"/>
    <b v="0"/>
    <s v="theater/plays"/>
    <x v="3"/>
    <x v="1"/>
    <s v="plays"/>
    <n v="9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n v="1402784964"/>
    <b v="0"/>
    <n v="17"/>
    <b v="0"/>
    <s v="theater/plays"/>
    <x v="3"/>
    <x v="1"/>
    <s v="plays"/>
    <n v="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n v="1462585315"/>
    <b v="0"/>
    <n v="2"/>
    <b v="0"/>
    <s v="theater/plays"/>
    <x v="2"/>
    <x v="1"/>
    <s v="plays"/>
    <n v="5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n v="1408389010"/>
    <b v="0"/>
    <n v="4"/>
    <b v="0"/>
    <s v="theater/plays"/>
    <x v="3"/>
    <x v="1"/>
    <s v="plays"/>
    <n v="8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n v="1446048367"/>
    <b v="0"/>
    <n v="5"/>
    <b v="0"/>
    <s v="theater/plays"/>
    <x v="0"/>
    <x v="1"/>
    <s v="plays"/>
    <n v="1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n v="1432100004"/>
    <b v="0"/>
    <n v="2"/>
    <b v="0"/>
    <s v="theater/plays"/>
    <x v="0"/>
    <x v="1"/>
    <s v="plays"/>
    <n v="5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n v="1467976954"/>
    <b v="0"/>
    <n v="2"/>
    <b v="0"/>
    <s v="theater/plays"/>
    <x v="2"/>
    <x v="1"/>
    <s v="plays"/>
    <n v="7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n v="1419213664"/>
    <b v="0"/>
    <n v="3"/>
    <b v="0"/>
    <s v="theater/plays"/>
    <x v="3"/>
    <x v="1"/>
    <s v="plays"/>
    <n v="12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n v="1415228325"/>
    <b v="0"/>
    <n v="0"/>
    <b v="0"/>
    <s v="theater/plays"/>
    <x v="3"/>
    <x v="1"/>
    <s v="plays"/>
    <n v="11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n v="1426050982"/>
    <b v="0"/>
    <n v="4"/>
    <b v="0"/>
    <s v="theater/plays"/>
    <x v="0"/>
    <x v="1"/>
    <s v="plays"/>
    <n v="3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n v="1406004589"/>
    <b v="0"/>
    <n v="1"/>
    <b v="0"/>
    <s v="theater/plays"/>
    <x v="3"/>
    <x v="1"/>
    <s v="plays"/>
    <n v="7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n v="1411400210"/>
    <b v="0"/>
    <n v="12"/>
    <b v="0"/>
    <s v="theater/plays"/>
    <x v="3"/>
    <x v="1"/>
    <s v="plays"/>
    <n v="9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n v="1418862743"/>
    <b v="0"/>
    <n v="4"/>
    <b v="0"/>
    <s v="theater/plays"/>
    <x v="3"/>
    <x v="1"/>
    <s v="plays"/>
    <n v="12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n v="1457352787"/>
    <b v="0"/>
    <n v="91"/>
    <b v="0"/>
    <s v="theater/plays"/>
    <x v="2"/>
    <x v="1"/>
    <s v="plays"/>
    <n v="3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n v="1434322815"/>
    <b v="0"/>
    <n v="1"/>
    <b v="0"/>
    <s v="theater/plays"/>
    <x v="0"/>
    <x v="1"/>
    <s v="plays"/>
    <n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n v="1411485391"/>
    <b v="0"/>
    <n v="1"/>
    <b v="0"/>
    <s v="theater/plays"/>
    <x v="3"/>
    <x v="1"/>
    <s v="plays"/>
    <n v="9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n v="1399058797"/>
    <b v="0"/>
    <n v="0"/>
    <b v="0"/>
    <s v="theater/plays"/>
    <x v="3"/>
    <x v="1"/>
    <s v="plays"/>
    <n v="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n v="1408050316"/>
    <b v="0"/>
    <n v="13"/>
    <b v="0"/>
    <s v="theater/plays"/>
    <x v="3"/>
    <x v="1"/>
    <s v="plays"/>
    <n v="8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n v="1413477228"/>
    <b v="0"/>
    <n v="2"/>
    <b v="0"/>
    <s v="theater/plays"/>
    <x v="3"/>
    <x v="1"/>
    <s v="plays"/>
    <n v="1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n v="1472674285"/>
    <b v="0"/>
    <n v="0"/>
    <b v="0"/>
    <s v="theater/plays"/>
    <x v="2"/>
    <x v="1"/>
    <s v="plays"/>
    <n v="8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n v="1400600031"/>
    <b v="0"/>
    <n v="21"/>
    <b v="0"/>
    <s v="theater/plays"/>
    <x v="3"/>
    <x v="1"/>
    <s v="plays"/>
    <n v="5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n v="1465856639"/>
    <b v="0"/>
    <n v="9"/>
    <b v="0"/>
    <s v="theater/plays"/>
    <x v="2"/>
    <x v="1"/>
    <s v="plays"/>
    <n v="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n v="1446506080"/>
    <b v="0"/>
    <n v="6"/>
    <b v="0"/>
    <s v="theater/plays"/>
    <x v="0"/>
    <x v="1"/>
    <s v="plays"/>
    <n v="11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n v="1458178044"/>
    <b v="0"/>
    <n v="4"/>
    <b v="0"/>
    <s v="theater/plays"/>
    <x v="2"/>
    <x v="1"/>
    <s v="plays"/>
    <n v="3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n v="1408116152"/>
    <b v="0"/>
    <n v="7"/>
    <b v="0"/>
    <s v="theater/plays"/>
    <x v="3"/>
    <x v="1"/>
    <s v="plays"/>
    <n v="8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n v="1400604056"/>
    <b v="0"/>
    <n v="5"/>
    <b v="0"/>
    <s v="theater/plays"/>
    <x v="3"/>
    <x v="1"/>
    <s v="plays"/>
    <n v="5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n v="1456025023"/>
    <b v="0"/>
    <n v="0"/>
    <b v="0"/>
    <s v="theater/plays"/>
    <x v="2"/>
    <x v="1"/>
    <s v="plays"/>
    <n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n v="1464889468"/>
    <b v="0"/>
    <n v="3"/>
    <b v="0"/>
    <s v="theater/plays"/>
    <x v="2"/>
    <x v="1"/>
    <s v="plays"/>
    <n v="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n v="1401294084"/>
    <b v="0"/>
    <n v="9"/>
    <b v="0"/>
    <s v="theater/plays"/>
    <x v="3"/>
    <x v="1"/>
    <s v="plays"/>
    <n v="5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n v="1427724426"/>
    <b v="0"/>
    <n v="6"/>
    <b v="0"/>
    <s v="theater/plays"/>
    <x v="0"/>
    <x v="1"/>
    <s v="plays"/>
    <n v="3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n v="1405291811"/>
    <b v="0"/>
    <n v="4"/>
    <b v="0"/>
    <s v="theater/plays"/>
    <x v="3"/>
    <x v="1"/>
    <s v="plays"/>
    <n v="7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n v="1461027388"/>
    <b v="0"/>
    <n v="1"/>
    <b v="0"/>
    <s v="theater/plays"/>
    <x v="2"/>
    <x v="1"/>
    <s v="plays"/>
    <n v="4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n v="1439952550"/>
    <b v="0"/>
    <n v="17"/>
    <b v="0"/>
    <s v="theater/plays"/>
    <x v="0"/>
    <x v="1"/>
    <s v="plays"/>
    <n v="8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n v="1481756855"/>
    <b v="0"/>
    <n v="1"/>
    <b v="0"/>
    <s v="theater/plays"/>
    <x v="2"/>
    <x v="1"/>
    <s v="plays"/>
    <n v="1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n v="1421596356"/>
    <b v="0"/>
    <n v="13"/>
    <b v="0"/>
    <s v="theater/plays"/>
    <x v="0"/>
    <x v="1"/>
    <s v="plays"/>
    <n v="1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n v="1422374420"/>
    <b v="0"/>
    <n v="6"/>
    <b v="0"/>
    <s v="theater/plays"/>
    <x v="0"/>
    <x v="1"/>
    <s v="plays"/>
    <n v="1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n v="1480187931"/>
    <b v="0"/>
    <n v="0"/>
    <b v="0"/>
    <s v="theater/plays"/>
    <x v="2"/>
    <x v="1"/>
    <s v="plays"/>
    <n v="11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n v="1403462111"/>
    <b v="0"/>
    <n v="2"/>
    <b v="0"/>
    <s v="theater/plays"/>
    <x v="3"/>
    <x v="1"/>
    <s v="plays"/>
    <n v="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n v="1426407426"/>
    <b v="0"/>
    <n v="2"/>
    <b v="0"/>
    <s v="theater/plays"/>
    <x v="0"/>
    <x v="1"/>
    <s v="plays"/>
    <n v="3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n v="1444137375"/>
    <b v="0"/>
    <n v="21"/>
    <b v="0"/>
    <s v="theater/plays"/>
    <x v="0"/>
    <x v="1"/>
    <s v="plays"/>
    <n v="1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n v="1400547969"/>
    <b v="0"/>
    <n v="13"/>
    <b v="0"/>
    <s v="theater/plays"/>
    <x v="3"/>
    <x v="1"/>
    <s v="plays"/>
    <n v="5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n v="1411499149"/>
    <b v="0"/>
    <n v="0"/>
    <b v="0"/>
    <s v="theater/plays"/>
    <x v="3"/>
    <x v="1"/>
    <s v="plays"/>
    <n v="9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n v="1479747794"/>
    <b v="0"/>
    <n v="6"/>
    <b v="0"/>
    <s v="theater/plays"/>
    <x v="2"/>
    <x v="1"/>
    <s v="plays"/>
    <n v="11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n v="1482951242"/>
    <b v="0"/>
    <n v="0"/>
    <b v="0"/>
    <s v="theater/plays"/>
    <x v="2"/>
    <x v="1"/>
    <s v="plays"/>
    <n v="1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n v="1463783521"/>
    <b v="0"/>
    <n v="1"/>
    <b v="0"/>
    <s v="theater/plays"/>
    <x v="2"/>
    <x v="1"/>
    <s v="plays"/>
    <n v="5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n v="1463849116"/>
    <b v="0"/>
    <n v="0"/>
    <b v="0"/>
    <s v="theater/plays"/>
    <x v="2"/>
    <x v="1"/>
    <s v="plays"/>
    <n v="5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n v="1423231025"/>
    <b v="0"/>
    <n v="12"/>
    <b v="0"/>
    <s v="theater/plays"/>
    <x v="0"/>
    <x v="1"/>
    <s v="plays"/>
    <n v="2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n v="1446179553"/>
    <b v="0"/>
    <n v="2"/>
    <b v="0"/>
    <s v="theater/plays"/>
    <x v="0"/>
    <x v="1"/>
    <s v="plays"/>
    <n v="1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n v="1450203416"/>
    <b v="0"/>
    <n v="6"/>
    <b v="0"/>
    <s v="theater/plays"/>
    <x v="0"/>
    <x v="1"/>
    <s v="plays"/>
    <n v="12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n v="1473416906"/>
    <b v="0"/>
    <n v="1"/>
    <b v="0"/>
    <s v="theater/plays"/>
    <x v="2"/>
    <x v="1"/>
    <s v="plays"/>
    <n v="9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n v="1424701775"/>
    <b v="0"/>
    <n v="1"/>
    <b v="0"/>
    <s v="theater/plays"/>
    <x v="0"/>
    <x v="1"/>
    <s v="plays"/>
    <n v="2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n v="1445985299"/>
    <b v="0"/>
    <n v="5"/>
    <b v="0"/>
    <s v="theater/plays"/>
    <x v="0"/>
    <x v="1"/>
    <s v="plays"/>
    <n v="10"/>
    <x v="9"/>
  </r>
  <r>
    <n v="4087"/>
    <s v="Stage Production &quot;The Nail Shop&quot;"/>
    <s v="Comedy Stage Play"/>
    <n v="9600"/>
    <n v="0"/>
    <x v="2"/>
    <s v="US"/>
    <s v="USD"/>
    <n v="1468777786"/>
    <x v="4087"/>
    <n v="1466185786"/>
    <b v="0"/>
    <n v="0"/>
    <b v="0"/>
    <s v="theater/plays"/>
    <x v="2"/>
    <x v="1"/>
    <s v="plays"/>
    <n v="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n v="1418827324"/>
    <b v="0"/>
    <n v="3"/>
    <b v="0"/>
    <s v="theater/plays"/>
    <x v="3"/>
    <x v="1"/>
    <s v="plays"/>
    <n v="12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n v="1430242488"/>
    <b v="0"/>
    <n v="8"/>
    <b v="0"/>
    <s v="theater/plays"/>
    <x v="0"/>
    <x v="1"/>
    <s v="plays"/>
    <n v="4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n v="1437754137"/>
    <b v="0"/>
    <n v="3"/>
    <b v="0"/>
    <s v="theater/plays"/>
    <x v="0"/>
    <x v="1"/>
    <s v="plays"/>
    <n v="7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n v="1418818151"/>
    <b v="0"/>
    <n v="8"/>
    <b v="0"/>
    <s v="theater/plays"/>
    <x v="3"/>
    <x v="1"/>
    <s v="plays"/>
    <n v="12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n v="1423024847"/>
    <b v="0"/>
    <n v="1"/>
    <b v="0"/>
    <s v="theater/plays"/>
    <x v="0"/>
    <x v="1"/>
    <s v="plays"/>
    <n v="2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n v="1435088093"/>
    <b v="0"/>
    <n v="4"/>
    <b v="0"/>
    <s v="theater/plays"/>
    <x v="0"/>
    <x v="1"/>
    <s v="plays"/>
    <n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n v="1410141900"/>
    <b v="0"/>
    <n v="8"/>
    <b v="0"/>
    <s v="theater/plays"/>
    <x v="3"/>
    <x v="1"/>
    <s v="plays"/>
    <n v="9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n v="1479516350"/>
    <b v="0"/>
    <n v="1"/>
    <b v="0"/>
    <s v="theater/plays"/>
    <x v="2"/>
    <x v="1"/>
    <s v="plays"/>
    <n v="11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n v="1484484219"/>
    <b v="0"/>
    <n v="5"/>
    <b v="0"/>
    <s v="theater/plays"/>
    <x v="1"/>
    <x v="1"/>
    <s v="plays"/>
    <n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n v="1449431237"/>
    <b v="0"/>
    <n v="0"/>
    <b v="0"/>
    <s v="theater/plays"/>
    <x v="0"/>
    <x v="1"/>
    <s v="plays"/>
    <n v="12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n v="1462468797"/>
    <b v="0"/>
    <n v="0"/>
    <b v="0"/>
    <s v="theater/plays"/>
    <x v="2"/>
    <x v="1"/>
    <s v="plays"/>
    <n v="5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n v="1468959873"/>
    <b v="0"/>
    <n v="1"/>
    <b v="0"/>
    <s v="theater/plays"/>
    <x v="2"/>
    <x v="1"/>
    <s v="plays"/>
    <n v="7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n v="1413341990"/>
    <b v="0"/>
    <n v="0"/>
    <b v="0"/>
    <s v="theater/plays"/>
    <x v="3"/>
    <x v="1"/>
    <s v="plays"/>
    <n v="1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n v="1482788482"/>
    <b v="0"/>
    <n v="0"/>
    <b v="0"/>
    <s v="theater/plays"/>
    <x v="2"/>
    <x v="1"/>
    <s v="plays"/>
    <n v="1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n v="1460751673"/>
    <b v="0"/>
    <n v="6"/>
    <b v="0"/>
    <s v="theater/plays"/>
    <x v="2"/>
    <x v="1"/>
    <s v="plays"/>
    <n v="4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n v="1435953566"/>
    <b v="0"/>
    <n v="6"/>
    <b v="0"/>
    <s v="theater/plays"/>
    <x v="0"/>
    <x v="1"/>
    <s v="plays"/>
    <n v="7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n v="1474958434"/>
    <b v="0"/>
    <n v="14"/>
    <b v="0"/>
    <s v="theater/plays"/>
    <x v="2"/>
    <x v="1"/>
    <s v="plays"/>
    <n v="9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n v="1479860109"/>
    <b v="0"/>
    <n v="6"/>
    <b v="0"/>
    <s v="theater/plays"/>
    <x v="2"/>
    <x v="1"/>
    <s v="plays"/>
    <n v="11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n v="1424221866"/>
    <b v="0"/>
    <n v="33"/>
    <b v="0"/>
    <s v="theater/plays"/>
    <x v="0"/>
    <x v="1"/>
    <s v="plays"/>
    <n v="2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n v="1409608801"/>
    <b v="0"/>
    <n v="4"/>
    <b v="0"/>
    <s v="theater/plays"/>
    <x v="3"/>
    <x v="1"/>
    <s v="plays"/>
    <n v="9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n v="1485909937"/>
    <b v="0"/>
    <n v="1"/>
    <b v="0"/>
    <s v="theater/plays"/>
    <x v="1"/>
    <x v="1"/>
    <s v="plays"/>
    <n v="2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n v="1446209804"/>
    <b v="0"/>
    <n v="0"/>
    <b v="0"/>
    <s v="theater/plays"/>
    <x v="0"/>
    <x v="1"/>
    <s v="plays"/>
    <n v="1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n v="1463929351"/>
    <b v="0"/>
    <n v="6"/>
    <b v="0"/>
    <s v="theater/plays"/>
    <x v="2"/>
    <x v="1"/>
    <s v="plays"/>
    <n v="5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n v="1422155740"/>
    <b v="0"/>
    <n v="6"/>
    <b v="0"/>
    <s v="theater/plays"/>
    <x v="0"/>
    <x v="1"/>
    <s v="plays"/>
    <n v="1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n v="1454280186"/>
    <b v="0"/>
    <n v="1"/>
    <b v="0"/>
    <s v="theater/plays"/>
    <x v="2"/>
    <x v="1"/>
    <s v="plays"/>
    <n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n v="1450619123"/>
    <b v="0"/>
    <n v="3"/>
    <b v="0"/>
    <s v="theater/plays"/>
    <x v="0"/>
    <x v="1"/>
    <s v="plays"/>
    <n v="12"/>
    <x v="11"/>
  </r>
  <r>
    <m/>
    <m/>
    <m/>
    <m/>
    <m/>
    <x v="4"/>
    <m/>
    <m/>
    <m/>
    <x v="4114"/>
    <m/>
    <m/>
    <m/>
    <m/>
    <m/>
    <x v="9"/>
    <x v="9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9682-4F34-4B0D-80E6-13EE2A494581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5" zoomScaleNormal="95" workbookViewId="0">
      <selection activeCell="C526" sqref="C526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22.3125" customWidth="1"/>
    <col min="11" max="11" width="17.83984375" customWidth="1"/>
    <col min="12" max="12" width="15.47265625" customWidth="1"/>
    <col min="13" max="13" width="24.47265625" customWidth="1"/>
    <col min="14" max="14" width="36.47265625" customWidth="1"/>
    <col min="15" max="15" width="41.15625" customWidth="1"/>
    <col min="17" max="17" width="41.15625" customWidth="1"/>
    <col min="20" max="20" width="22.3125" style="17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0" t="s">
        <v>8306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8305</v>
      </c>
      <c r="P1" s="10" t="s">
        <v>8307</v>
      </c>
      <c r="Q1" s="11" t="s">
        <v>8359</v>
      </c>
      <c r="R1" s="10" t="s">
        <v>8358</v>
      </c>
      <c r="S1" t="s">
        <v>8378</v>
      </c>
      <c r="T1" s="16" t="s">
        <v>8377</v>
      </c>
    </row>
    <row r="2" spans="1:20" ht="43.2" hidden="1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9">
        <v>42177.007071759261</v>
      </c>
      <c r="K2">
        <v>1434931811</v>
      </c>
      <c r="L2" t="b">
        <v>0</v>
      </c>
      <c r="M2">
        <v>182</v>
      </c>
      <c r="N2" t="b">
        <v>1</v>
      </c>
      <c r="O2" t="s">
        <v>8263</v>
      </c>
      <c r="P2">
        <f>YEAR(J2)</f>
        <v>2015</v>
      </c>
      <c r="Q2" s="12" t="s">
        <v>8308</v>
      </c>
      <c r="R2" t="s">
        <v>8309</v>
      </c>
      <c r="S2">
        <f>MONTH(J2)</f>
        <v>6</v>
      </c>
      <c r="T2" s="17" t="s">
        <v>8370</v>
      </c>
    </row>
    <row r="3" spans="1:20" ht="28.8" hidden="1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9">
        <v>42766.600497685184</v>
      </c>
      <c r="K3">
        <v>1485872683</v>
      </c>
      <c r="L3" t="b">
        <v>0</v>
      </c>
      <c r="M3">
        <v>79</v>
      </c>
      <c r="N3" t="b">
        <v>1</v>
      </c>
      <c r="O3" t="s">
        <v>8263</v>
      </c>
      <c r="P3">
        <f t="shared" ref="P3:P66" si="0">YEAR(J3)</f>
        <v>2017</v>
      </c>
      <c r="Q3" s="12" t="s">
        <v>8308</v>
      </c>
      <c r="R3" t="s">
        <v>8309</v>
      </c>
      <c r="S3">
        <f t="shared" ref="S3:S66" si="1">MONTH(J3)</f>
        <v>1</v>
      </c>
      <c r="T3" s="17" t="s">
        <v>8365</v>
      </c>
    </row>
    <row r="4" spans="1:20" ht="43.2" hidden="1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9">
        <v>42405.702349537038</v>
      </c>
      <c r="K4">
        <v>1454691083</v>
      </c>
      <c r="L4" t="b">
        <v>0</v>
      </c>
      <c r="M4">
        <v>35</v>
      </c>
      <c r="N4" t="b">
        <v>1</v>
      </c>
      <c r="O4" t="s">
        <v>8263</v>
      </c>
      <c r="P4">
        <f t="shared" si="0"/>
        <v>2016</v>
      </c>
      <c r="Q4" s="12" t="s">
        <v>8308</v>
      </c>
      <c r="R4" t="s">
        <v>8309</v>
      </c>
      <c r="S4">
        <f t="shared" si="1"/>
        <v>2</v>
      </c>
      <c r="T4" s="17" t="s">
        <v>8366</v>
      </c>
    </row>
    <row r="5" spans="1:20" ht="28.8" hidden="1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9">
        <v>41828.515127314815</v>
      </c>
      <c r="K5">
        <v>1404822107</v>
      </c>
      <c r="L5" t="b">
        <v>0</v>
      </c>
      <c r="M5">
        <v>150</v>
      </c>
      <c r="N5" t="b">
        <v>1</v>
      </c>
      <c r="O5" t="s">
        <v>8263</v>
      </c>
      <c r="P5">
        <f t="shared" si="0"/>
        <v>2014</v>
      </c>
      <c r="Q5" s="12" t="s">
        <v>8308</v>
      </c>
      <c r="R5" t="s">
        <v>8309</v>
      </c>
      <c r="S5">
        <f t="shared" si="1"/>
        <v>7</v>
      </c>
      <c r="T5" s="17" t="s">
        <v>8371</v>
      </c>
    </row>
    <row r="6" spans="1:20" ht="57.6" hidden="1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9">
        <v>42327.834247685183</v>
      </c>
      <c r="K6">
        <v>1447963279</v>
      </c>
      <c r="L6" t="b">
        <v>0</v>
      </c>
      <c r="M6">
        <v>284</v>
      </c>
      <c r="N6" t="b">
        <v>1</v>
      </c>
      <c r="O6" t="s">
        <v>8263</v>
      </c>
      <c r="P6">
        <f t="shared" si="0"/>
        <v>2015</v>
      </c>
      <c r="Q6" s="12" t="s">
        <v>8308</v>
      </c>
      <c r="R6" t="s">
        <v>8309</v>
      </c>
      <c r="S6">
        <f t="shared" si="1"/>
        <v>11</v>
      </c>
      <c r="T6" s="17" t="s">
        <v>8375</v>
      </c>
    </row>
    <row r="7" spans="1:20" ht="43.2" hidden="1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9">
        <v>42563.932951388888</v>
      </c>
      <c r="K7">
        <v>1468362207</v>
      </c>
      <c r="L7" t="b">
        <v>0</v>
      </c>
      <c r="M7">
        <v>47</v>
      </c>
      <c r="N7" t="b">
        <v>1</v>
      </c>
      <c r="O7" t="s">
        <v>8263</v>
      </c>
      <c r="P7">
        <f t="shared" si="0"/>
        <v>2016</v>
      </c>
      <c r="Q7" s="12" t="s">
        <v>8308</v>
      </c>
      <c r="R7" t="s">
        <v>8309</v>
      </c>
      <c r="S7">
        <f t="shared" si="1"/>
        <v>7</v>
      </c>
      <c r="T7" s="17" t="s">
        <v>8371</v>
      </c>
    </row>
    <row r="8" spans="1:20" ht="43.2" hidden="1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9">
        <v>41794.072337962964</v>
      </c>
      <c r="K8">
        <v>1401846250</v>
      </c>
      <c r="L8" t="b">
        <v>0</v>
      </c>
      <c r="M8">
        <v>58</v>
      </c>
      <c r="N8" t="b">
        <v>1</v>
      </c>
      <c r="O8" t="s">
        <v>8263</v>
      </c>
      <c r="P8">
        <f t="shared" si="0"/>
        <v>2014</v>
      </c>
      <c r="Q8" s="12" t="s">
        <v>8308</v>
      </c>
      <c r="R8" t="s">
        <v>8309</v>
      </c>
      <c r="S8">
        <f t="shared" si="1"/>
        <v>6</v>
      </c>
      <c r="T8" s="17" t="s">
        <v>8370</v>
      </c>
    </row>
    <row r="9" spans="1:20" ht="43.2" hidden="1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9">
        <v>42516.047071759262</v>
      </c>
      <c r="K9">
        <v>1464224867</v>
      </c>
      <c r="L9" t="b">
        <v>0</v>
      </c>
      <c r="M9">
        <v>57</v>
      </c>
      <c r="N9" t="b">
        <v>1</v>
      </c>
      <c r="O9" t="s">
        <v>8263</v>
      </c>
      <c r="P9">
        <f t="shared" si="0"/>
        <v>2016</v>
      </c>
      <c r="Q9" s="12" t="s">
        <v>8308</v>
      </c>
      <c r="R9" t="s">
        <v>8309</v>
      </c>
      <c r="S9">
        <f t="shared" si="1"/>
        <v>5</v>
      </c>
      <c r="T9" s="17" t="s">
        <v>8369</v>
      </c>
    </row>
    <row r="10" spans="1:20" hidden="1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9">
        <v>42468.94458333333</v>
      </c>
      <c r="K10">
        <v>1460155212</v>
      </c>
      <c r="L10" t="b">
        <v>0</v>
      </c>
      <c r="M10">
        <v>12</v>
      </c>
      <c r="N10" t="b">
        <v>1</v>
      </c>
      <c r="O10" t="s">
        <v>8263</v>
      </c>
      <c r="P10">
        <f t="shared" si="0"/>
        <v>2016</v>
      </c>
      <c r="Q10" s="12" t="s">
        <v>8308</v>
      </c>
      <c r="R10" t="s">
        <v>8309</v>
      </c>
      <c r="S10">
        <f t="shared" si="1"/>
        <v>4</v>
      </c>
      <c r="T10" s="17" t="s">
        <v>8368</v>
      </c>
    </row>
    <row r="11" spans="1:20" ht="43.2" hidden="1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9">
        <v>42447.103518518517</v>
      </c>
      <c r="K11">
        <v>1458268144</v>
      </c>
      <c r="L11" t="b">
        <v>0</v>
      </c>
      <c r="M11">
        <v>20</v>
      </c>
      <c r="N11" t="b">
        <v>1</v>
      </c>
      <c r="O11" t="s">
        <v>8263</v>
      </c>
      <c r="P11">
        <f t="shared" si="0"/>
        <v>2016</v>
      </c>
      <c r="Q11" s="12" t="s">
        <v>8308</v>
      </c>
      <c r="R11" t="s">
        <v>8309</v>
      </c>
      <c r="S11">
        <f t="shared" si="1"/>
        <v>3</v>
      </c>
      <c r="T11" s="17" t="s">
        <v>8367</v>
      </c>
    </row>
    <row r="12" spans="1:20" ht="43.2" hidden="1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9">
        <v>41780.068043981482</v>
      </c>
      <c r="K12">
        <v>1400636279</v>
      </c>
      <c r="L12" t="b">
        <v>0</v>
      </c>
      <c r="M12">
        <v>19</v>
      </c>
      <c r="N12" t="b">
        <v>1</v>
      </c>
      <c r="O12" t="s">
        <v>8263</v>
      </c>
      <c r="P12">
        <f t="shared" si="0"/>
        <v>2014</v>
      </c>
      <c r="Q12" s="12" t="s">
        <v>8308</v>
      </c>
      <c r="R12" t="s">
        <v>8309</v>
      </c>
      <c r="S12">
        <f t="shared" si="1"/>
        <v>5</v>
      </c>
      <c r="T12" s="17" t="s">
        <v>8369</v>
      </c>
    </row>
    <row r="13" spans="1:20" ht="43.2" hidden="1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9">
        <v>42572.778495370374</v>
      </c>
      <c r="K13">
        <v>1469126462</v>
      </c>
      <c r="L13" t="b">
        <v>0</v>
      </c>
      <c r="M13">
        <v>75</v>
      </c>
      <c r="N13" t="b">
        <v>1</v>
      </c>
      <c r="O13" t="s">
        <v>8263</v>
      </c>
      <c r="P13">
        <f t="shared" si="0"/>
        <v>2016</v>
      </c>
      <c r="Q13" s="12" t="s">
        <v>8308</v>
      </c>
      <c r="R13" t="s">
        <v>8309</v>
      </c>
      <c r="S13">
        <f t="shared" si="1"/>
        <v>7</v>
      </c>
      <c r="T13" s="17" t="s">
        <v>8371</v>
      </c>
    </row>
    <row r="14" spans="1:20" ht="43.2" hidden="1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9">
        <v>41791.713252314818</v>
      </c>
      <c r="K14">
        <v>1401642425</v>
      </c>
      <c r="L14" t="b">
        <v>0</v>
      </c>
      <c r="M14">
        <v>827</v>
      </c>
      <c r="N14" t="b">
        <v>1</v>
      </c>
      <c r="O14" t="s">
        <v>8263</v>
      </c>
      <c r="P14">
        <f t="shared" si="0"/>
        <v>2014</v>
      </c>
      <c r="Q14" s="12" t="s">
        <v>8308</v>
      </c>
      <c r="R14" t="s">
        <v>8309</v>
      </c>
      <c r="S14">
        <f t="shared" si="1"/>
        <v>6</v>
      </c>
      <c r="T14" s="17" t="s">
        <v>8370</v>
      </c>
    </row>
    <row r="15" spans="1:20" ht="28.8" hidden="1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9">
        <v>42508.677187499998</v>
      </c>
      <c r="K15">
        <v>1463588109</v>
      </c>
      <c r="L15" t="b">
        <v>0</v>
      </c>
      <c r="M15">
        <v>51</v>
      </c>
      <c r="N15" t="b">
        <v>1</v>
      </c>
      <c r="O15" t="s">
        <v>8263</v>
      </c>
      <c r="P15">
        <f t="shared" si="0"/>
        <v>2016</v>
      </c>
      <c r="Q15" s="12" t="s">
        <v>8308</v>
      </c>
      <c r="R15" t="s">
        <v>8309</v>
      </c>
      <c r="S15">
        <f t="shared" si="1"/>
        <v>5</v>
      </c>
      <c r="T15" s="17" t="s">
        <v>8369</v>
      </c>
    </row>
    <row r="16" spans="1:20" ht="28.8" hidden="1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9">
        <v>41808.02648148148</v>
      </c>
      <c r="K16">
        <v>1403051888</v>
      </c>
      <c r="L16" t="b">
        <v>0</v>
      </c>
      <c r="M16">
        <v>41</v>
      </c>
      <c r="N16" t="b">
        <v>1</v>
      </c>
      <c r="O16" t="s">
        <v>8263</v>
      </c>
      <c r="P16">
        <f t="shared" si="0"/>
        <v>2014</v>
      </c>
      <c r="Q16" s="12" t="s">
        <v>8308</v>
      </c>
      <c r="R16" t="s">
        <v>8309</v>
      </c>
      <c r="S16">
        <f t="shared" si="1"/>
        <v>6</v>
      </c>
      <c r="T16" s="17" t="s">
        <v>8370</v>
      </c>
    </row>
    <row r="17" spans="1:20" ht="43.2" hidden="1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9">
        <v>42256.391875000001</v>
      </c>
      <c r="K17">
        <v>1441790658</v>
      </c>
      <c r="L17" t="b">
        <v>0</v>
      </c>
      <c r="M17">
        <v>98</v>
      </c>
      <c r="N17" t="b">
        <v>1</v>
      </c>
      <c r="O17" t="s">
        <v>8263</v>
      </c>
      <c r="P17">
        <f t="shared" si="0"/>
        <v>2015</v>
      </c>
      <c r="Q17" s="12" t="s">
        <v>8308</v>
      </c>
      <c r="R17" t="s">
        <v>8309</v>
      </c>
      <c r="S17">
        <f t="shared" si="1"/>
        <v>9</v>
      </c>
      <c r="T17" s="17" t="s">
        <v>8373</v>
      </c>
    </row>
    <row r="18" spans="1:20" ht="43.2" hidden="1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9">
        <v>41760.796423611115</v>
      </c>
      <c r="K18">
        <v>1398971211</v>
      </c>
      <c r="L18" t="b">
        <v>0</v>
      </c>
      <c r="M18">
        <v>70</v>
      </c>
      <c r="N18" t="b">
        <v>1</v>
      </c>
      <c r="O18" t="s">
        <v>8263</v>
      </c>
      <c r="P18">
        <f t="shared" si="0"/>
        <v>2014</v>
      </c>
      <c r="Q18" s="12" t="s">
        <v>8308</v>
      </c>
      <c r="R18" t="s">
        <v>8309</v>
      </c>
      <c r="S18">
        <f t="shared" si="1"/>
        <v>5</v>
      </c>
      <c r="T18" s="17" t="s">
        <v>8369</v>
      </c>
    </row>
    <row r="19" spans="1:20" ht="43.2" hidden="1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9">
        <v>41917.731736111113</v>
      </c>
      <c r="K19">
        <v>1412530422</v>
      </c>
      <c r="L19" t="b">
        <v>0</v>
      </c>
      <c r="M19">
        <v>36</v>
      </c>
      <c r="N19" t="b">
        <v>1</v>
      </c>
      <c r="O19" t="s">
        <v>8263</v>
      </c>
      <c r="P19">
        <f t="shared" si="0"/>
        <v>2014</v>
      </c>
      <c r="Q19" s="12" t="s">
        <v>8308</v>
      </c>
      <c r="R19" t="s">
        <v>8309</v>
      </c>
      <c r="S19">
        <f t="shared" si="1"/>
        <v>10</v>
      </c>
      <c r="T19" s="17" t="s">
        <v>8374</v>
      </c>
    </row>
    <row r="20" spans="1:20" ht="43.2" hidden="1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9">
        <v>41869.542314814818</v>
      </c>
      <c r="K20">
        <v>1408366856</v>
      </c>
      <c r="L20" t="b">
        <v>0</v>
      </c>
      <c r="M20">
        <v>342</v>
      </c>
      <c r="N20" t="b">
        <v>1</v>
      </c>
      <c r="O20" t="s">
        <v>8263</v>
      </c>
      <c r="P20">
        <f t="shared" si="0"/>
        <v>2014</v>
      </c>
      <c r="Q20" s="12" t="s">
        <v>8308</v>
      </c>
      <c r="R20" t="s">
        <v>8309</v>
      </c>
      <c r="S20">
        <f t="shared" si="1"/>
        <v>8</v>
      </c>
      <c r="T20" s="17" t="s">
        <v>8372</v>
      </c>
    </row>
    <row r="21" spans="1:20" ht="43.2" hidden="1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9">
        <v>42175.816365740742</v>
      </c>
      <c r="K21">
        <v>1434828934</v>
      </c>
      <c r="L21" t="b">
        <v>0</v>
      </c>
      <c r="M21">
        <v>22</v>
      </c>
      <c r="N21" t="b">
        <v>1</v>
      </c>
      <c r="O21" t="s">
        <v>8263</v>
      </c>
      <c r="P21">
        <f t="shared" si="0"/>
        <v>2015</v>
      </c>
      <c r="Q21" s="12" t="s">
        <v>8308</v>
      </c>
      <c r="R21" t="s">
        <v>8309</v>
      </c>
      <c r="S21">
        <f t="shared" si="1"/>
        <v>6</v>
      </c>
      <c r="T21" s="17" t="s">
        <v>8370</v>
      </c>
    </row>
    <row r="22" spans="1:20" ht="43.2" hidden="1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9">
        <v>42200.758240740739</v>
      </c>
      <c r="K22">
        <v>1436983912</v>
      </c>
      <c r="L22" t="b">
        <v>0</v>
      </c>
      <c r="M22">
        <v>25</v>
      </c>
      <c r="N22" t="b">
        <v>1</v>
      </c>
      <c r="O22" t="s">
        <v>8263</v>
      </c>
      <c r="P22">
        <f t="shared" si="0"/>
        <v>2015</v>
      </c>
      <c r="Q22" s="12" t="s">
        <v>8308</v>
      </c>
      <c r="R22" t="s">
        <v>8309</v>
      </c>
      <c r="S22">
        <f t="shared" si="1"/>
        <v>7</v>
      </c>
      <c r="T22" s="17" t="s">
        <v>8371</v>
      </c>
    </row>
    <row r="23" spans="1:20" ht="43.2" hidden="1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9">
        <v>41878.627187500002</v>
      </c>
      <c r="K23">
        <v>1409151789</v>
      </c>
      <c r="L23" t="b">
        <v>0</v>
      </c>
      <c r="M23">
        <v>101</v>
      </c>
      <c r="N23" t="b">
        <v>1</v>
      </c>
      <c r="O23" t="s">
        <v>8263</v>
      </c>
      <c r="P23">
        <f t="shared" si="0"/>
        <v>2014</v>
      </c>
      <c r="Q23" s="12" t="s">
        <v>8308</v>
      </c>
      <c r="R23" t="s">
        <v>8309</v>
      </c>
      <c r="S23">
        <f t="shared" si="1"/>
        <v>8</v>
      </c>
      <c r="T23" s="17" t="s">
        <v>8372</v>
      </c>
    </row>
    <row r="24" spans="1:20" ht="28.8" hidden="1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9">
        <v>41989.91134259259</v>
      </c>
      <c r="K24">
        <v>1418766740</v>
      </c>
      <c r="L24" t="b">
        <v>0</v>
      </c>
      <c r="M24">
        <v>8</v>
      </c>
      <c r="N24" t="b">
        <v>1</v>
      </c>
      <c r="O24" t="s">
        <v>8263</v>
      </c>
      <c r="P24">
        <f t="shared" si="0"/>
        <v>2014</v>
      </c>
      <c r="Q24" s="12" t="s">
        <v>8308</v>
      </c>
      <c r="R24" t="s">
        <v>8309</v>
      </c>
      <c r="S24">
        <f t="shared" si="1"/>
        <v>12</v>
      </c>
      <c r="T24" s="17" t="s">
        <v>8376</v>
      </c>
    </row>
    <row r="25" spans="1:20" ht="43.2" hidden="1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9">
        <v>42097.778946759259</v>
      </c>
      <c r="K25">
        <v>1428086501</v>
      </c>
      <c r="L25" t="b">
        <v>0</v>
      </c>
      <c r="M25">
        <v>23</v>
      </c>
      <c r="N25" t="b">
        <v>1</v>
      </c>
      <c r="O25" t="s">
        <v>8263</v>
      </c>
      <c r="P25">
        <f t="shared" si="0"/>
        <v>2015</v>
      </c>
      <c r="Q25" s="12" t="s">
        <v>8308</v>
      </c>
      <c r="R25" t="s">
        <v>8309</v>
      </c>
      <c r="S25">
        <f t="shared" si="1"/>
        <v>4</v>
      </c>
      <c r="T25" s="17" t="s">
        <v>8368</v>
      </c>
    </row>
    <row r="26" spans="1:20" ht="28.8" hidden="1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9">
        <v>42229.820173611108</v>
      </c>
      <c r="K26">
        <v>1439494863</v>
      </c>
      <c r="L26" t="b">
        <v>0</v>
      </c>
      <c r="M26">
        <v>574</v>
      </c>
      <c r="N26" t="b">
        <v>1</v>
      </c>
      <c r="O26" t="s">
        <v>8263</v>
      </c>
      <c r="P26">
        <f t="shared" si="0"/>
        <v>2015</v>
      </c>
      <c r="Q26" s="12" t="s">
        <v>8308</v>
      </c>
      <c r="R26" t="s">
        <v>8309</v>
      </c>
      <c r="S26">
        <f t="shared" si="1"/>
        <v>8</v>
      </c>
      <c r="T26" s="17" t="s">
        <v>8372</v>
      </c>
    </row>
    <row r="27" spans="1:20" ht="43.2" hidden="1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9">
        <v>42318.025011574071</v>
      </c>
      <c r="K27">
        <v>1447115761</v>
      </c>
      <c r="L27" t="b">
        <v>0</v>
      </c>
      <c r="M27">
        <v>14</v>
      </c>
      <c r="N27" t="b">
        <v>1</v>
      </c>
      <c r="O27" t="s">
        <v>8263</v>
      </c>
      <c r="P27">
        <f t="shared" si="0"/>
        <v>2015</v>
      </c>
      <c r="Q27" s="12" t="s">
        <v>8308</v>
      </c>
      <c r="R27" t="s">
        <v>8309</v>
      </c>
      <c r="S27">
        <f t="shared" si="1"/>
        <v>11</v>
      </c>
      <c r="T27" s="17" t="s">
        <v>8375</v>
      </c>
    </row>
    <row r="28" spans="1:20" ht="43.2" hidden="1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9">
        <v>41828.515555555554</v>
      </c>
      <c r="K28">
        <v>1404822144</v>
      </c>
      <c r="L28" t="b">
        <v>0</v>
      </c>
      <c r="M28">
        <v>19</v>
      </c>
      <c r="N28" t="b">
        <v>1</v>
      </c>
      <c r="O28" t="s">
        <v>8263</v>
      </c>
      <c r="P28">
        <f t="shared" si="0"/>
        <v>2014</v>
      </c>
      <c r="Q28" s="12" t="s">
        <v>8308</v>
      </c>
      <c r="R28" t="s">
        <v>8309</v>
      </c>
      <c r="S28">
        <f t="shared" si="1"/>
        <v>7</v>
      </c>
      <c r="T28" s="17" t="s">
        <v>8371</v>
      </c>
    </row>
    <row r="29" spans="1:20" ht="43.2" hidden="1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9">
        <v>41929.164733796293</v>
      </c>
      <c r="K29">
        <v>1413518233</v>
      </c>
      <c r="L29" t="b">
        <v>0</v>
      </c>
      <c r="M29">
        <v>150</v>
      </c>
      <c r="N29" t="b">
        <v>1</v>
      </c>
      <c r="O29" t="s">
        <v>8263</v>
      </c>
      <c r="P29">
        <f t="shared" si="0"/>
        <v>2014</v>
      </c>
      <c r="Q29" s="12" t="s">
        <v>8308</v>
      </c>
      <c r="R29" t="s">
        <v>8309</v>
      </c>
      <c r="S29">
        <f t="shared" si="1"/>
        <v>10</v>
      </c>
      <c r="T29" s="17" t="s">
        <v>8374</v>
      </c>
    </row>
    <row r="30" spans="1:20" ht="28.8" hidden="1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9">
        <v>42324.963935185187</v>
      </c>
      <c r="K30">
        <v>1447715284</v>
      </c>
      <c r="L30" t="b">
        <v>0</v>
      </c>
      <c r="M30">
        <v>71</v>
      </c>
      <c r="N30" t="b">
        <v>1</v>
      </c>
      <c r="O30" t="s">
        <v>8263</v>
      </c>
      <c r="P30">
        <f t="shared" si="0"/>
        <v>2015</v>
      </c>
      <c r="Q30" s="12" t="s">
        <v>8308</v>
      </c>
      <c r="R30" t="s">
        <v>8309</v>
      </c>
      <c r="S30">
        <f t="shared" si="1"/>
        <v>11</v>
      </c>
      <c r="T30" s="17" t="s">
        <v>8375</v>
      </c>
    </row>
    <row r="31" spans="1:20" ht="43.2" hidden="1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9">
        <v>41812.67324074074</v>
      </c>
      <c r="K31">
        <v>1403453368</v>
      </c>
      <c r="L31" t="b">
        <v>0</v>
      </c>
      <c r="M31">
        <v>117</v>
      </c>
      <c r="N31" t="b">
        <v>1</v>
      </c>
      <c r="O31" t="s">
        <v>8263</v>
      </c>
      <c r="P31">
        <f t="shared" si="0"/>
        <v>2014</v>
      </c>
      <c r="Q31" s="12" t="s">
        <v>8308</v>
      </c>
      <c r="R31" t="s">
        <v>8309</v>
      </c>
      <c r="S31">
        <f t="shared" si="1"/>
        <v>6</v>
      </c>
      <c r="T31" s="17" t="s">
        <v>8370</v>
      </c>
    </row>
    <row r="32" spans="1:20" ht="43.2" hidden="1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9">
        <v>41842.292997685188</v>
      </c>
      <c r="K32">
        <v>1406012515</v>
      </c>
      <c r="L32" t="b">
        <v>0</v>
      </c>
      <c r="M32">
        <v>53</v>
      </c>
      <c r="N32" t="b">
        <v>1</v>
      </c>
      <c r="O32" t="s">
        <v>8263</v>
      </c>
      <c r="P32">
        <f t="shared" si="0"/>
        <v>2014</v>
      </c>
      <c r="Q32" s="12" t="s">
        <v>8308</v>
      </c>
      <c r="R32" t="s">
        <v>8309</v>
      </c>
      <c r="S32">
        <f t="shared" si="1"/>
        <v>7</v>
      </c>
      <c r="T32" s="17" t="s">
        <v>8371</v>
      </c>
    </row>
    <row r="33" spans="1:20" ht="43.2" hidden="1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9">
        <v>42376.792060185187</v>
      </c>
      <c r="K33">
        <v>1452193234</v>
      </c>
      <c r="L33" t="b">
        <v>0</v>
      </c>
      <c r="M33">
        <v>1</v>
      </c>
      <c r="N33" t="b">
        <v>1</v>
      </c>
      <c r="O33" t="s">
        <v>8263</v>
      </c>
      <c r="P33">
        <f t="shared" si="0"/>
        <v>2016</v>
      </c>
      <c r="Q33" s="12" t="s">
        <v>8308</v>
      </c>
      <c r="R33" t="s">
        <v>8309</v>
      </c>
      <c r="S33">
        <f t="shared" si="1"/>
        <v>1</v>
      </c>
      <c r="T33" s="17" t="s">
        <v>8365</v>
      </c>
    </row>
    <row r="34" spans="1:20" ht="43.2" hidden="1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9">
        <v>42461.627511574072</v>
      </c>
      <c r="K34">
        <v>1459523017</v>
      </c>
      <c r="L34" t="b">
        <v>0</v>
      </c>
      <c r="M34">
        <v>89</v>
      </c>
      <c r="N34" t="b">
        <v>1</v>
      </c>
      <c r="O34" t="s">
        <v>8263</v>
      </c>
      <c r="P34">
        <f t="shared" si="0"/>
        <v>2016</v>
      </c>
      <c r="Q34" s="12" t="s">
        <v>8308</v>
      </c>
      <c r="R34" t="s">
        <v>8309</v>
      </c>
      <c r="S34">
        <f t="shared" si="1"/>
        <v>4</v>
      </c>
      <c r="T34" s="17" t="s">
        <v>8368</v>
      </c>
    </row>
    <row r="35" spans="1:20" ht="43.2" hidden="1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9">
        <v>42286.660891203705</v>
      </c>
      <c r="K35">
        <v>1444405901</v>
      </c>
      <c r="L35" t="b">
        <v>0</v>
      </c>
      <c r="M35">
        <v>64</v>
      </c>
      <c r="N35" t="b">
        <v>1</v>
      </c>
      <c r="O35" t="s">
        <v>8263</v>
      </c>
      <c r="P35">
        <f t="shared" si="0"/>
        <v>2015</v>
      </c>
      <c r="Q35" s="12" t="s">
        <v>8308</v>
      </c>
      <c r="R35" t="s">
        <v>8309</v>
      </c>
      <c r="S35">
        <f t="shared" si="1"/>
        <v>10</v>
      </c>
      <c r="T35" s="17" t="s">
        <v>8374</v>
      </c>
    </row>
    <row r="36" spans="1:20" ht="43.2" hidden="1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9">
        <v>41841.321770833332</v>
      </c>
      <c r="K36">
        <v>1405928601</v>
      </c>
      <c r="L36" t="b">
        <v>0</v>
      </c>
      <c r="M36">
        <v>68</v>
      </c>
      <c r="N36" t="b">
        <v>1</v>
      </c>
      <c r="O36" t="s">
        <v>8263</v>
      </c>
      <c r="P36">
        <f t="shared" si="0"/>
        <v>2014</v>
      </c>
      <c r="Q36" s="12" t="s">
        <v>8308</v>
      </c>
      <c r="R36" t="s">
        <v>8309</v>
      </c>
      <c r="S36">
        <f t="shared" si="1"/>
        <v>7</v>
      </c>
      <c r="T36" s="17" t="s">
        <v>8371</v>
      </c>
    </row>
    <row r="37" spans="1:20" ht="43.2" hidden="1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9">
        <v>42098.291828703703</v>
      </c>
      <c r="K37">
        <v>1428130814</v>
      </c>
      <c r="L37" t="b">
        <v>0</v>
      </c>
      <c r="M37">
        <v>28</v>
      </c>
      <c r="N37" t="b">
        <v>1</v>
      </c>
      <c r="O37" t="s">
        <v>8263</v>
      </c>
      <c r="P37">
        <f t="shared" si="0"/>
        <v>2015</v>
      </c>
      <c r="Q37" s="12" t="s">
        <v>8308</v>
      </c>
      <c r="R37" t="s">
        <v>8309</v>
      </c>
      <c r="S37">
        <f t="shared" si="1"/>
        <v>4</v>
      </c>
      <c r="T37" s="17" t="s">
        <v>8368</v>
      </c>
    </row>
    <row r="38" spans="1:20" ht="28.8" hidden="1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9">
        <v>42068.307002314818</v>
      </c>
      <c r="K38">
        <v>1425540125</v>
      </c>
      <c r="L38" t="b">
        <v>0</v>
      </c>
      <c r="M38">
        <v>44</v>
      </c>
      <c r="N38" t="b">
        <v>1</v>
      </c>
      <c r="O38" t="s">
        <v>8263</v>
      </c>
      <c r="P38">
        <f t="shared" si="0"/>
        <v>2015</v>
      </c>
      <c r="Q38" s="12" t="s">
        <v>8308</v>
      </c>
      <c r="R38" t="s">
        <v>8309</v>
      </c>
      <c r="S38">
        <f t="shared" si="1"/>
        <v>3</v>
      </c>
      <c r="T38" s="17" t="s">
        <v>8367</v>
      </c>
    </row>
    <row r="39" spans="1:20" ht="43.2" hidden="1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9">
        <v>42032.693043981482</v>
      </c>
      <c r="K39">
        <v>1422463079</v>
      </c>
      <c r="L39" t="b">
        <v>0</v>
      </c>
      <c r="M39">
        <v>253</v>
      </c>
      <c r="N39" t="b">
        <v>1</v>
      </c>
      <c r="O39" t="s">
        <v>8263</v>
      </c>
      <c r="P39">
        <f t="shared" si="0"/>
        <v>2015</v>
      </c>
      <c r="Q39" s="12" t="s">
        <v>8308</v>
      </c>
      <c r="R39" t="s">
        <v>8309</v>
      </c>
      <c r="S39">
        <f t="shared" si="1"/>
        <v>1</v>
      </c>
      <c r="T39" s="17" t="s">
        <v>8365</v>
      </c>
    </row>
    <row r="40" spans="1:20" ht="43.2" hidden="1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9">
        <v>41375.057222222225</v>
      </c>
      <c r="K40">
        <v>1365643344</v>
      </c>
      <c r="L40" t="b">
        <v>0</v>
      </c>
      <c r="M40">
        <v>66</v>
      </c>
      <c r="N40" t="b">
        <v>1</v>
      </c>
      <c r="O40" t="s">
        <v>8263</v>
      </c>
      <c r="P40">
        <f t="shared" si="0"/>
        <v>2013</v>
      </c>
      <c r="Q40" s="12" t="s">
        <v>8308</v>
      </c>
      <c r="R40" t="s">
        <v>8309</v>
      </c>
      <c r="S40">
        <f t="shared" si="1"/>
        <v>4</v>
      </c>
      <c r="T40" s="17" t="s">
        <v>8368</v>
      </c>
    </row>
    <row r="41" spans="1:20" ht="43.2" hidden="1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9">
        <v>41754.047083333331</v>
      </c>
      <c r="K41">
        <v>1398388068</v>
      </c>
      <c r="L41" t="b">
        <v>0</v>
      </c>
      <c r="M41">
        <v>217</v>
      </c>
      <c r="N41" t="b">
        <v>1</v>
      </c>
      <c r="O41" t="s">
        <v>8263</v>
      </c>
      <c r="P41">
        <f t="shared" si="0"/>
        <v>2014</v>
      </c>
      <c r="Q41" s="12" t="s">
        <v>8308</v>
      </c>
      <c r="R41" t="s">
        <v>8309</v>
      </c>
      <c r="S41">
        <f t="shared" si="1"/>
        <v>4</v>
      </c>
      <c r="T41" s="17" t="s">
        <v>8368</v>
      </c>
    </row>
    <row r="42" spans="1:20" ht="43.2" hidden="1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9">
        <v>41789.21398148148</v>
      </c>
      <c r="K42">
        <v>1401426488</v>
      </c>
      <c r="L42" t="b">
        <v>0</v>
      </c>
      <c r="M42">
        <v>16</v>
      </c>
      <c r="N42" t="b">
        <v>1</v>
      </c>
      <c r="O42" t="s">
        <v>8263</v>
      </c>
      <c r="P42">
        <f t="shared" si="0"/>
        <v>2014</v>
      </c>
      <c r="Q42" s="12" t="s">
        <v>8308</v>
      </c>
      <c r="R42" t="s">
        <v>8309</v>
      </c>
      <c r="S42">
        <f t="shared" si="1"/>
        <v>5</v>
      </c>
      <c r="T42" s="17" t="s">
        <v>8369</v>
      </c>
    </row>
    <row r="43" spans="1:20" ht="43.2" hidden="1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9">
        <v>41887.568912037037</v>
      </c>
      <c r="K43">
        <v>1409924354</v>
      </c>
      <c r="L43" t="b">
        <v>0</v>
      </c>
      <c r="M43">
        <v>19</v>
      </c>
      <c r="N43" t="b">
        <v>1</v>
      </c>
      <c r="O43" t="s">
        <v>8263</v>
      </c>
      <c r="P43">
        <f t="shared" si="0"/>
        <v>2014</v>
      </c>
      <c r="Q43" s="12" t="s">
        <v>8308</v>
      </c>
      <c r="R43" t="s">
        <v>8309</v>
      </c>
      <c r="S43">
        <f t="shared" si="1"/>
        <v>9</v>
      </c>
      <c r="T43" s="17" t="s">
        <v>8373</v>
      </c>
    </row>
    <row r="44" spans="1:20" ht="43.2" hidden="1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9">
        <v>41971.639189814814</v>
      </c>
      <c r="K44">
        <v>1417188026</v>
      </c>
      <c r="L44" t="b">
        <v>0</v>
      </c>
      <c r="M44">
        <v>169</v>
      </c>
      <c r="N44" t="b">
        <v>1</v>
      </c>
      <c r="O44" t="s">
        <v>8263</v>
      </c>
      <c r="P44">
        <f t="shared" si="0"/>
        <v>2014</v>
      </c>
      <c r="Q44" s="12" t="s">
        <v>8308</v>
      </c>
      <c r="R44" t="s">
        <v>8309</v>
      </c>
      <c r="S44">
        <f t="shared" si="1"/>
        <v>11</v>
      </c>
      <c r="T44" s="17" t="s">
        <v>8375</v>
      </c>
    </row>
    <row r="45" spans="1:20" ht="43.2" hidden="1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9">
        <v>41802.790347222224</v>
      </c>
      <c r="K45">
        <v>1402599486</v>
      </c>
      <c r="L45" t="b">
        <v>0</v>
      </c>
      <c r="M45">
        <v>263</v>
      </c>
      <c r="N45" t="b">
        <v>1</v>
      </c>
      <c r="O45" t="s">
        <v>8263</v>
      </c>
      <c r="P45">
        <f t="shared" si="0"/>
        <v>2014</v>
      </c>
      <c r="Q45" s="12" t="s">
        <v>8308</v>
      </c>
      <c r="R45" t="s">
        <v>8309</v>
      </c>
      <c r="S45">
        <f t="shared" si="1"/>
        <v>6</v>
      </c>
      <c r="T45" s="17" t="s">
        <v>8370</v>
      </c>
    </row>
    <row r="46" spans="1:20" ht="43.2" hidden="1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9">
        <v>41874.098807870374</v>
      </c>
      <c r="K46">
        <v>1408760537</v>
      </c>
      <c r="L46" t="b">
        <v>0</v>
      </c>
      <c r="M46">
        <v>15</v>
      </c>
      <c r="N46" t="b">
        <v>1</v>
      </c>
      <c r="O46" t="s">
        <v>8263</v>
      </c>
      <c r="P46">
        <f t="shared" si="0"/>
        <v>2014</v>
      </c>
      <c r="Q46" s="12" t="s">
        <v>8308</v>
      </c>
      <c r="R46" t="s">
        <v>8309</v>
      </c>
      <c r="S46">
        <f t="shared" si="1"/>
        <v>8</v>
      </c>
      <c r="T46" s="17" t="s">
        <v>8372</v>
      </c>
    </row>
    <row r="47" spans="1:20" ht="43.2" hidden="1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9">
        <v>42457.623923611114</v>
      </c>
      <c r="K47">
        <v>1459177107</v>
      </c>
      <c r="L47" t="b">
        <v>0</v>
      </c>
      <c r="M47">
        <v>61</v>
      </c>
      <c r="N47" t="b">
        <v>1</v>
      </c>
      <c r="O47" t="s">
        <v>8263</v>
      </c>
      <c r="P47">
        <f t="shared" si="0"/>
        <v>2016</v>
      </c>
      <c r="Q47" s="12" t="s">
        <v>8308</v>
      </c>
      <c r="R47" t="s">
        <v>8309</v>
      </c>
      <c r="S47">
        <f t="shared" si="1"/>
        <v>3</v>
      </c>
      <c r="T47" s="17" t="s">
        <v>8367</v>
      </c>
    </row>
    <row r="48" spans="1:20" ht="43.2" hidden="1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9">
        <v>42323.96497685185</v>
      </c>
      <c r="K48">
        <v>1447628974</v>
      </c>
      <c r="L48" t="b">
        <v>0</v>
      </c>
      <c r="M48">
        <v>45</v>
      </c>
      <c r="N48" t="b">
        <v>1</v>
      </c>
      <c r="O48" t="s">
        <v>8263</v>
      </c>
      <c r="P48">
        <f t="shared" si="0"/>
        <v>2015</v>
      </c>
      <c r="Q48" s="12" t="s">
        <v>8308</v>
      </c>
      <c r="R48" t="s">
        <v>8309</v>
      </c>
      <c r="S48">
        <f t="shared" si="1"/>
        <v>11</v>
      </c>
      <c r="T48" s="17" t="s">
        <v>8375</v>
      </c>
    </row>
    <row r="49" spans="1:20" ht="43.2" hidden="1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9">
        <v>41932.819525462961</v>
      </c>
      <c r="K49">
        <v>1413834007</v>
      </c>
      <c r="L49" t="b">
        <v>0</v>
      </c>
      <c r="M49">
        <v>70</v>
      </c>
      <c r="N49" t="b">
        <v>1</v>
      </c>
      <c r="O49" t="s">
        <v>8263</v>
      </c>
      <c r="P49">
        <f t="shared" si="0"/>
        <v>2014</v>
      </c>
      <c r="Q49" s="12" t="s">
        <v>8308</v>
      </c>
      <c r="R49" t="s">
        <v>8309</v>
      </c>
      <c r="S49">
        <f t="shared" si="1"/>
        <v>10</v>
      </c>
      <c r="T49" s="17" t="s">
        <v>8374</v>
      </c>
    </row>
    <row r="50" spans="1:20" ht="43.2" hidden="1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9">
        <v>42033.516898148147</v>
      </c>
      <c r="K50">
        <v>1422534260</v>
      </c>
      <c r="L50" t="b">
        <v>0</v>
      </c>
      <c r="M50">
        <v>38</v>
      </c>
      <c r="N50" t="b">
        <v>1</v>
      </c>
      <c r="O50" t="s">
        <v>8263</v>
      </c>
      <c r="P50">
        <f t="shared" si="0"/>
        <v>2015</v>
      </c>
      <c r="Q50" s="12" t="s">
        <v>8308</v>
      </c>
      <c r="R50" t="s">
        <v>8309</v>
      </c>
      <c r="S50">
        <f t="shared" si="1"/>
        <v>1</v>
      </c>
      <c r="T50" s="17" t="s">
        <v>8365</v>
      </c>
    </row>
    <row r="51" spans="1:20" hidden="1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9">
        <v>42271.176446759258</v>
      </c>
      <c r="K51">
        <v>1443068045</v>
      </c>
      <c r="L51" t="b">
        <v>0</v>
      </c>
      <c r="M51">
        <v>87</v>
      </c>
      <c r="N51" t="b">
        <v>1</v>
      </c>
      <c r="O51" t="s">
        <v>8263</v>
      </c>
      <c r="P51">
        <f t="shared" si="0"/>
        <v>2015</v>
      </c>
      <c r="Q51" s="12" t="s">
        <v>8308</v>
      </c>
      <c r="R51" t="s">
        <v>8309</v>
      </c>
      <c r="S51">
        <f t="shared" si="1"/>
        <v>9</v>
      </c>
      <c r="T51" s="17" t="s">
        <v>8373</v>
      </c>
    </row>
    <row r="52" spans="1:20" ht="43.2" hidden="1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9">
        <v>41995.752986111111</v>
      </c>
      <c r="K52">
        <v>1419271458</v>
      </c>
      <c r="L52" t="b">
        <v>0</v>
      </c>
      <c r="M52">
        <v>22</v>
      </c>
      <c r="N52" t="b">
        <v>1</v>
      </c>
      <c r="O52" t="s">
        <v>8263</v>
      </c>
      <c r="P52">
        <f t="shared" si="0"/>
        <v>2014</v>
      </c>
      <c r="Q52" s="12" t="s">
        <v>8308</v>
      </c>
      <c r="R52" t="s">
        <v>8309</v>
      </c>
      <c r="S52">
        <f t="shared" si="1"/>
        <v>12</v>
      </c>
      <c r="T52" s="17" t="s">
        <v>8376</v>
      </c>
    </row>
    <row r="53" spans="1:20" ht="43.2" hidden="1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9">
        <v>42196.928668981483</v>
      </c>
      <c r="K53">
        <v>1436653037</v>
      </c>
      <c r="L53" t="b">
        <v>0</v>
      </c>
      <c r="M53">
        <v>119</v>
      </c>
      <c r="N53" t="b">
        <v>1</v>
      </c>
      <c r="O53" t="s">
        <v>8263</v>
      </c>
      <c r="P53">
        <f t="shared" si="0"/>
        <v>2015</v>
      </c>
      <c r="Q53" s="12" t="s">
        <v>8308</v>
      </c>
      <c r="R53" t="s">
        <v>8309</v>
      </c>
      <c r="S53">
        <f t="shared" si="1"/>
        <v>7</v>
      </c>
      <c r="T53" s="17" t="s">
        <v>8371</v>
      </c>
    </row>
    <row r="54" spans="1:20" ht="43.2" hidden="1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9">
        <v>41807.701921296299</v>
      </c>
      <c r="K54">
        <v>1403023846</v>
      </c>
      <c r="L54" t="b">
        <v>0</v>
      </c>
      <c r="M54">
        <v>52</v>
      </c>
      <c r="N54" t="b">
        <v>1</v>
      </c>
      <c r="O54" t="s">
        <v>8263</v>
      </c>
      <c r="P54">
        <f t="shared" si="0"/>
        <v>2014</v>
      </c>
      <c r="Q54" s="12" t="s">
        <v>8308</v>
      </c>
      <c r="R54" t="s">
        <v>8309</v>
      </c>
      <c r="S54">
        <f t="shared" si="1"/>
        <v>6</v>
      </c>
      <c r="T54" s="17" t="s">
        <v>8370</v>
      </c>
    </row>
    <row r="55" spans="1:20" ht="28.8" hidden="1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9">
        <v>41719.549131944441</v>
      </c>
      <c r="K55">
        <v>1395407445</v>
      </c>
      <c r="L55" t="b">
        <v>0</v>
      </c>
      <c r="M55">
        <v>117</v>
      </c>
      <c r="N55" t="b">
        <v>1</v>
      </c>
      <c r="O55" t="s">
        <v>8263</v>
      </c>
      <c r="P55">
        <f t="shared" si="0"/>
        <v>2014</v>
      </c>
      <c r="Q55" s="12" t="s">
        <v>8308</v>
      </c>
      <c r="R55" t="s">
        <v>8309</v>
      </c>
      <c r="S55">
        <f t="shared" si="1"/>
        <v>3</v>
      </c>
      <c r="T55" s="17" t="s">
        <v>8367</v>
      </c>
    </row>
    <row r="56" spans="1:20" ht="43.2" hidden="1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9">
        <v>42333.713206018518</v>
      </c>
      <c r="K56">
        <v>1448471221</v>
      </c>
      <c r="L56" t="b">
        <v>0</v>
      </c>
      <c r="M56">
        <v>52</v>
      </c>
      <c r="N56" t="b">
        <v>1</v>
      </c>
      <c r="O56" t="s">
        <v>8263</v>
      </c>
      <c r="P56">
        <f t="shared" si="0"/>
        <v>2015</v>
      </c>
      <c r="Q56" s="12" t="s">
        <v>8308</v>
      </c>
      <c r="R56" t="s">
        <v>8309</v>
      </c>
      <c r="S56">
        <f t="shared" si="1"/>
        <v>11</v>
      </c>
      <c r="T56" s="17" t="s">
        <v>8375</v>
      </c>
    </row>
    <row r="57" spans="1:20" ht="43.2" hidden="1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9">
        <v>42496.968935185185</v>
      </c>
      <c r="K57">
        <v>1462576516</v>
      </c>
      <c r="L57" t="b">
        <v>0</v>
      </c>
      <c r="M57">
        <v>86</v>
      </c>
      <c r="N57" t="b">
        <v>1</v>
      </c>
      <c r="O57" t="s">
        <v>8263</v>
      </c>
      <c r="P57">
        <f t="shared" si="0"/>
        <v>2016</v>
      </c>
      <c r="Q57" s="12" t="s">
        <v>8308</v>
      </c>
      <c r="R57" t="s">
        <v>8309</v>
      </c>
      <c r="S57">
        <f t="shared" si="1"/>
        <v>5</v>
      </c>
      <c r="T57" s="17" t="s">
        <v>8369</v>
      </c>
    </row>
    <row r="58" spans="1:20" ht="28.8" hidden="1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9">
        <v>42149.548888888887</v>
      </c>
      <c r="K58">
        <v>1432559424</v>
      </c>
      <c r="L58" t="b">
        <v>0</v>
      </c>
      <c r="M58">
        <v>174</v>
      </c>
      <c r="N58" t="b">
        <v>1</v>
      </c>
      <c r="O58" t="s">
        <v>8263</v>
      </c>
      <c r="P58">
        <f t="shared" si="0"/>
        <v>2015</v>
      </c>
      <c r="Q58" s="12" t="s">
        <v>8308</v>
      </c>
      <c r="R58" t="s">
        <v>8309</v>
      </c>
      <c r="S58">
        <f t="shared" si="1"/>
        <v>5</v>
      </c>
      <c r="T58" s="17" t="s">
        <v>8369</v>
      </c>
    </row>
    <row r="59" spans="1:20" ht="43.2" hidden="1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9">
        <v>42089.83289351852</v>
      </c>
      <c r="K59">
        <v>1427399962</v>
      </c>
      <c r="L59" t="b">
        <v>0</v>
      </c>
      <c r="M59">
        <v>69</v>
      </c>
      <c r="N59" t="b">
        <v>1</v>
      </c>
      <c r="O59" t="s">
        <v>8263</v>
      </c>
      <c r="P59">
        <f t="shared" si="0"/>
        <v>2015</v>
      </c>
      <c r="Q59" s="12" t="s">
        <v>8308</v>
      </c>
      <c r="R59" t="s">
        <v>8309</v>
      </c>
      <c r="S59">
        <f t="shared" si="1"/>
        <v>3</v>
      </c>
      <c r="T59" s="17" t="s">
        <v>8367</v>
      </c>
    </row>
    <row r="60" spans="1:20" ht="43.2" hidden="1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9">
        <v>41932.745046296295</v>
      </c>
      <c r="K60">
        <v>1413827572</v>
      </c>
      <c r="L60" t="b">
        <v>0</v>
      </c>
      <c r="M60">
        <v>75</v>
      </c>
      <c r="N60" t="b">
        <v>1</v>
      </c>
      <c r="O60" t="s">
        <v>8263</v>
      </c>
      <c r="P60">
        <f t="shared" si="0"/>
        <v>2014</v>
      </c>
      <c r="Q60" s="12" t="s">
        <v>8308</v>
      </c>
      <c r="R60" t="s">
        <v>8309</v>
      </c>
      <c r="S60">
        <f t="shared" si="1"/>
        <v>10</v>
      </c>
      <c r="T60" s="17" t="s">
        <v>8374</v>
      </c>
    </row>
    <row r="61" spans="1:20" ht="43.2" hidden="1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9">
        <v>42230.235833333332</v>
      </c>
      <c r="K61">
        <v>1439530776</v>
      </c>
      <c r="L61" t="b">
        <v>0</v>
      </c>
      <c r="M61">
        <v>33</v>
      </c>
      <c r="N61" t="b">
        <v>1</v>
      </c>
      <c r="O61" t="s">
        <v>8263</v>
      </c>
      <c r="P61">
        <f t="shared" si="0"/>
        <v>2015</v>
      </c>
      <c r="Q61" s="12" t="s">
        <v>8308</v>
      </c>
      <c r="R61" t="s">
        <v>8309</v>
      </c>
      <c r="S61">
        <f t="shared" si="1"/>
        <v>8</v>
      </c>
      <c r="T61" s="17" t="s">
        <v>8372</v>
      </c>
    </row>
    <row r="62" spans="1:20" ht="43.2" hidden="1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9">
        <v>41701.901817129627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>
        <f t="shared" si="0"/>
        <v>2014</v>
      </c>
      <c r="Q62" s="12" t="s">
        <v>8308</v>
      </c>
      <c r="R62" t="s">
        <v>8310</v>
      </c>
      <c r="S62">
        <f t="shared" si="1"/>
        <v>3</v>
      </c>
      <c r="T62" s="17" t="s">
        <v>8367</v>
      </c>
    </row>
    <row r="63" spans="1:20" ht="43.2" hidden="1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9">
        <v>41409.814317129632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>
        <f t="shared" si="0"/>
        <v>2013</v>
      </c>
      <c r="Q63" s="12" t="s">
        <v>8308</v>
      </c>
      <c r="R63" t="s">
        <v>8310</v>
      </c>
      <c r="S63">
        <f t="shared" si="1"/>
        <v>5</v>
      </c>
      <c r="T63" s="17" t="s">
        <v>8369</v>
      </c>
    </row>
    <row r="64" spans="1:20" ht="43.2" hidden="1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9">
        <v>41311.799513888887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>
        <f t="shared" si="0"/>
        <v>2013</v>
      </c>
      <c r="Q64" s="12" t="s">
        <v>8308</v>
      </c>
      <c r="R64" t="s">
        <v>8310</v>
      </c>
      <c r="S64">
        <f t="shared" si="1"/>
        <v>2</v>
      </c>
      <c r="T64" s="17" t="s">
        <v>8366</v>
      </c>
    </row>
    <row r="65" spans="1:20" ht="43.2" hidden="1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9">
        <v>41612.912187499998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>
        <f t="shared" si="0"/>
        <v>2013</v>
      </c>
      <c r="Q65" s="12" t="s">
        <v>8308</v>
      </c>
      <c r="R65" t="s">
        <v>8310</v>
      </c>
      <c r="S65">
        <f t="shared" si="1"/>
        <v>12</v>
      </c>
      <c r="T65" s="17" t="s">
        <v>8376</v>
      </c>
    </row>
    <row r="66" spans="1:20" ht="43.2" hidden="1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9">
        <v>41433.01829861111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>
        <f t="shared" si="0"/>
        <v>2013</v>
      </c>
      <c r="Q66" s="12" t="s">
        <v>8308</v>
      </c>
      <c r="R66" t="s">
        <v>8310</v>
      </c>
      <c r="S66">
        <f t="shared" si="1"/>
        <v>6</v>
      </c>
      <c r="T66" s="17" t="s">
        <v>8370</v>
      </c>
    </row>
    <row r="67" spans="1:20" ht="28.8" hidden="1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9">
        <v>41835.821226851855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>
        <f t="shared" ref="P67:P130" si="2">YEAR(J67)</f>
        <v>2014</v>
      </c>
      <c r="Q67" s="12" t="s">
        <v>8308</v>
      </c>
      <c r="R67" t="s">
        <v>8310</v>
      </c>
      <c r="S67">
        <f t="shared" ref="S67:S130" si="3">MONTH(J67)</f>
        <v>7</v>
      </c>
      <c r="T67" s="17" t="s">
        <v>8371</v>
      </c>
    </row>
    <row r="68" spans="1:20" ht="28.8" hidden="1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9">
        <v>42539.849768518521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>
        <f t="shared" si="2"/>
        <v>2016</v>
      </c>
      <c r="Q68" s="12" t="s">
        <v>8308</v>
      </c>
      <c r="R68" t="s">
        <v>8310</v>
      </c>
      <c r="S68">
        <f t="shared" si="3"/>
        <v>6</v>
      </c>
      <c r="T68" s="17" t="s">
        <v>8370</v>
      </c>
    </row>
    <row r="69" spans="1:20" ht="43.2" hidden="1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9">
        <v>41075.583379629628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>
        <f t="shared" si="2"/>
        <v>2012</v>
      </c>
      <c r="Q69" s="12" t="s">
        <v>8308</v>
      </c>
      <c r="R69" t="s">
        <v>8310</v>
      </c>
      <c r="S69">
        <f t="shared" si="3"/>
        <v>6</v>
      </c>
      <c r="T69" s="17" t="s">
        <v>8370</v>
      </c>
    </row>
    <row r="70" spans="1:20" ht="57.6" hidden="1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9">
        <v>41663.569340277776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>
        <f t="shared" si="2"/>
        <v>2014</v>
      </c>
      <c r="Q70" s="12" t="s">
        <v>8308</v>
      </c>
      <c r="R70" t="s">
        <v>8310</v>
      </c>
      <c r="S70">
        <f t="shared" si="3"/>
        <v>1</v>
      </c>
      <c r="T70" s="17" t="s">
        <v>8365</v>
      </c>
    </row>
    <row r="71" spans="1:20" ht="43.2" hidden="1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9">
        <v>40786.187789351854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>
        <f t="shared" si="2"/>
        <v>2011</v>
      </c>
      <c r="Q71" s="12" t="s">
        <v>8308</v>
      </c>
      <c r="R71" t="s">
        <v>8310</v>
      </c>
      <c r="S71">
        <f t="shared" si="3"/>
        <v>8</v>
      </c>
      <c r="T71" s="17" t="s">
        <v>8372</v>
      </c>
    </row>
    <row r="72" spans="1:20" ht="43.2" hidden="1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9">
        <v>40730.896354166667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>
        <f t="shared" si="2"/>
        <v>2011</v>
      </c>
      <c r="Q72" s="12" t="s">
        <v>8308</v>
      </c>
      <c r="R72" t="s">
        <v>8310</v>
      </c>
      <c r="S72">
        <f t="shared" si="3"/>
        <v>7</v>
      </c>
      <c r="T72" s="17" t="s">
        <v>8371</v>
      </c>
    </row>
    <row r="73" spans="1:20" ht="43.2" hidden="1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9">
        <v>40997.271493055552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>
        <f t="shared" si="2"/>
        <v>2012</v>
      </c>
      <c r="Q73" s="12" t="s">
        <v>8308</v>
      </c>
      <c r="R73" t="s">
        <v>8310</v>
      </c>
      <c r="S73">
        <f t="shared" si="3"/>
        <v>3</v>
      </c>
      <c r="T73" s="17" t="s">
        <v>8367</v>
      </c>
    </row>
    <row r="74" spans="1:20" ht="43.2" hidden="1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9">
        <v>41208.010196759256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>
        <f t="shared" si="2"/>
        <v>2012</v>
      </c>
      <c r="Q74" s="12" t="s">
        <v>8308</v>
      </c>
      <c r="R74" t="s">
        <v>8310</v>
      </c>
      <c r="S74">
        <f t="shared" si="3"/>
        <v>10</v>
      </c>
      <c r="T74" s="17" t="s">
        <v>8374</v>
      </c>
    </row>
    <row r="75" spans="1:20" ht="43.2" hidden="1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9">
        <v>40587.75675925926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>
        <f t="shared" si="2"/>
        <v>2011</v>
      </c>
      <c r="Q75" s="12" t="s">
        <v>8308</v>
      </c>
      <c r="R75" t="s">
        <v>8310</v>
      </c>
      <c r="S75">
        <f t="shared" si="3"/>
        <v>2</v>
      </c>
      <c r="T75" s="17" t="s">
        <v>8366</v>
      </c>
    </row>
    <row r="76" spans="1:20" ht="43.2" hidden="1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9">
        <v>42360.487210648149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>
        <f t="shared" si="2"/>
        <v>2015</v>
      </c>
      <c r="Q76" s="12" t="s">
        <v>8308</v>
      </c>
      <c r="R76" t="s">
        <v>8310</v>
      </c>
      <c r="S76">
        <f t="shared" si="3"/>
        <v>12</v>
      </c>
      <c r="T76" s="17" t="s">
        <v>8376</v>
      </c>
    </row>
    <row r="77" spans="1:20" ht="43.2" hidden="1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9">
        <v>41357.209166666667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>
        <f t="shared" si="2"/>
        <v>2013</v>
      </c>
      <c r="Q77" s="12" t="s">
        <v>8308</v>
      </c>
      <c r="R77" t="s">
        <v>8310</v>
      </c>
      <c r="S77">
        <f t="shared" si="3"/>
        <v>3</v>
      </c>
      <c r="T77" s="17" t="s">
        <v>8367</v>
      </c>
    </row>
    <row r="78" spans="1:20" ht="43.2" hidden="1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9">
        <v>40844.691643518519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>
        <f t="shared" si="2"/>
        <v>2011</v>
      </c>
      <c r="Q78" s="12" t="s">
        <v>8308</v>
      </c>
      <c r="R78" t="s">
        <v>8310</v>
      </c>
      <c r="S78">
        <f t="shared" si="3"/>
        <v>10</v>
      </c>
      <c r="T78" s="17" t="s">
        <v>8374</v>
      </c>
    </row>
    <row r="79" spans="1:20" ht="43.2" hidden="1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9">
        <v>40997.144872685189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>
        <f t="shared" si="2"/>
        <v>2012</v>
      </c>
      <c r="Q79" s="12" t="s">
        <v>8308</v>
      </c>
      <c r="R79" t="s">
        <v>8310</v>
      </c>
      <c r="S79">
        <f t="shared" si="3"/>
        <v>3</v>
      </c>
      <c r="T79" s="17" t="s">
        <v>8367</v>
      </c>
    </row>
    <row r="80" spans="1:20" ht="86.4" hidden="1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9">
        <v>42604.730567129627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>
        <f t="shared" si="2"/>
        <v>2016</v>
      </c>
      <c r="Q80" s="12" t="s">
        <v>8308</v>
      </c>
      <c r="R80" t="s">
        <v>8310</v>
      </c>
      <c r="S80">
        <f t="shared" si="3"/>
        <v>8</v>
      </c>
      <c r="T80" s="17" t="s">
        <v>8372</v>
      </c>
    </row>
    <row r="81" spans="1:20" ht="43.2" hidden="1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9">
        <v>41724.776539351849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>
        <f t="shared" si="2"/>
        <v>2014</v>
      </c>
      <c r="Q81" s="12" t="s">
        <v>8308</v>
      </c>
      <c r="R81" t="s">
        <v>8310</v>
      </c>
      <c r="S81">
        <f t="shared" si="3"/>
        <v>3</v>
      </c>
      <c r="T81" s="17" t="s">
        <v>8367</v>
      </c>
    </row>
    <row r="82" spans="1:20" ht="43.2" hidden="1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9">
        <v>41583.083981481483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>
        <f t="shared" si="2"/>
        <v>2013</v>
      </c>
      <c r="Q82" s="12" t="s">
        <v>8308</v>
      </c>
      <c r="R82" t="s">
        <v>8310</v>
      </c>
      <c r="S82">
        <f t="shared" si="3"/>
        <v>11</v>
      </c>
      <c r="T82" s="17" t="s">
        <v>8375</v>
      </c>
    </row>
    <row r="83" spans="1:20" ht="43.2" hidden="1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9">
        <v>41100.158877314818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>
        <f t="shared" si="2"/>
        <v>2012</v>
      </c>
      <c r="Q83" s="12" t="s">
        <v>8308</v>
      </c>
      <c r="R83" t="s">
        <v>8310</v>
      </c>
      <c r="S83">
        <f t="shared" si="3"/>
        <v>7</v>
      </c>
      <c r="T83" s="17" t="s">
        <v>8371</v>
      </c>
    </row>
    <row r="84" spans="1:20" ht="43.2" hidden="1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9">
        <v>40795.820150462961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>
        <f t="shared" si="2"/>
        <v>2011</v>
      </c>
      <c r="Q84" s="12" t="s">
        <v>8308</v>
      </c>
      <c r="R84" t="s">
        <v>8310</v>
      </c>
      <c r="S84">
        <f t="shared" si="3"/>
        <v>9</v>
      </c>
      <c r="T84" s="17" t="s">
        <v>8373</v>
      </c>
    </row>
    <row r="85" spans="1:20" ht="43.2" hidden="1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9">
        <v>42042.615613425929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>
        <f t="shared" si="2"/>
        <v>2015</v>
      </c>
      <c r="Q85" s="12" t="s">
        <v>8308</v>
      </c>
      <c r="R85" t="s">
        <v>8310</v>
      </c>
      <c r="S85">
        <f t="shared" si="3"/>
        <v>2</v>
      </c>
      <c r="T85" s="17" t="s">
        <v>8366</v>
      </c>
    </row>
    <row r="86" spans="1:20" ht="43.2" hidden="1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9">
        <v>40648.757939814815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>
        <f t="shared" si="2"/>
        <v>2011</v>
      </c>
      <c r="Q86" s="12" t="s">
        <v>8308</v>
      </c>
      <c r="R86" t="s">
        <v>8310</v>
      </c>
      <c r="S86">
        <f t="shared" si="3"/>
        <v>4</v>
      </c>
      <c r="T86" s="17" t="s">
        <v>8368</v>
      </c>
    </row>
    <row r="87" spans="1:20" ht="43.2" hidden="1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9">
        <v>40779.125428240739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>
        <f t="shared" si="2"/>
        <v>2011</v>
      </c>
      <c r="Q87" s="12" t="s">
        <v>8308</v>
      </c>
      <c r="R87" t="s">
        <v>8310</v>
      </c>
      <c r="S87">
        <f t="shared" si="3"/>
        <v>8</v>
      </c>
      <c r="T87" s="17" t="s">
        <v>8372</v>
      </c>
    </row>
    <row r="88" spans="1:20" ht="43.2" hidden="1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9">
        <v>42291.556076388886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>
        <f t="shared" si="2"/>
        <v>2015</v>
      </c>
      <c r="Q88" s="12" t="s">
        <v>8308</v>
      </c>
      <c r="R88" t="s">
        <v>8310</v>
      </c>
      <c r="S88">
        <f t="shared" si="3"/>
        <v>10</v>
      </c>
      <c r="T88" s="17" t="s">
        <v>8374</v>
      </c>
    </row>
    <row r="89" spans="1:20" ht="43.2" hidden="1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9">
        <v>40322.539386574077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>
        <f t="shared" si="2"/>
        <v>2010</v>
      </c>
      <c r="Q89" s="12" t="s">
        <v>8308</v>
      </c>
      <c r="R89" t="s">
        <v>8310</v>
      </c>
      <c r="S89">
        <f t="shared" si="3"/>
        <v>5</v>
      </c>
      <c r="T89" s="17" t="s">
        <v>8369</v>
      </c>
    </row>
    <row r="90" spans="1:20" ht="43.2" hidden="1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9">
        <v>41786.65892361111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>
        <f t="shared" si="2"/>
        <v>2014</v>
      </c>
      <c r="Q90" s="12" t="s">
        <v>8308</v>
      </c>
      <c r="R90" t="s">
        <v>8310</v>
      </c>
      <c r="S90">
        <f t="shared" si="3"/>
        <v>5</v>
      </c>
      <c r="T90" s="17" t="s">
        <v>8369</v>
      </c>
    </row>
    <row r="91" spans="1:20" ht="43.2" hidden="1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9">
        <v>41402.752222222225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>
        <f t="shared" si="2"/>
        <v>2013</v>
      </c>
      <c r="Q91" s="12" t="s">
        <v>8308</v>
      </c>
      <c r="R91" t="s">
        <v>8310</v>
      </c>
      <c r="S91">
        <f t="shared" si="3"/>
        <v>5</v>
      </c>
      <c r="T91" s="17" t="s">
        <v>8369</v>
      </c>
    </row>
    <row r="92" spans="1:20" ht="28.8" hidden="1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9">
        <v>40706.297442129631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>
        <f t="shared" si="2"/>
        <v>2011</v>
      </c>
      <c r="Q92" s="12" t="s">
        <v>8308</v>
      </c>
      <c r="R92" t="s">
        <v>8310</v>
      </c>
      <c r="S92">
        <f t="shared" si="3"/>
        <v>6</v>
      </c>
      <c r="T92" s="17" t="s">
        <v>8370</v>
      </c>
    </row>
    <row r="93" spans="1:20" ht="43.2" hidden="1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9">
        <v>40619.402361111112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>
        <f t="shared" si="2"/>
        <v>2011</v>
      </c>
      <c r="Q93" s="12" t="s">
        <v>8308</v>
      </c>
      <c r="R93" t="s">
        <v>8310</v>
      </c>
      <c r="S93">
        <f t="shared" si="3"/>
        <v>3</v>
      </c>
      <c r="T93" s="17" t="s">
        <v>8367</v>
      </c>
    </row>
    <row r="94" spans="1:20" ht="43.2" hidden="1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9">
        <v>42721.198877314811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>
        <f t="shared" si="2"/>
        <v>2016</v>
      </c>
      <c r="Q94" s="12" t="s">
        <v>8308</v>
      </c>
      <c r="R94" t="s">
        <v>8310</v>
      </c>
      <c r="S94">
        <f t="shared" si="3"/>
        <v>12</v>
      </c>
      <c r="T94" s="17" t="s">
        <v>8376</v>
      </c>
    </row>
    <row r="95" spans="1:20" ht="43.2" hidden="1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9">
        <v>41065.858067129629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>
        <f t="shared" si="2"/>
        <v>2012</v>
      </c>
      <c r="Q95" s="12" t="s">
        <v>8308</v>
      </c>
      <c r="R95" t="s">
        <v>8310</v>
      </c>
      <c r="S95">
        <f t="shared" si="3"/>
        <v>6</v>
      </c>
      <c r="T95" s="17" t="s">
        <v>8370</v>
      </c>
    </row>
    <row r="96" spans="1:20" ht="43.2" hidden="1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9">
        <v>41716.717847222222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>
        <f t="shared" si="2"/>
        <v>2014</v>
      </c>
      <c r="Q96" s="12" t="s">
        <v>8308</v>
      </c>
      <c r="R96" t="s">
        <v>8310</v>
      </c>
      <c r="S96">
        <f t="shared" si="3"/>
        <v>3</v>
      </c>
      <c r="T96" s="17" t="s">
        <v>8367</v>
      </c>
    </row>
    <row r="97" spans="1:20" ht="43.2" hidden="1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9">
        <v>40935.005104166667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>
        <f t="shared" si="2"/>
        <v>2012</v>
      </c>
      <c r="Q97" s="12" t="s">
        <v>8308</v>
      </c>
      <c r="R97" t="s">
        <v>8310</v>
      </c>
      <c r="S97">
        <f t="shared" si="3"/>
        <v>1</v>
      </c>
      <c r="T97" s="17" t="s">
        <v>8365</v>
      </c>
    </row>
    <row r="98" spans="1:20" ht="43.2" hidden="1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9">
        <v>40324.662511574075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>
        <f t="shared" si="2"/>
        <v>2010</v>
      </c>
      <c r="Q98" s="12" t="s">
        <v>8308</v>
      </c>
      <c r="R98" t="s">
        <v>8310</v>
      </c>
      <c r="S98">
        <f t="shared" si="3"/>
        <v>5</v>
      </c>
      <c r="T98" s="17" t="s">
        <v>8369</v>
      </c>
    </row>
    <row r="99" spans="1:20" ht="43.2" hidden="1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9">
        <v>40706.135208333333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>
        <f t="shared" si="2"/>
        <v>2011</v>
      </c>
      <c r="Q99" s="12" t="s">
        <v>8308</v>
      </c>
      <c r="R99" t="s">
        <v>8310</v>
      </c>
      <c r="S99">
        <f t="shared" si="3"/>
        <v>6</v>
      </c>
      <c r="T99" s="17" t="s">
        <v>8370</v>
      </c>
    </row>
    <row r="100" spans="1:20" ht="43.2" hidden="1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9">
        <v>41214.79483796296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>
        <f t="shared" si="2"/>
        <v>2012</v>
      </c>
      <c r="Q100" s="12" t="s">
        <v>8308</v>
      </c>
      <c r="R100" t="s">
        <v>8310</v>
      </c>
      <c r="S100">
        <f t="shared" si="3"/>
        <v>11</v>
      </c>
      <c r="T100" s="17" t="s">
        <v>8375</v>
      </c>
    </row>
    <row r="101" spans="1:20" ht="28.8" hidden="1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9">
        <v>41631.902766203704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>
        <f t="shared" si="2"/>
        <v>2013</v>
      </c>
      <c r="Q101" s="12" t="s">
        <v>8308</v>
      </c>
      <c r="R101" t="s">
        <v>8310</v>
      </c>
      <c r="S101">
        <f t="shared" si="3"/>
        <v>12</v>
      </c>
      <c r="T101" s="17" t="s">
        <v>8376</v>
      </c>
    </row>
    <row r="102" spans="1:20" ht="43.2" hidden="1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9">
        <v>41197.753310185188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>
        <f t="shared" si="2"/>
        <v>2012</v>
      </c>
      <c r="Q102" s="12" t="s">
        <v>8308</v>
      </c>
      <c r="R102" t="s">
        <v>8310</v>
      </c>
      <c r="S102">
        <f t="shared" si="3"/>
        <v>10</v>
      </c>
      <c r="T102" s="17" t="s">
        <v>8374</v>
      </c>
    </row>
    <row r="103" spans="1:20" ht="43.2" hidden="1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9">
        <v>41274.776736111111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>
        <f t="shared" si="2"/>
        <v>2012</v>
      </c>
      <c r="Q103" s="12" t="s">
        <v>8308</v>
      </c>
      <c r="R103" t="s">
        <v>8310</v>
      </c>
      <c r="S103">
        <f t="shared" si="3"/>
        <v>12</v>
      </c>
      <c r="T103" s="17" t="s">
        <v>8376</v>
      </c>
    </row>
    <row r="104" spans="1:20" ht="43.2" hidden="1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9">
        <v>40505.131168981483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>
        <f t="shared" si="2"/>
        <v>2010</v>
      </c>
      <c r="Q104" s="12" t="s">
        <v>8308</v>
      </c>
      <c r="R104" t="s">
        <v>8310</v>
      </c>
      <c r="S104">
        <f t="shared" si="3"/>
        <v>11</v>
      </c>
      <c r="T104" s="17" t="s">
        <v>8375</v>
      </c>
    </row>
    <row r="105" spans="1:20" ht="28.8" hidden="1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9">
        <v>41682.805902777778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>
        <f t="shared" si="2"/>
        <v>2014</v>
      </c>
      <c r="Q105" s="12" t="s">
        <v>8308</v>
      </c>
      <c r="R105" t="s">
        <v>8310</v>
      </c>
      <c r="S105">
        <f t="shared" si="3"/>
        <v>2</v>
      </c>
      <c r="T105" s="17" t="s">
        <v>8366</v>
      </c>
    </row>
    <row r="106" spans="1:20" ht="28.8" hidden="1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9">
        <v>40612.695208333331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>
        <f t="shared" si="2"/>
        <v>2011</v>
      </c>
      <c r="Q106" s="12" t="s">
        <v>8308</v>
      </c>
      <c r="R106" t="s">
        <v>8310</v>
      </c>
      <c r="S106">
        <f t="shared" si="3"/>
        <v>3</v>
      </c>
      <c r="T106" s="17" t="s">
        <v>8367</v>
      </c>
    </row>
    <row r="107" spans="1:20" ht="43.2" hidden="1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9">
        <v>42485.724768518521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>
        <f t="shared" si="2"/>
        <v>2016</v>
      </c>
      <c r="Q107" s="12" t="s">
        <v>8308</v>
      </c>
      <c r="R107" t="s">
        <v>8310</v>
      </c>
      <c r="S107">
        <f t="shared" si="3"/>
        <v>4</v>
      </c>
      <c r="T107" s="17" t="s">
        <v>8368</v>
      </c>
    </row>
    <row r="108" spans="1:20" hidden="1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9">
        <v>40987.776631944442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>
        <f t="shared" si="2"/>
        <v>2012</v>
      </c>
      <c r="Q108" s="12" t="s">
        <v>8308</v>
      </c>
      <c r="R108" t="s">
        <v>8310</v>
      </c>
      <c r="S108">
        <f t="shared" si="3"/>
        <v>3</v>
      </c>
      <c r="T108" s="17" t="s">
        <v>8367</v>
      </c>
    </row>
    <row r="109" spans="1:20" ht="43.2" hidden="1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9">
        <v>40635.982488425929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>
        <f t="shared" si="2"/>
        <v>2011</v>
      </c>
      <c r="Q109" s="12" t="s">
        <v>8308</v>
      </c>
      <c r="R109" t="s">
        <v>8310</v>
      </c>
      <c r="S109">
        <f t="shared" si="3"/>
        <v>4</v>
      </c>
      <c r="T109" s="17" t="s">
        <v>8368</v>
      </c>
    </row>
    <row r="110" spans="1:20" ht="43.2" hidden="1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9">
        <v>41365.613078703704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>
        <f t="shared" si="2"/>
        <v>2013</v>
      </c>
      <c r="Q110" s="12" t="s">
        <v>8308</v>
      </c>
      <c r="R110" t="s">
        <v>8310</v>
      </c>
      <c r="S110">
        <f t="shared" si="3"/>
        <v>4</v>
      </c>
      <c r="T110" s="17" t="s">
        <v>8368</v>
      </c>
    </row>
    <row r="111" spans="1:20" ht="43.2" hidden="1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9">
        <v>40570.025810185187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>
        <f t="shared" si="2"/>
        <v>2011</v>
      </c>
      <c r="Q111" s="12" t="s">
        <v>8308</v>
      </c>
      <c r="R111" t="s">
        <v>8310</v>
      </c>
      <c r="S111">
        <f t="shared" si="3"/>
        <v>1</v>
      </c>
      <c r="T111" s="17" t="s">
        <v>8365</v>
      </c>
    </row>
    <row r="112" spans="1:20" ht="43.2" hidden="1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9">
        <v>41557.949687499997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>
        <f t="shared" si="2"/>
        <v>2013</v>
      </c>
      <c r="Q112" s="12" t="s">
        <v>8308</v>
      </c>
      <c r="R112" t="s">
        <v>8310</v>
      </c>
      <c r="S112">
        <f t="shared" si="3"/>
        <v>10</v>
      </c>
      <c r="T112" s="17" t="s">
        <v>8374</v>
      </c>
    </row>
    <row r="113" spans="1:20" ht="43.2" hidden="1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9">
        <v>42125.333182870374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>
        <f t="shared" si="2"/>
        <v>2015</v>
      </c>
      <c r="Q113" s="12" t="s">
        <v>8308</v>
      </c>
      <c r="R113" t="s">
        <v>8310</v>
      </c>
      <c r="S113">
        <f t="shared" si="3"/>
        <v>5</v>
      </c>
      <c r="T113" s="17" t="s">
        <v>8369</v>
      </c>
    </row>
    <row r="114" spans="1:20" ht="43.2" hidden="1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9">
        <v>41718.043032407404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>
        <f t="shared" si="2"/>
        <v>2014</v>
      </c>
      <c r="Q114" s="12" t="s">
        <v>8308</v>
      </c>
      <c r="R114" t="s">
        <v>8310</v>
      </c>
      <c r="S114">
        <f t="shared" si="3"/>
        <v>3</v>
      </c>
      <c r="T114" s="17" t="s">
        <v>8367</v>
      </c>
    </row>
    <row r="115" spans="1:20" ht="28.8" hidden="1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9">
        <v>40753.758425925924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>
        <f t="shared" si="2"/>
        <v>2011</v>
      </c>
      <c r="Q115" s="12" t="s">
        <v>8308</v>
      </c>
      <c r="R115" t="s">
        <v>8310</v>
      </c>
      <c r="S115">
        <f t="shared" si="3"/>
        <v>7</v>
      </c>
      <c r="T115" s="17" t="s">
        <v>8371</v>
      </c>
    </row>
    <row r="116" spans="1:20" ht="43.2" hidden="1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9">
        <v>40861.27416666667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>
        <f t="shared" si="2"/>
        <v>2011</v>
      </c>
      <c r="Q116" s="12" t="s">
        <v>8308</v>
      </c>
      <c r="R116" t="s">
        <v>8310</v>
      </c>
      <c r="S116">
        <f t="shared" si="3"/>
        <v>11</v>
      </c>
      <c r="T116" s="17" t="s">
        <v>8375</v>
      </c>
    </row>
    <row r="117" spans="1:20" hidden="1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9">
        <v>40918.738935185182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>
        <f t="shared" si="2"/>
        <v>2012</v>
      </c>
      <c r="Q117" s="12" t="s">
        <v>8308</v>
      </c>
      <c r="R117" t="s">
        <v>8310</v>
      </c>
      <c r="S117">
        <f t="shared" si="3"/>
        <v>1</v>
      </c>
      <c r="T117" s="17" t="s">
        <v>8365</v>
      </c>
    </row>
    <row r="118" spans="1:20" ht="43.2" hidden="1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9">
        <v>40595.497164351851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>
        <f t="shared" si="2"/>
        <v>2011</v>
      </c>
      <c r="Q118" s="12" t="s">
        <v>8308</v>
      </c>
      <c r="R118" t="s">
        <v>8310</v>
      </c>
      <c r="S118">
        <f t="shared" si="3"/>
        <v>2</v>
      </c>
      <c r="T118" s="17" t="s">
        <v>8366</v>
      </c>
    </row>
    <row r="119" spans="1:20" ht="43.2" hidden="1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9">
        <v>40248.834999999999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>
        <f t="shared" si="2"/>
        <v>2010</v>
      </c>
      <c r="Q119" s="12" t="s">
        <v>8308</v>
      </c>
      <c r="R119" t="s">
        <v>8310</v>
      </c>
      <c r="S119">
        <f t="shared" si="3"/>
        <v>3</v>
      </c>
      <c r="T119" s="17" t="s">
        <v>8367</v>
      </c>
    </row>
    <row r="120" spans="1:20" ht="28.8" hidden="1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9">
        <v>40723.053657407407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>
        <f t="shared" si="2"/>
        <v>2011</v>
      </c>
      <c r="Q120" s="12" t="s">
        <v>8308</v>
      </c>
      <c r="R120" t="s">
        <v>8310</v>
      </c>
      <c r="S120">
        <f t="shared" si="3"/>
        <v>6</v>
      </c>
      <c r="T120" s="17" t="s">
        <v>8370</v>
      </c>
    </row>
    <row r="121" spans="1:20" ht="43.2" hidden="1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9">
        <v>40739.069282407407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>
        <f t="shared" si="2"/>
        <v>2011</v>
      </c>
      <c r="Q121" s="12" t="s">
        <v>8308</v>
      </c>
      <c r="R121" t="s">
        <v>8310</v>
      </c>
      <c r="S121">
        <f t="shared" si="3"/>
        <v>7</v>
      </c>
      <c r="T121" s="17" t="s">
        <v>8371</v>
      </c>
    </row>
    <row r="122" spans="1:20" ht="43.2" hidden="1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9">
        <v>42616.049849537034</v>
      </c>
      <c r="K122">
        <v>1472865107</v>
      </c>
      <c r="L122" t="b">
        <v>0</v>
      </c>
      <c r="M122">
        <v>1</v>
      </c>
      <c r="N122" t="b">
        <v>0</v>
      </c>
      <c r="O122" t="s">
        <v>8265</v>
      </c>
      <c r="P122">
        <f t="shared" si="2"/>
        <v>2016</v>
      </c>
      <c r="Q122" s="12" t="s">
        <v>8308</v>
      </c>
      <c r="R122" t="s">
        <v>8311</v>
      </c>
      <c r="S122">
        <f t="shared" si="3"/>
        <v>9</v>
      </c>
      <c r="T122" s="17" t="s">
        <v>8373</v>
      </c>
    </row>
    <row r="123" spans="1:20" ht="43.2" hidden="1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9">
        <v>42096.704976851855</v>
      </c>
      <c r="K123">
        <v>1427993710</v>
      </c>
      <c r="L123" t="b">
        <v>0</v>
      </c>
      <c r="M123">
        <v>1</v>
      </c>
      <c r="N123" t="b">
        <v>0</v>
      </c>
      <c r="O123" t="s">
        <v>8265</v>
      </c>
      <c r="P123">
        <f t="shared" si="2"/>
        <v>2015</v>
      </c>
      <c r="Q123" s="12" t="s">
        <v>8308</v>
      </c>
      <c r="R123" t="s">
        <v>8311</v>
      </c>
      <c r="S123">
        <f t="shared" si="3"/>
        <v>4</v>
      </c>
      <c r="T123" s="17" t="s">
        <v>8368</v>
      </c>
    </row>
    <row r="124" spans="1:20" ht="28.8" hidden="1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9">
        <v>42593.431793981479</v>
      </c>
      <c r="K124">
        <v>1470910907</v>
      </c>
      <c r="L124" t="b">
        <v>0</v>
      </c>
      <c r="M124">
        <v>0</v>
      </c>
      <c r="N124" t="b">
        <v>0</v>
      </c>
      <c r="O124" t="s">
        <v>8265</v>
      </c>
      <c r="P124">
        <f t="shared" si="2"/>
        <v>2016</v>
      </c>
      <c r="Q124" s="12" t="s">
        <v>8308</v>
      </c>
      <c r="R124" t="s">
        <v>8311</v>
      </c>
      <c r="S124">
        <f t="shared" si="3"/>
        <v>8</v>
      </c>
      <c r="T124" s="17" t="s">
        <v>8372</v>
      </c>
    </row>
    <row r="125" spans="1:20" ht="43.2" hidden="1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9">
        <v>41904.781990740739</v>
      </c>
      <c r="K125">
        <v>1411411564</v>
      </c>
      <c r="L125" t="b">
        <v>0</v>
      </c>
      <c r="M125">
        <v>6</v>
      </c>
      <c r="N125" t="b">
        <v>0</v>
      </c>
      <c r="O125" t="s">
        <v>8265</v>
      </c>
      <c r="P125">
        <f t="shared" si="2"/>
        <v>2014</v>
      </c>
      <c r="Q125" s="12" t="s">
        <v>8308</v>
      </c>
      <c r="R125" t="s">
        <v>8311</v>
      </c>
      <c r="S125">
        <f t="shared" si="3"/>
        <v>9</v>
      </c>
      <c r="T125" s="17" t="s">
        <v>8373</v>
      </c>
    </row>
    <row r="126" spans="1:20" ht="43.2" hidden="1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9">
        <v>42114.928726851853</v>
      </c>
      <c r="K126">
        <v>1429568242</v>
      </c>
      <c r="L126" t="b">
        <v>0</v>
      </c>
      <c r="M126">
        <v>0</v>
      </c>
      <c r="N126" t="b">
        <v>0</v>
      </c>
      <c r="O126" t="s">
        <v>8265</v>
      </c>
      <c r="P126">
        <f t="shared" si="2"/>
        <v>2015</v>
      </c>
      <c r="Q126" s="12" t="s">
        <v>8308</v>
      </c>
      <c r="R126" t="s">
        <v>8311</v>
      </c>
      <c r="S126">
        <f t="shared" si="3"/>
        <v>4</v>
      </c>
      <c r="T126" s="17" t="s">
        <v>8368</v>
      </c>
    </row>
    <row r="127" spans="1:20" ht="43.2" hidden="1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9">
        <v>42709.993981481479</v>
      </c>
      <c r="K127">
        <v>1480981880</v>
      </c>
      <c r="L127" t="b">
        <v>0</v>
      </c>
      <c r="M127">
        <v>6</v>
      </c>
      <c r="N127" t="b">
        <v>0</v>
      </c>
      <c r="O127" t="s">
        <v>8265</v>
      </c>
      <c r="P127">
        <f t="shared" si="2"/>
        <v>2016</v>
      </c>
      <c r="Q127" s="12" t="s">
        <v>8308</v>
      </c>
      <c r="R127" t="s">
        <v>8311</v>
      </c>
      <c r="S127">
        <f t="shared" si="3"/>
        <v>12</v>
      </c>
      <c r="T127" s="17" t="s">
        <v>8376</v>
      </c>
    </row>
    <row r="128" spans="1:20" ht="43.2" hidden="1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9">
        <v>42135.589548611111</v>
      </c>
      <c r="K128">
        <v>1431353337</v>
      </c>
      <c r="L128" t="b">
        <v>0</v>
      </c>
      <c r="M128">
        <v>13</v>
      </c>
      <c r="N128" t="b">
        <v>0</v>
      </c>
      <c r="O128" t="s">
        <v>8265</v>
      </c>
      <c r="P128">
        <f t="shared" si="2"/>
        <v>2015</v>
      </c>
      <c r="Q128" s="12" t="s">
        <v>8308</v>
      </c>
      <c r="R128" t="s">
        <v>8311</v>
      </c>
      <c r="S128">
        <f t="shared" si="3"/>
        <v>5</v>
      </c>
      <c r="T128" s="17" t="s">
        <v>8369</v>
      </c>
    </row>
    <row r="129" spans="1:20" ht="43.2" hidden="1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9">
        <v>42067.62431712963</v>
      </c>
      <c r="K129">
        <v>1425481141</v>
      </c>
      <c r="L129" t="b">
        <v>0</v>
      </c>
      <c r="M129">
        <v>4</v>
      </c>
      <c r="N129" t="b">
        <v>0</v>
      </c>
      <c r="O129" t="s">
        <v>8265</v>
      </c>
      <c r="P129">
        <f t="shared" si="2"/>
        <v>2015</v>
      </c>
      <c r="Q129" s="12" t="s">
        <v>8308</v>
      </c>
      <c r="R129" t="s">
        <v>8311</v>
      </c>
      <c r="S129">
        <f t="shared" si="3"/>
        <v>3</v>
      </c>
      <c r="T129" s="17" t="s">
        <v>8367</v>
      </c>
    </row>
    <row r="130" spans="1:20" ht="28.8" hidden="1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9">
        <v>42628.22792824074</v>
      </c>
      <c r="K130">
        <v>1473917293</v>
      </c>
      <c r="L130" t="b">
        <v>0</v>
      </c>
      <c r="M130">
        <v>6</v>
      </c>
      <c r="N130" t="b">
        <v>0</v>
      </c>
      <c r="O130" t="s">
        <v>8265</v>
      </c>
      <c r="P130">
        <f t="shared" si="2"/>
        <v>2016</v>
      </c>
      <c r="Q130" s="12" t="s">
        <v>8308</v>
      </c>
      <c r="R130" t="s">
        <v>8311</v>
      </c>
      <c r="S130">
        <f t="shared" si="3"/>
        <v>9</v>
      </c>
      <c r="T130" s="17" t="s">
        <v>8373</v>
      </c>
    </row>
    <row r="131" spans="1:20" ht="43.2" hidden="1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9">
        <v>41882.937303240738</v>
      </c>
      <c r="K131">
        <v>1409524183</v>
      </c>
      <c r="L131" t="b">
        <v>0</v>
      </c>
      <c r="M131">
        <v>0</v>
      </c>
      <c r="N131" t="b">
        <v>0</v>
      </c>
      <c r="O131" t="s">
        <v>8265</v>
      </c>
      <c r="P131">
        <f t="shared" ref="P131:P194" si="4">YEAR(J131)</f>
        <v>2014</v>
      </c>
      <c r="Q131" s="12" t="s">
        <v>8308</v>
      </c>
      <c r="R131" t="s">
        <v>8311</v>
      </c>
      <c r="S131">
        <f t="shared" ref="S131:S194" si="5">MONTH(J131)</f>
        <v>8</v>
      </c>
      <c r="T131" s="17" t="s">
        <v>8372</v>
      </c>
    </row>
    <row r="132" spans="1:20" ht="43.2" hidden="1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9">
        <v>41778.915416666663</v>
      </c>
      <c r="K132">
        <v>1400536692</v>
      </c>
      <c r="L132" t="b">
        <v>0</v>
      </c>
      <c r="M132">
        <v>0</v>
      </c>
      <c r="N132" t="b">
        <v>0</v>
      </c>
      <c r="O132" t="s">
        <v>8265</v>
      </c>
      <c r="P132">
        <f t="shared" si="4"/>
        <v>2014</v>
      </c>
      <c r="Q132" s="12" t="s">
        <v>8308</v>
      </c>
      <c r="R132" t="s">
        <v>8311</v>
      </c>
      <c r="S132">
        <f t="shared" si="5"/>
        <v>5</v>
      </c>
      <c r="T132" s="17" t="s">
        <v>8369</v>
      </c>
    </row>
    <row r="133" spans="1:20" hidden="1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9">
        <v>42541.837511574071</v>
      </c>
      <c r="K133">
        <v>1466453161</v>
      </c>
      <c r="L133" t="b">
        <v>0</v>
      </c>
      <c r="M133">
        <v>0</v>
      </c>
      <c r="N133" t="b">
        <v>0</v>
      </c>
      <c r="O133" t="s">
        <v>8265</v>
      </c>
      <c r="P133">
        <f t="shared" si="4"/>
        <v>2016</v>
      </c>
      <c r="Q133" s="12" t="s">
        <v>8308</v>
      </c>
      <c r="R133" t="s">
        <v>8311</v>
      </c>
      <c r="S133">
        <f t="shared" si="5"/>
        <v>6</v>
      </c>
      <c r="T133" s="17" t="s">
        <v>8370</v>
      </c>
    </row>
    <row r="134" spans="1:20" ht="43.2" hidden="1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9">
        <v>41905.812581018516</v>
      </c>
      <c r="K134">
        <v>1411500607</v>
      </c>
      <c r="L134" t="b">
        <v>0</v>
      </c>
      <c r="M134">
        <v>81</v>
      </c>
      <c r="N134" t="b">
        <v>0</v>
      </c>
      <c r="O134" t="s">
        <v>8265</v>
      </c>
      <c r="P134">
        <f t="shared" si="4"/>
        <v>2014</v>
      </c>
      <c r="Q134" s="12" t="s">
        <v>8308</v>
      </c>
      <c r="R134" t="s">
        <v>8311</v>
      </c>
      <c r="S134">
        <f t="shared" si="5"/>
        <v>9</v>
      </c>
      <c r="T134" s="17" t="s">
        <v>8373</v>
      </c>
    </row>
    <row r="135" spans="1:20" ht="28.8" hidden="1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9">
        <v>42491.807685185187</v>
      </c>
      <c r="K135">
        <v>1462130584</v>
      </c>
      <c r="L135" t="b">
        <v>0</v>
      </c>
      <c r="M135">
        <v>0</v>
      </c>
      <c r="N135" t="b">
        <v>0</v>
      </c>
      <c r="O135" t="s">
        <v>8265</v>
      </c>
      <c r="P135">
        <f t="shared" si="4"/>
        <v>2016</v>
      </c>
      <c r="Q135" s="12" t="s">
        <v>8308</v>
      </c>
      <c r="R135" t="s">
        <v>8311</v>
      </c>
      <c r="S135">
        <f t="shared" si="5"/>
        <v>5</v>
      </c>
      <c r="T135" s="17" t="s">
        <v>8369</v>
      </c>
    </row>
    <row r="136" spans="1:20" ht="28.8" hidden="1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9">
        <v>42221.909930555557</v>
      </c>
      <c r="K136">
        <v>1438811418</v>
      </c>
      <c r="L136" t="b">
        <v>0</v>
      </c>
      <c r="M136">
        <v>0</v>
      </c>
      <c r="N136" t="b">
        <v>0</v>
      </c>
      <c r="O136" t="s">
        <v>8265</v>
      </c>
      <c r="P136">
        <f t="shared" si="4"/>
        <v>2015</v>
      </c>
      <c r="Q136" s="12" t="s">
        <v>8308</v>
      </c>
      <c r="R136" t="s">
        <v>8311</v>
      </c>
      <c r="S136">
        <f t="shared" si="5"/>
        <v>8</v>
      </c>
      <c r="T136" s="17" t="s">
        <v>8372</v>
      </c>
    </row>
    <row r="137" spans="1:20" ht="43.2" hidden="1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9">
        <v>41788.381909722222</v>
      </c>
      <c r="K137">
        <v>1401354597</v>
      </c>
      <c r="L137" t="b">
        <v>0</v>
      </c>
      <c r="M137">
        <v>5</v>
      </c>
      <c r="N137" t="b">
        <v>0</v>
      </c>
      <c r="O137" t="s">
        <v>8265</v>
      </c>
      <c r="P137">
        <f t="shared" si="4"/>
        <v>2014</v>
      </c>
      <c r="Q137" s="12" t="s">
        <v>8308</v>
      </c>
      <c r="R137" t="s">
        <v>8311</v>
      </c>
      <c r="S137">
        <f t="shared" si="5"/>
        <v>5</v>
      </c>
      <c r="T137" s="17" t="s">
        <v>8369</v>
      </c>
    </row>
    <row r="138" spans="1:20" ht="43.2" hidden="1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9">
        <v>42096.410115740742</v>
      </c>
      <c r="K138">
        <v>1427968234</v>
      </c>
      <c r="L138" t="b">
        <v>0</v>
      </c>
      <c r="M138">
        <v>0</v>
      </c>
      <c r="N138" t="b">
        <v>0</v>
      </c>
      <c r="O138" t="s">
        <v>8265</v>
      </c>
      <c r="P138">
        <f t="shared" si="4"/>
        <v>2015</v>
      </c>
      <c r="Q138" s="12" t="s">
        <v>8308</v>
      </c>
      <c r="R138" t="s">
        <v>8311</v>
      </c>
      <c r="S138">
        <f t="shared" si="5"/>
        <v>4</v>
      </c>
      <c r="T138" s="17" t="s">
        <v>8368</v>
      </c>
    </row>
    <row r="139" spans="1:20" ht="43.2" hidden="1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9">
        <v>42239.573993055557</v>
      </c>
      <c r="K139">
        <v>1440337593</v>
      </c>
      <c r="L139" t="b">
        <v>0</v>
      </c>
      <c r="M139">
        <v>0</v>
      </c>
      <c r="N139" t="b">
        <v>0</v>
      </c>
      <c r="O139" t="s">
        <v>8265</v>
      </c>
      <c r="P139">
        <f t="shared" si="4"/>
        <v>2015</v>
      </c>
      <c r="Q139" s="12" t="s">
        <v>8308</v>
      </c>
      <c r="R139" t="s">
        <v>8311</v>
      </c>
      <c r="S139">
        <f t="shared" si="5"/>
        <v>8</v>
      </c>
      <c r="T139" s="17" t="s">
        <v>8372</v>
      </c>
    </row>
    <row r="140" spans="1:20" ht="43.2" hidden="1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9">
        <v>42186.257418981484</v>
      </c>
      <c r="K140">
        <v>1435731041</v>
      </c>
      <c r="L140" t="b">
        <v>0</v>
      </c>
      <c r="M140">
        <v>58</v>
      </c>
      <c r="N140" t="b">
        <v>0</v>
      </c>
      <c r="O140" t="s">
        <v>8265</v>
      </c>
      <c r="P140">
        <f t="shared" si="4"/>
        <v>2015</v>
      </c>
      <c r="Q140" s="12" t="s">
        <v>8308</v>
      </c>
      <c r="R140" t="s">
        <v>8311</v>
      </c>
      <c r="S140">
        <f t="shared" si="5"/>
        <v>7</v>
      </c>
      <c r="T140" s="17" t="s">
        <v>8371</v>
      </c>
    </row>
    <row r="141" spans="1:20" ht="43.2" hidden="1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9">
        <v>42187.920972222222</v>
      </c>
      <c r="K141">
        <v>1435874772</v>
      </c>
      <c r="L141" t="b">
        <v>0</v>
      </c>
      <c r="M141">
        <v>1</v>
      </c>
      <c r="N141" t="b">
        <v>0</v>
      </c>
      <c r="O141" t="s">
        <v>8265</v>
      </c>
      <c r="P141">
        <f t="shared" si="4"/>
        <v>2015</v>
      </c>
      <c r="Q141" s="12" t="s">
        <v>8308</v>
      </c>
      <c r="R141" t="s">
        <v>8311</v>
      </c>
      <c r="S141">
        <f t="shared" si="5"/>
        <v>7</v>
      </c>
      <c r="T141" s="17" t="s">
        <v>8371</v>
      </c>
    </row>
    <row r="142" spans="1:20" ht="43.2" hidden="1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9">
        <v>42053.198287037034</v>
      </c>
      <c r="K142">
        <v>1424234732</v>
      </c>
      <c r="L142" t="b">
        <v>0</v>
      </c>
      <c r="M142">
        <v>0</v>
      </c>
      <c r="N142" t="b">
        <v>0</v>
      </c>
      <c r="O142" t="s">
        <v>8265</v>
      </c>
      <c r="P142">
        <f t="shared" si="4"/>
        <v>2015</v>
      </c>
      <c r="Q142" s="12" t="s">
        <v>8308</v>
      </c>
      <c r="R142" t="s">
        <v>8311</v>
      </c>
      <c r="S142">
        <f t="shared" si="5"/>
        <v>2</v>
      </c>
      <c r="T142" s="17" t="s">
        <v>8366</v>
      </c>
    </row>
    <row r="143" spans="1:20" ht="43.2" hidden="1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9">
        <v>42110.153043981481</v>
      </c>
      <c r="K143">
        <v>1429155623</v>
      </c>
      <c r="L143" t="b">
        <v>0</v>
      </c>
      <c r="M143">
        <v>28</v>
      </c>
      <c r="N143" t="b">
        <v>0</v>
      </c>
      <c r="O143" t="s">
        <v>8265</v>
      </c>
      <c r="P143">
        <f t="shared" si="4"/>
        <v>2015</v>
      </c>
      <c r="Q143" s="12" t="s">
        <v>8308</v>
      </c>
      <c r="R143" t="s">
        <v>8311</v>
      </c>
      <c r="S143">
        <f t="shared" si="5"/>
        <v>4</v>
      </c>
      <c r="T143" s="17" t="s">
        <v>8368</v>
      </c>
    </row>
    <row r="144" spans="1:20" ht="43.2" hidden="1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9">
        <v>41938.893263888887</v>
      </c>
      <c r="K144">
        <v>1414358778</v>
      </c>
      <c r="L144" t="b">
        <v>0</v>
      </c>
      <c r="M144">
        <v>1</v>
      </c>
      <c r="N144" t="b">
        <v>0</v>
      </c>
      <c r="O144" t="s">
        <v>8265</v>
      </c>
      <c r="P144">
        <f t="shared" si="4"/>
        <v>2014</v>
      </c>
      <c r="Q144" s="12" t="s">
        <v>8308</v>
      </c>
      <c r="R144" t="s">
        <v>8311</v>
      </c>
      <c r="S144">
        <f t="shared" si="5"/>
        <v>10</v>
      </c>
      <c r="T144" s="17" t="s">
        <v>8374</v>
      </c>
    </row>
    <row r="145" spans="1:20" ht="43.2" hidden="1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9">
        <v>42559.064143518517</v>
      </c>
      <c r="K145">
        <v>1467941542</v>
      </c>
      <c r="L145" t="b">
        <v>0</v>
      </c>
      <c r="M145">
        <v>0</v>
      </c>
      <c r="N145" t="b">
        <v>0</v>
      </c>
      <c r="O145" t="s">
        <v>8265</v>
      </c>
      <c r="P145">
        <f t="shared" si="4"/>
        <v>2016</v>
      </c>
      <c r="Q145" s="12" t="s">
        <v>8308</v>
      </c>
      <c r="R145" t="s">
        <v>8311</v>
      </c>
      <c r="S145">
        <f t="shared" si="5"/>
        <v>7</v>
      </c>
      <c r="T145" s="17" t="s">
        <v>8371</v>
      </c>
    </row>
    <row r="146" spans="1:20" ht="43.2" hidden="1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9">
        <v>42047.762407407405</v>
      </c>
      <c r="K146">
        <v>1423765072</v>
      </c>
      <c r="L146" t="b">
        <v>0</v>
      </c>
      <c r="M146">
        <v>37</v>
      </c>
      <c r="N146" t="b">
        <v>0</v>
      </c>
      <c r="O146" t="s">
        <v>8265</v>
      </c>
      <c r="P146">
        <f t="shared" si="4"/>
        <v>2015</v>
      </c>
      <c r="Q146" s="12" t="s">
        <v>8308</v>
      </c>
      <c r="R146" t="s">
        <v>8311</v>
      </c>
      <c r="S146">
        <f t="shared" si="5"/>
        <v>2</v>
      </c>
      <c r="T146" s="17" t="s">
        <v>8366</v>
      </c>
    </row>
    <row r="147" spans="1:20" ht="43.2" hidden="1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9">
        <v>42200.542268518519</v>
      </c>
      <c r="K147">
        <v>1436965252</v>
      </c>
      <c r="L147" t="b">
        <v>0</v>
      </c>
      <c r="M147">
        <v>9</v>
      </c>
      <c r="N147" t="b">
        <v>0</v>
      </c>
      <c r="O147" t="s">
        <v>8265</v>
      </c>
      <c r="P147">
        <f t="shared" si="4"/>
        <v>2015</v>
      </c>
      <c r="Q147" s="12" t="s">
        <v>8308</v>
      </c>
      <c r="R147" t="s">
        <v>8311</v>
      </c>
      <c r="S147">
        <f t="shared" si="5"/>
        <v>7</v>
      </c>
      <c r="T147" s="17" t="s">
        <v>8371</v>
      </c>
    </row>
    <row r="148" spans="1:20" ht="43.2" hidden="1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9">
        <v>42693.016180555554</v>
      </c>
      <c r="K148">
        <v>1479514998</v>
      </c>
      <c r="L148" t="b">
        <v>0</v>
      </c>
      <c r="M148">
        <v>3</v>
      </c>
      <c r="N148" t="b">
        <v>0</v>
      </c>
      <c r="O148" t="s">
        <v>8265</v>
      </c>
      <c r="P148">
        <f t="shared" si="4"/>
        <v>2016</v>
      </c>
      <c r="Q148" s="12" t="s">
        <v>8308</v>
      </c>
      <c r="R148" t="s">
        <v>8311</v>
      </c>
      <c r="S148">
        <f t="shared" si="5"/>
        <v>11</v>
      </c>
      <c r="T148" s="17" t="s">
        <v>8375</v>
      </c>
    </row>
    <row r="149" spans="1:20" ht="28.8" hidden="1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9">
        <v>41969.767824074072</v>
      </c>
      <c r="K149">
        <v>1417026340</v>
      </c>
      <c r="L149" t="b">
        <v>0</v>
      </c>
      <c r="M149">
        <v>0</v>
      </c>
      <c r="N149" t="b">
        <v>0</v>
      </c>
      <c r="O149" t="s">
        <v>8265</v>
      </c>
      <c r="P149">
        <f t="shared" si="4"/>
        <v>2014</v>
      </c>
      <c r="Q149" s="12" t="s">
        <v>8308</v>
      </c>
      <c r="R149" t="s">
        <v>8311</v>
      </c>
      <c r="S149">
        <f t="shared" si="5"/>
        <v>11</v>
      </c>
      <c r="T149" s="17" t="s">
        <v>8375</v>
      </c>
    </row>
    <row r="150" spans="1:20" ht="43.2" hidden="1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9">
        <v>42397.281666666669</v>
      </c>
      <c r="K150">
        <v>1453963536</v>
      </c>
      <c r="L150" t="b">
        <v>0</v>
      </c>
      <c r="M150">
        <v>2</v>
      </c>
      <c r="N150" t="b">
        <v>0</v>
      </c>
      <c r="O150" t="s">
        <v>8265</v>
      </c>
      <c r="P150">
        <f t="shared" si="4"/>
        <v>2016</v>
      </c>
      <c r="Q150" s="12" t="s">
        <v>8308</v>
      </c>
      <c r="R150" t="s">
        <v>8311</v>
      </c>
      <c r="S150">
        <f t="shared" si="5"/>
        <v>1</v>
      </c>
      <c r="T150" s="17" t="s">
        <v>8365</v>
      </c>
    </row>
    <row r="151" spans="1:20" ht="43.2" hidden="1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9">
        <v>41968.172106481485</v>
      </c>
      <c r="K151">
        <v>1416888470</v>
      </c>
      <c r="L151" t="b">
        <v>0</v>
      </c>
      <c r="M151">
        <v>6</v>
      </c>
      <c r="N151" t="b">
        <v>0</v>
      </c>
      <c r="O151" t="s">
        <v>8265</v>
      </c>
      <c r="P151">
        <f t="shared" si="4"/>
        <v>2014</v>
      </c>
      <c r="Q151" s="12" t="s">
        <v>8308</v>
      </c>
      <c r="R151" t="s">
        <v>8311</v>
      </c>
      <c r="S151">
        <f t="shared" si="5"/>
        <v>11</v>
      </c>
      <c r="T151" s="17" t="s">
        <v>8375</v>
      </c>
    </row>
    <row r="152" spans="1:20" ht="43.2" hidden="1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9">
        <v>42090.161828703705</v>
      </c>
      <c r="K152">
        <v>1427428382</v>
      </c>
      <c r="L152" t="b">
        <v>0</v>
      </c>
      <c r="M152">
        <v>67</v>
      </c>
      <c r="N152" t="b">
        <v>0</v>
      </c>
      <c r="O152" t="s">
        <v>8265</v>
      </c>
      <c r="P152">
        <f t="shared" si="4"/>
        <v>2015</v>
      </c>
      <c r="Q152" s="12" t="s">
        <v>8308</v>
      </c>
      <c r="R152" t="s">
        <v>8311</v>
      </c>
      <c r="S152">
        <f t="shared" si="5"/>
        <v>3</v>
      </c>
      <c r="T152" s="17" t="s">
        <v>8367</v>
      </c>
    </row>
    <row r="153" spans="1:20" ht="43.2" hidden="1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9">
        <v>42113.550821759258</v>
      </c>
      <c r="K153">
        <v>1429449191</v>
      </c>
      <c r="L153" t="b">
        <v>0</v>
      </c>
      <c r="M153">
        <v>5</v>
      </c>
      <c r="N153" t="b">
        <v>0</v>
      </c>
      <c r="O153" t="s">
        <v>8265</v>
      </c>
      <c r="P153">
        <f t="shared" si="4"/>
        <v>2015</v>
      </c>
      <c r="Q153" s="12" t="s">
        <v>8308</v>
      </c>
      <c r="R153" t="s">
        <v>8311</v>
      </c>
      <c r="S153">
        <f t="shared" si="5"/>
        <v>4</v>
      </c>
      <c r="T153" s="17" t="s">
        <v>8368</v>
      </c>
    </row>
    <row r="154" spans="1:20" ht="28.8" hidden="1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9">
        <v>41875.077546296299</v>
      </c>
      <c r="K154">
        <v>1408845100</v>
      </c>
      <c r="L154" t="b">
        <v>0</v>
      </c>
      <c r="M154">
        <v>2</v>
      </c>
      <c r="N154" t="b">
        <v>0</v>
      </c>
      <c r="O154" t="s">
        <v>8265</v>
      </c>
      <c r="P154">
        <f t="shared" si="4"/>
        <v>2014</v>
      </c>
      <c r="Q154" s="12" t="s">
        <v>8308</v>
      </c>
      <c r="R154" t="s">
        <v>8311</v>
      </c>
      <c r="S154">
        <f t="shared" si="5"/>
        <v>8</v>
      </c>
      <c r="T154" s="17" t="s">
        <v>8372</v>
      </c>
    </row>
    <row r="155" spans="1:20" ht="43.2" hidden="1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9">
        <v>41933.586157407408</v>
      </c>
      <c r="K155">
        <v>1413900244</v>
      </c>
      <c r="L155" t="b">
        <v>0</v>
      </c>
      <c r="M155">
        <v>10</v>
      </c>
      <c r="N155" t="b">
        <v>0</v>
      </c>
      <c r="O155" t="s">
        <v>8265</v>
      </c>
      <c r="P155">
        <f t="shared" si="4"/>
        <v>2014</v>
      </c>
      <c r="Q155" s="12" t="s">
        <v>8308</v>
      </c>
      <c r="R155" t="s">
        <v>8311</v>
      </c>
      <c r="S155">
        <f t="shared" si="5"/>
        <v>10</v>
      </c>
      <c r="T155" s="17" t="s">
        <v>8374</v>
      </c>
    </row>
    <row r="156" spans="1:20" ht="28.8" hidden="1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9">
        <v>42115.547395833331</v>
      </c>
      <c r="K156">
        <v>1429621695</v>
      </c>
      <c r="L156" t="b">
        <v>0</v>
      </c>
      <c r="M156">
        <v>3</v>
      </c>
      <c r="N156" t="b">
        <v>0</v>
      </c>
      <c r="O156" t="s">
        <v>8265</v>
      </c>
      <c r="P156">
        <f t="shared" si="4"/>
        <v>2015</v>
      </c>
      <c r="Q156" s="12" t="s">
        <v>8308</v>
      </c>
      <c r="R156" t="s">
        <v>8311</v>
      </c>
      <c r="S156">
        <f t="shared" si="5"/>
        <v>4</v>
      </c>
      <c r="T156" s="17" t="s">
        <v>8368</v>
      </c>
    </row>
    <row r="157" spans="1:20" ht="57.6" hidden="1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9">
        <v>42168.559432870374</v>
      </c>
      <c r="K157">
        <v>1434201935</v>
      </c>
      <c r="L157" t="b">
        <v>0</v>
      </c>
      <c r="M157">
        <v>4</v>
      </c>
      <c r="N157" t="b">
        <v>0</v>
      </c>
      <c r="O157" t="s">
        <v>8265</v>
      </c>
      <c r="P157">
        <f t="shared" si="4"/>
        <v>2015</v>
      </c>
      <c r="Q157" s="12" t="s">
        <v>8308</v>
      </c>
      <c r="R157" t="s">
        <v>8311</v>
      </c>
      <c r="S157">
        <f t="shared" si="5"/>
        <v>6</v>
      </c>
      <c r="T157" s="17" t="s">
        <v>8370</v>
      </c>
    </row>
    <row r="158" spans="1:20" ht="43.2" hidden="1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9">
        <v>41794.1249537037</v>
      </c>
      <c r="K158">
        <v>1401850796</v>
      </c>
      <c r="L158" t="b">
        <v>0</v>
      </c>
      <c r="M158">
        <v>15</v>
      </c>
      <c r="N158" t="b">
        <v>0</v>
      </c>
      <c r="O158" t="s">
        <v>8265</v>
      </c>
      <c r="P158">
        <f t="shared" si="4"/>
        <v>2014</v>
      </c>
      <c r="Q158" s="12" t="s">
        <v>8308</v>
      </c>
      <c r="R158" t="s">
        <v>8311</v>
      </c>
      <c r="S158">
        <f t="shared" si="5"/>
        <v>6</v>
      </c>
      <c r="T158" s="17" t="s">
        <v>8370</v>
      </c>
    </row>
    <row r="159" spans="1:20" ht="43.2" hidden="1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9">
        <v>42396.911712962959</v>
      </c>
      <c r="K159">
        <v>1453931572</v>
      </c>
      <c r="L159" t="b">
        <v>0</v>
      </c>
      <c r="M159">
        <v>2</v>
      </c>
      <c r="N159" t="b">
        <v>0</v>
      </c>
      <c r="O159" t="s">
        <v>8265</v>
      </c>
      <c r="P159">
        <f t="shared" si="4"/>
        <v>2016</v>
      </c>
      <c r="Q159" s="12" t="s">
        <v>8308</v>
      </c>
      <c r="R159" t="s">
        <v>8311</v>
      </c>
      <c r="S159">
        <f t="shared" si="5"/>
        <v>1</v>
      </c>
      <c r="T159" s="17" t="s">
        <v>8365</v>
      </c>
    </row>
    <row r="160" spans="1:20" ht="43.2" hidden="1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9">
        <v>41904.07671296296</v>
      </c>
      <c r="K160">
        <v>1411350628</v>
      </c>
      <c r="L160" t="b">
        <v>0</v>
      </c>
      <c r="M160">
        <v>0</v>
      </c>
      <c r="N160" t="b">
        <v>0</v>
      </c>
      <c r="O160" t="s">
        <v>8265</v>
      </c>
      <c r="P160">
        <f t="shared" si="4"/>
        <v>2014</v>
      </c>
      <c r="Q160" s="12" t="s">
        <v>8308</v>
      </c>
      <c r="R160" t="s">
        <v>8311</v>
      </c>
      <c r="S160">
        <f t="shared" si="5"/>
        <v>9</v>
      </c>
      <c r="T160" s="17" t="s">
        <v>8373</v>
      </c>
    </row>
    <row r="161" spans="1:20" ht="43.2" hidden="1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9">
        <v>42514.434548611112</v>
      </c>
      <c r="K161">
        <v>1464085545</v>
      </c>
      <c r="L161" t="b">
        <v>0</v>
      </c>
      <c r="M161">
        <v>1</v>
      </c>
      <c r="N161" t="b">
        <v>0</v>
      </c>
      <c r="O161" t="s">
        <v>8265</v>
      </c>
      <c r="P161">
        <f t="shared" si="4"/>
        <v>2016</v>
      </c>
      <c r="Q161" s="12" t="s">
        <v>8308</v>
      </c>
      <c r="R161" t="s">
        <v>8311</v>
      </c>
      <c r="S161">
        <f t="shared" si="5"/>
        <v>5</v>
      </c>
      <c r="T161" s="17" t="s">
        <v>8369</v>
      </c>
    </row>
    <row r="162" spans="1:20" ht="43.2" hidden="1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9">
        <v>42171.913090277776</v>
      </c>
      <c r="K162">
        <v>1434491691</v>
      </c>
      <c r="L162" t="b">
        <v>0</v>
      </c>
      <c r="M162">
        <v>0</v>
      </c>
      <c r="N162" t="b">
        <v>0</v>
      </c>
      <c r="O162" t="s">
        <v>8266</v>
      </c>
      <c r="P162">
        <f t="shared" si="4"/>
        <v>2015</v>
      </c>
      <c r="Q162" s="12" t="s">
        <v>8308</v>
      </c>
      <c r="R162" t="s">
        <v>8312</v>
      </c>
      <c r="S162">
        <f t="shared" si="5"/>
        <v>6</v>
      </c>
      <c r="T162" s="17" t="s">
        <v>8370</v>
      </c>
    </row>
    <row r="163" spans="1:20" ht="43.2" hidden="1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9">
        <v>41792.687442129631</v>
      </c>
      <c r="K163">
        <v>1401726595</v>
      </c>
      <c r="L163" t="b">
        <v>0</v>
      </c>
      <c r="M163">
        <v>1</v>
      </c>
      <c r="N163" t="b">
        <v>0</v>
      </c>
      <c r="O163" t="s">
        <v>8266</v>
      </c>
      <c r="P163">
        <f t="shared" si="4"/>
        <v>2014</v>
      </c>
      <c r="Q163" s="12" t="s">
        <v>8308</v>
      </c>
      <c r="R163" t="s">
        <v>8312</v>
      </c>
      <c r="S163">
        <f t="shared" si="5"/>
        <v>6</v>
      </c>
      <c r="T163" s="17" t="s">
        <v>8370</v>
      </c>
    </row>
    <row r="164" spans="1:20" ht="43.2" hidden="1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9">
        <v>41835.126805555556</v>
      </c>
      <c r="K164">
        <v>1405393356</v>
      </c>
      <c r="L164" t="b">
        <v>0</v>
      </c>
      <c r="M164">
        <v>10</v>
      </c>
      <c r="N164" t="b">
        <v>0</v>
      </c>
      <c r="O164" t="s">
        <v>8266</v>
      </c>
      <c r="P164">
        <f t="shared" si="4"/>
        <v>2014</v>
      </c>
      <c r="Q164" s="12" t="s">
        <v>8308</v>
      </c>
      <c r="R164" t="s">
        <v>8312</v>
      </c>
      <c r="S164">
        <f t="shared" si="5"/>
        <v>7</v>
      </c>
      <c r="T164" s="17" t="s">
        <v>8371</v>
      </c>
    </row>
    <row r="165" spans="1:20" ht="57.6" hidden="1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9">
        <v>42243.961273148147</v>
      </c>
      <c r="K165">
        <v>1440716654</v>
      </c>
      <c r="L165" t="b">
        <v>0</v>
      </c>
      <c r="M165">
        <v>0</v>
      </c>
      <c r="N165" t="b">
        <v>0</v>
      </c>
      <c r="O165" t="s">
        <v>8266</v>
      </c>
      <c r="P165">
        <f t="shared" si="4"/>
        <v>2015</v>
      </c>
      <c r="Q165" s="12" t="s">
        <v>8308</v>
      </c>
      <c r="R165" t="s">
        <v>8312</v>
      </c>
      <c r="S165">
        <f t="shared" si="5"/>
        <v>8</v>
      </c>
      <c r="T165" s="17" t="s">
        <v>8372</v>
      </c>
    </row>
    <row r="166" spans="1:20" ht="43.2" hidden="1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9">
        <v>41841.762743055559</v>
      </c>
      <c r="K166">
        <v>1405966701</v>
      </c>
      <c r="L166" t="b">
        <v>0</v>
      </c>
      <c r="M166">
        <v>7</v>
      </c>
      <c r="N166" t="b">
        <v>0</v>
      </c>
      <c r="O166" t="s">
        <v>8266</v>
      </c>
      <c r="P166">
        <f t="shared" si="4"/>
        <v>2014</v>
      </c>
      <c r="Q166" s="12" t="s">
        <v>8308</v>
      </c>
      <c r="R166" t="s">
        <v>8312</v>
      </c>
      <c r="S166">
        <f t="shared" si="5"/>
        <v>7</v>
      </c>
      <c r="T166" s="17" t="s">
        <v>8371</v>
      </c>
    </row>
    <row r="167" spans="1:20" ht="28.8" hidden="1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9">
        <v>42351.658842592595</v>
      </c>
      <c r="K167">
        <v>1450021724</v>
      </c>
      <c r="L167" t="b">
        <v>0</v>
      </c>
      <c r="M167">
        <v>0</v>
      </c>
      <c r="N167" t="b">
        <v>0</v>
      </c>
      <c r="O167" t="s">
        <v>8266</v>
      </c>
      <c r="P167">
        <f t="shared" si="4"/>
        <v>2015</v>
      </c>
      <c r="Q167" s="12" t="s">
        <v>8308</v>
      </c>
      <c r="R167" t="s">
        <v>8312</v>
      </c>
      <c r="S167">
        <f t="shared" si="5"/>
        <v>12</v>
      </c>
      <c r="T167" s="17" t="s">
        <v>8376</v>
      </c>
    </row>
    <row r="168" spans="1:20" ht="43.2" hidden="1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9">
        <v>42721.075949074075</v>
      </c>
      <c r="K168">
        <v>1481939362</v>
      </c>
      <c r="L168" t="b">
        <v>0</v>
      </c>
      <c r="M168">
        <v>1</v>
      </c>
      <c r="N168" t="b">
        <v>0</v>
      </c>
      <c r="O168" t="s">
        <v>8266</v>
      </c>
      <c r="P168">
        <f t="shared" si="4"/>
        <v>2016</v>
      </c>
      <c r="Q168" s="12" t="s">
        <v>8308</v>
      </c>
      <c r="R168" t="s">
        <v>8312</v>
      </c>
      <c r="S168">
        <f t="shared" si="5"/>
        <v>12</v>
      </c>
      <c r="T168" s="17" t="s">
        <v>8376</v>
      </c>
    </row>
    <row r="169" spans="1:20" ht="43.2" hidden="1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9">
        <v>42160.927488425928</v>
      </c>
      <c r="K169">
        <v>1433542535</v>
      </c>
      <c r="L169" t="b">
        <v>0</v>
      </c>
      <c r="M169">
        <v>2</v>
      </c>
      <c r="N169" t="b">
        <v>0</v>
      </c>
      <c r="O169" t="s">
        <v>8266</v>
      </c>
      <c r="P169">
        <f t="shared" si="4"/>
        <v>2015</v>
      </c>
      <c r="Q169" s="12" t="s">
        <v>8308</v>
      </c>
      <c r="R169" t="s">
        <v>8312</v>
      </c>
      <c r="S169">
        <f t="shared" si="5"/>
        <v>6</v>
      </c>
      <c r="T169" s="17" t="s">
        <v>8370</v>
      </c>
    </row>
    <row r="170" spans="1:20" ht="43.2" hidden="1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9">
        <v>42052.835300925923</v>
      </c>
      <c r="K170">
        <v>1424203370</v>
      </c>
      <c r="L170" t="b">
        <v>0</v>
      </c>
      <c r="M170">
        <v>3</v>
      </c>
      <c r="N170" t="b">
        <v>0</v>
      </c>
      <c r="O170" t="s">
        <v>8266</v>
      </c>
      <c r="P170">
        <f t="shared" si="4"/>
        <v>2015</v>
      </c>
      <c r="Q170" s="12" t="s">
        <v>8308</v>
      </c>
      <c r="R170" t="s">
        <v>8312</v>
      </c>
      <c r="S170">
        <f t="shared" si="5"/>
        <v>2</v>
      </c>
      <c r="T170" s="17" t="s">
        <v>8366</v>
      </c>
    </row>
    <row r="171" spans="1:20" ht="43.2" hidden="1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9">
        <v>41900.505312499998</v>
      </c>
      <c r="K171">
        <v>1411042059</v>
      </c>
      <c r="L171" t="b">
        <v>0</v>
      </c>
      <c r="M171">
        <v>10</v>
      </c>
      <c r="N171" t="b">
        <v>0</v>
      </c>
      <c r="O171" t="s">
        <v>8266</v>
      </c>
      <c r="P171">
        <f t="shared" si="4"/>
        <v>2014</v>
      </c>
      <c r="Q171" s="12" t="s">
        <v>8308</v>
      </c>
      <c r="R171" t="s">
        <v>8312</v>
      </c>
      <c r="S171">
        <f t="shared" si="5"/>
        <v>9</v>
      </c>
      <c r="T171" s="17" t="s">
        <v>8373</v>
      </c>
    </row>
    <row r="172" spans="1:20" ht="43.2" hidden="1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9">
        <v>42216.977812500001</v>
      </c>
      <c r="K172">
        <v>1438385283</v>
      </c>
      <c r="L172" t="b">
        <v>0</v>
      </c>
      <c r="M172">
        <v>10</v>
      </c>
      <c r="N172" t="b">
        <v>0</v>
      </c>
      <c r="O172" t="s">
        <v>8266</v>
      </c>
      <c r="P172">
        <f t="shared" si="4"/>
        <v>2015</v>
      </c>
      <c r="Q172" s="12" t="s">
        <v>8308</v>
      </c>
      <c r="R172" t="s">
        <v>8312</v>
      </c>
      <c r="S172">
        <f t="shared" si="5"/>
        <v>7</v>
      </c>
      <c r="T172" s="17" t="s">
        <v>8371</v>
      </c>
    </row>
    <row r="173" spans="1:20" ht="43.2" hidden="1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9">
        <v>42534.180717592593</v>
      </c>
      <c r="K173">
        <v>1465791614</v>
      </c>
      <c r="L173" t="b">
        <v>0</v>
      </c>
      <c r="M173">
        <v>1</v>
      </c>
      <c r="N173" t="b">
        <v>0</v>
      </c>
      <c r="O173" t="s">
        <v>8266</v>
      </c>
      <c r="P173">
        <f t="shared" si="4"/>
        <v>2016</v>
      </c>
      <c r="Q173" s="12" t="s">
        <v>8308</v>
      </c>
      <c r="R173" t="s">
        <v>8312</v>
      </c>
      <c r="S173">
        <f t="shared" si="5"/>
        <v>6</v>
      </c>
      <c r="T173" s="17" t="s">
        <v>8370</v>
      </c>
    </row>
    <row r="174" spans="1:20" ht="43.2" hidden="1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9">
        <v>42047.394942129627</v>
      </c>
      <c r="K174">
        <v>1423733323</v>
      </c>
      <c r="L174" t="b">
        <v>0</v>
      </c>
      <c r="M174">
        <v>0</v>
      </c>
      <c r="N174" t="b">
        <v>0</v>
      </c>
      <c r="O174" t="s">
        <v>8266</v>
      </c>
      <c r="P174">
        <f t="shared" si="4"/>
        <v>2015</v>
      </c>
      <c r="Q174" s="12" t="s">
        <v>8308</v>
      </c>
      <c r="R174" t="s">
        <v>8312</v>
      </c>
      <c r="S174">
        <f t="shared" si="5"/>
        <v>2</v>
      </c>
      <c r="T174" s="17" t="s">
        <v>8366</v>
      </c>
    </row>
    <row r="175" spans="1:20" ht="43.2" hidden="1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9">
        <v>42033.573009259257</v>
      </c>
      <c r="K175">
        <v>1422539108</v>
      </c>
      <c r="L175" t="b">
        <v>0</v>
      </c>
      <c r="M175">
        <v>0</v>
      </c>
      <c r="N175" t="b">
        <v>0</v>
      </c>
      <c r="O175" t="s">
        <v>8266</v>
      </c>
      <c r="P175">
        <f t="shared" si="4"/>
        <v>2015</v>
      </c>
      <c r="Q175" s="12" t="s">
        <v>8308</v>
      </c>
      <c r="R175" t="s">
        <v>8312</v>
      </c>
      <c r="S175">
        <f t="shared" si="5"/>
        <v>1</v>
      </c>
      <c r="T175" s="17" t="s">
        <v>8365</v>
      </c>
    </row>
    <row r="176" spans="1:20" ht="43.2" hidden="1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9">
        <v>42072.758981481478</v>
      </c>
      <c r="K176">
        <v>1425924776</v>
      </c>
      <c r="L176" t="b">
        <v>0</v>
      </c>
      <c r="M176">
        <v>0</v>
      </c>
      <c r="N176" t="b">
        <v>0</v>
      </c>
      <c r="O176" t="s">
        <v>8266</v>
      </c>
      <c r="P176">
        <f t="shared" si="4"/>
        <v>2015</v>
      </c>
      <c r="Q176" s="12" t="s">
        <v>8308</v>
      </c>
      <c r="R176" t="s">
        <v>8312</v>
      </c>
      <c r="S176">
        <f t="shared" si="5"/>
        <v>3</v>
      </c>
      <c r="T176" s="17" t="s">
        <v>8367</v>
      </c>
    </row>
    <row r="177" spans="1:20" ht="43.2" hidden="1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9">
        <v>41855.777905092589</v>
      </c>
      <c r="K177">
        <v>1407177611</v>
      </c>
      <c r="L177" t="b">
        <v>0</v>
      </c>
      <c r="M177">
        <v>26</v>
      </c>
      <c r="N177" t="b">
        <v>0</v>
      </c>
      <c r="O177" t="s">
        <v>8266</v>
      </c>
      <c r="P177">
        <f t="shared" si="4"/>
        <v>2014</v>
      </c>
      <c r="Q177" s="12" t="s">
        <v>8308</v>
      </c>
      <c r="R177" t="s">
        <v>8312</v>
      </c>
      <c r="S177">
        <f t="shared" si="5"/>
        <v>8</v>
      </c>
      <c r="T177" s="17" t="s">
        <v>8372</v>
      </c>
    </row>
    <row r="178" spans="1:20" ht="43.2" hidden="1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9">
        <v>42191.824062500003</v>
      </c>
      <c r="K178">
        <v>1436211999</v>
      </c>
      <c r="L178" t="b">
        <v>0</v>
      </c>
      <c r="M178">
        <v>0</v>
      </c>
      <c r="N178" t="b">
        <v>0</v>
      </c>
      <c r="O178" t="s">
        <v>8266</v>
      </c>
      <c r="P178">
        <f t="shared" si="4"/>
        <v>2015</v>
      </c>
      <c r="Q178" s="12" t="s">
        <v>8308</v>
      </c>
      <c r="R178" t="s">
        <v>8312</v>
      </c>
      <c r="S178">
        <f t="shared" si="5"/>
        <v>7</v>
      </c>
      <c r="T178" s="17" t="s">
        <v>8371</v>
      </c>
    </row>
    <row r="179" spans="1:20" ht="28.8" hidden="1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9">
        <v>42070.047754629632</v>
      </c>
      <c r="K179">
        <v>1425690526</v>
      </c>
      <c r="L179" t="b">
        <v>0</v>
      </c>
      <c r="M179">
        <v>7</v>
      </c>
      <c r="N179" t="b">
        <v>0</v>
      </c>
      <c r="O179" t="s">
        <v>8266</v>
      </c>
      <c r="P179">
        <f t="shared" si="4"/>
        <v>2015</v>
      </c>
      <c r="Q179" s="12" t="s">
        <v>8308</v>
      </c>
      <c r="R179" t="s">
        <v>8312</v>
      </c>
      <c r="S179">
        <f t="shared" si="5"/>
        <v>3</v>
      </c>
      <c r="T179" s="17" t="s">
        <v>8367</v>
      </c>
    </row>
    <row r="180" spans="1:20" ht="28.8" hidden="1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9">
        <v>42304.955381944441</v>
      </c>
      <c r="K180">
        <v>1445986545</v>
      </c>
      <c r="L180" t="b">
        <v>0</v>
      </c>
      <c r="M180">
        <v>0</v>
      </c>
      <c r="N180" t="b">
        <v>0</v>
      </c>
      <c r="O180" t="s">
        <v>8266</v>
      </c>
      <c r="P180">
        <f t="shared" si="4"/>
        <v>2015</v>
      </c>
      <c r="Q180" s="12" t="s">
        <v>8308</v>
      </c>
      <c r="R180" t="s">
        <v>8312</v>
      </c>
      <c r="S180">
        <f t="shared" si="5"/>
        <v>10</v>
      </c>
      <c r="T180" s="17" t="s">
        <v>8374</v>
      </c>
    </row>
    <row r="181" spans="1:20" ht="28.8" hidden="1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9">
        <v>42403.080497685187</v>
      </c>
      <c r="K181">
        <v>1454464555</v>
      </c>
      <c r="L181" t="b">
        <v>0</v>
      </c>
      <c r="M181">
        <v>2</v>
      </c>
      <c r="N181" t="b">
        <v>0</v>
      </c>
      <c r="O181" t="s">
        <v>8266</v>
      </c>
      <c r="P181">
        <f t="shared" si="4"/>
        <v>2016</v>
      </c>
      <c r="Q181" s="12" t="s">
        <v>8308</v>
      </c>
      <c r="R181" t="s">
        <v>8312</v>
      </c>
      <c r="S181">
        <f t="shared" si="5"/>
        <v>2</v>
      </c>
      <c r="T181" s="17" t="s">
        <v>8366</v>
      </c>
    </row>
    <row r="182" spans="1:20" ht="43.2" hidden="1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9">
        <v>42067.991238425922</v>
      </c>
      <c r="K182">
        <v>1425512843</v>
      </c>
      <c r="L182" t="b">
        <v>0</v>
      </c>
      <c r="M182">
        <v>13</v>
      </c>
      <c r="N182" t="b">
        <v>0</v>
      </c>
      <c r="O182" t="s">
        <v>8266</v>
      </c>
      <c r="P182">
        <f t="shared" si="4"/>
        <v>2015</v>
      </c>
      <c r="Q182" s="12" t="s">
        <v>8308</v>
      </c>
      <c r="R182" t="s">
        <v>8312</v>
      </c>
      <c r="S182">
        <f t="shared" si="5"/>
        <v>3</v>
      </c>
      <c r="T182" s="17" t="s">
        <v>8367</v>
      </c>
    </row>
    <row r="183" spans="1:20" ht="43.2" hidden="1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9">
        <v>42147.741840277777</v>
      </c>
      <c r="K183">
        <v>1432403295</v>
      </c>
      <c r="L183" t="b">
        <v>0</v>
      </c>
      <c r="M183">
        <v>4</v>
      </c>
      <c r="N183" t="b">
        <v>0</v>
      </c>
      <c r="O183" t="s">
        <v>8266</v>
      </c>
      <c r="P183">
        <f t="shared" si="4"/>
        <v>2015</v>
      </c>
      <c r="Q183" s="12" t="s">
        <v>8308</v>
      </c>
      <c r="R183" t="s">
        <v>8312</v>
      </c>
      <c r="S183">
        <f t="shared" si="5"/>
        <v>5</v>
      </c>
      <c r="T183" s="17" t="s">
        <v>8369</v>
      </c>
    </row>
    <row r="184" spans="1:20" ht="43.2" hidden="1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9">
        <v>42712.011944444443</v>
      </c>
      <c r="K184">
        <v>1481156232</v>
      </c>
      <c r="L184" t="b">
        <v>0</v>
      </c>
      <c r="M184">
        <v>0</v>
      </c>
      <c r="N184" t="b">
        <v>0</v>
      </c>
      <c r="O184" t="s">
        <v>8266</v>
      </c>
      <c r="P184">
        <f t="shared" si="4"/>
        <v>2016</v>
      </c>
      <c r="Q184" s="12" t="s">
        <v>8308</v>
      </c>
      <c r="R184" t="s">
        <v>8312</v>
      </c>
      <c r="S184">
        <f t="shared" si="5"/>
        <v>12</v>
      </c>
      <c r="T184" s="17" t="s">
        <v>8376</v>
      </c>
    </row>
    <row r="185" spans="1:20" hidden="1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9">
        <v>41939.810300925928</v>
      </c>
      <c r="K185">
        <v>1414438010</v>
      </c>
      <c r="L185" t="b">
        <v>0</v>
      </c>
      <c r="M185">
        <v>12</v>
      </c>
      <c r="N185" t="b">
        <v>0</v>
      </c>
      <c r="O185" t="s">
        <v>8266</v>
      </c>
      <c r="P185">
        <f t="shared" si="4"/>
        <v>2014</v>
      </c>
      <c r="Q185" s="12" t="s">
        <v>8308</v>
      </c>
      <c r="R185" t="s">
        <v>8312</v>
      </c>
      <c r="S185">
        <f t="shared" si="5"/>
        <v>10</v>
      </c>
      <c r="T185" s="17" t="s">
        <v>8374</v>
      </c>
    </row>
    <row r="186" spans="1:20" ht="43.2" hidden="1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9">
        <v>41825.791226851848</v>
      </c>
      <c r="K186">
        <v>1404586762</v>
      </c>
      <c r="L186" t="b">
        <v>0</v>
      </c>
      <c r="M186">
        <v>2</v>
      </c>
      <c r="N186" t="b">
        <v>0</v>
      </c>
      <c r="O186" t="s">
        <v>8266</v>
      </c>
      <c r="P186">
        <f t="shared" si="4"/>
        <v>2014</v>
      </c>
      <c r="Q186" s="12" t="s">
        <v>8308</v>
      </c>
      <c r="R186" t="s">
        <v>8312</v>
      </c>
      <c r="S186">
        <f t="shared" si="5"/>
        <v>7</v>
      </c>
      <c r="T186" s="17" t="s">
        <v>8371</v>
      </c>
    </row>
    <row r="187" spans="1:20" hidden="1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9">
        <v>42570.91133101852</v>
      </c>
      <c r="K187">
        <v>1468965139</v>
      </c>
      <c r="L187" t="b">
        <v>0</v>
      </c>
      <c r="M187">
        <v>10</v>
      </c>
      <c r="N187" t="b">
        <v>0</v>
      </c>
      <c r="O187" t="s">
        <v>8266</v>
      </c>
      <c r="P187">
        <f t="shared" si="4"/>
        <v>2016</v>
      </c>
      <c r="Q187" s="12" t="s">
        <v>8308</v>
      </c>
      <c r="R187" t="s">
        <v>8312</v>
      </c>
      <c r="S187">
        <f t="shared" si="5"/>
        <v>7</v>
      </c>
      <c r="T187" s="17" t="s">
        <v>8371</v>
      </c>
    </row>
    <row r="188" spans="1:20" ht="43.2" hidden="1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9">
        <v>42767.812893518516</v>
      </c>
      <c r="K188">
        <v>1485977434</v>
      </c>
      <c r="L188" t="b">
        <v>0</v>
      </c>
      <c r="M188">
        <v>0</v>
      </c>
      <c r="N188" t="b">
        <v>0</v>
      </c>
      <c r="O188" t="s">
        <v>8266</v>
      </c>
      <c r="P188">
        <f t="shared" si="4"/>
        <v>2017</v>
      </c>
      <c r="Q188" s="12" t="s">
        <v>8308</v>
      </c>
      <c r="R188" t="s">
        <v>8312</v>
      </c>
      <c r="S188">
        <f t="shared" si="5"/>
        <v>2</v>
      </c>
      <c r="T188" s="17" t="s">
        <v>8366</v>
      </c>
    </row>
    <row r="189" spans="1:20" ht="28.8" hidden="1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9">
        <v>42182.234456018516</v>
      </c>
      <c r="K189">
        <v>1435383457</v>
      </c>
      <c r="L189" t="b">
        <v>0</v>
      </c>
      <c r="M189">
        <v>5</v>
      </c>
      <c r="N189" t="b">
        <v>0</v>
      </c>
      <c r="O189" t="s">
        <v>8266</v>
      </c>
      <c r="P189">
        <f t="shared" si="4"/>
        <v>2015</v>
      </c>
      <c r="Q189" s="12" t="s">
        <v>8308</v>
      </c>
      <c r="R189" t="s">
        <v>8312</v>
      </c>
      <c r="S189">
        <f t="shared" si="5"/>
        <v>6</v>
      </c>
      <c r="T189" s="17" t="s">
        <v>8370</v>
      </c>
    </row>
    <row r="190" spans="1:20" ht="43.2" hidden="1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9">
        <v>41857.18304398148</v>
      </c>
      <c r="K190">
        <v>1407299015</v>
      </c>
      <c r="L190" t="b">
        <v>0</v>
      </c>
      <c r="M190">
        <v>0</v>
      </c>
      <c r="N190" t="b">
        <v>0</v>
      </c>
      <c r="O190" t="s">
        <v>8266</v>
      </c>
      <c r="P190">
        <f t="shared" si="4"/>
        <v>2014</v>
      </c>
      <c r="Q190" s="12" t="s">
        <v>8308</v>
      </c>
      <c r="R190" t="s">
        <v>8312</v>
      </c>
      <c r="S190">
        <f t="shared" si="5"/>
        <v>8</v>
      </c>
      <c r="T190" s="17" t="s">
        <v>8372</v>
      </c>
    </row>
    <row r="191" spans="1:20" ht="43.2" hidden="1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9">
        <v>42556.690706018519</v>
      </c>
      <c r="K191">
        <v>1467736477</v>
      </c>
      <c r="L191" t="b">
        <v>0</v>
      </c>
      <c r="M191">
        <v>5</v>
      </c>
      <c r="N191" t="b">
        <v>0</v>
      </c>
      <c r="O191" t="s">
        <v>8266</v>
      </c>
      <c r="P191">
        <f t="shared" si="4"/>
        <v>2016</v>
      </c>
      <c r="Q191" s="12" t="s">
        <v>8308</v>
      </c>
      <c r="R191" t="s">
        <v>8312</v>
      </c>
      <c r="S191">
        <f t="shared" si="5"/>
        <v>7</v>
      </c>
      <c r="T191" s="17" t="s">
        <v>8371</v>
      </c>
    </row>
    <row r="192" spans="1:20" hidden="1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9">
        <v>42527.650995370372</v>
      </c>
      <c r="K192">
        <v>1465227446</v>
      </c>
      <c r="L192" t="b">
        <v>0</v>
      </c>
      <c r="M192">
        <v>1</v>
      </c>
      <c r="N192" t="b">
        <v>0</v>
      </c>
      <c r="O192" t="s">
        <v>8266</v>
      </c>
      <c r="P192">
        <f t="shared" si="4"/>
        <v>2016</v>
      </c>
      <c r="Q192" s="12" t="s">
        <v>8308</v>
      </c>
      <c r="R192" t="s">
        <v>8312</v>
      </c>
      <c r="S192">
        <f t="shared" si="5"/>
        <v>6</v>
      </c>
      <c r="T192" s="17" t="s">
        <v>8370</v>
      </c>
    </row>
    <row r="193" spans="1:20" ht="43.2" hidden="1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9">
        <v>42239.441412037035</v>
      </c>
      <c r="K193">
        <v>1440326138</v>
      </c>
      <c r="L193" t="b">
        <v>0</v>
      </c>
      <c r="M193">
        <v>3</v>
      </c>
      <c r="N193" t="b">
        <v>0</v>
      </c>
      <c r="O193" t="s">
        <v>8266</v>
      </c>
      <c r="P193">
        <f t="shared" si="4"/>
        <v>2015</v>
      </c>
      <c r="Q193" s="12" t="s">
        <v>8308</v>
      </c>
      <c r="R193" t="s">
        <v>8312</v>
      </c>
      <c r="S193">
        <f t="shared" si="5"/>
        <v>8</v>
      </c>
      <c r="T193" s="17" t="s">
        <v>8372</v>
      </c>
    </row>
    <row r="194" spans="1:20" ht="43.2" hidden="1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9">
        <v>41899.792037037034</v>
      </c>
      <c r="K194">
        <v>1410980432</v>
      </c>
      <c r="L194" t="b">
        <v>0</v>
      </c>
      <c r="M194">
        <v>3</v>
      </c>
      <c r="N194" t="b">
        <v>0</v>
      </c>
      <c r="O194" t="s">
        <v>8266</v>
      </c>
      <c r="P194">
        <f t="shared" si="4"/>
        <v>2014</v>
      </c>
      <c r="Q194" s="12" t="s">
        <v>8308</v>
      </c>
      <c r="R194" t="s">
        <v>8312</v>
      </c>
      <c r="S194">
        <f t="shared" si="5"/>
        <v>9</v>
      </c>
      <c r="T194" s="17" t="s">
        <v>8373</v>
      </c>
    </row>
    <row r="195" spans="1:20" ht="43.2" hidden="1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9">
        <v>41911.934791666667</v>
      </c>
      <c r="K195">
        <v>1412029566</v>
      </c>
      <c r="L195" t="b">
        <v>0</v>
      </c>
      <c r="M195">
        <v>0</v>
      </c>
      <c r="N195" t="b">
        <v>0</v>
      </c>
      <c r="O195" t="s">
        <v>8266</v>
      </c>
      <c r="P195">
        <f t="shared" ref="P195:P258" si="6">YEAR(J195)</f>
        <v>2014</v>
      </c>
      <c r="Q195" s="12" t="s">
        <v>8308</v>
      </c>
      <c r="R195" t="s">
        <v>8312</v>
      </c>
      <c r="S195">
        <f t="shared" ref="S195:S258" si="7">MONTH(J195)</f>
        <v>9</v>
      </c>
      <c r="T195" s="17" t="s">
        <v>8373</v>
      </c>
    </row>
    <row r="196" spans="1:20" ht="43.2" hidden="1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9">
        <v>42375.996886574074</v>
      </c>
      <c r="K196">
        <v>1452124531</v>
      </c>
      <c r="L196" t="b">
        <v>0</v>
      </c>
      <c r="M196">
        <v>3</v>
      </c>
      <c r="N196" t="b">
        <v>0</v>
      </c>
      <c r="O196" t="s">
        <v>8266</v>
      </c>
      <c r="P196">
        <f t="shared" si="6"/>
        <v>2016</v>
      </c>
      <c r="Q196" s="12" t="s">
        <v>8308</v>
      </c>
      <c r="R196" t="s">
        <v>8312</v>
      </c>
      <c r="S196">
        <f t="shared" si="7"/>
        <v>1</v>
      </c>
      <c r="T196" s="17" t="s">
        <v>8365</v>
      </c>
    </row>
    <row r="197" spans="1:20" ht="43.2" hidden="1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9">
        <v>42135.67050925926</v>
      </c>
      <c r="K197">
        <v>1431360332</v>
      </c>
      <c r="L197" t="b">
        <v>0</v>
      </c>
      <c r="M197">
        <v>0</v>
      </c>
      <c r="N197" t="b">
        <v>0</v>
      </c>
      <c r="O197" t="s">
        <v>8266</v>
      </c>
      <c r="P197">
        <f t="shared" si="6"/>
        <v>2015</v>
      </c>
      <c r="Q197" s="12" t="s">
        <v>8308</v>
      </c>
      <c r="R197" t="s">
        <v>8312</v>
      </c>
      <c r="S197">
        <f t="shared" si="7"/>
        <v>5</v>
      </c>
      <c r="T197" s="17" t="s">
        <v>8369</v>
      </c>
    </row>
    <row r="198" spans="1:20" ht="43.2" hidden="1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9">
        <v>42259.542800925927</v>
      </c>
      <c r="K198">
        <v>1442062898</v>
      </c>
      <c r="L198" t="b">
        <v>0</v>
      </c>
      <c r="M198">
        <v>19</v>
      </c>
      <c r="N198" t="b">
        <v>0</v>
      </c>
      <c r="O198" t="s">
        <v>8266</v>
      </c>
      <c r="P198">
        <f t="shared" si="6"/>
        <v>2015</v>
      </c>
      <c r="Q198" s="12" t="s">
        <v>8308</v>
      </c>
      <c r="R198" t="s">
        <v>8312</v>
      </c>
      <c r="S198">
        <f t="shared" si="7"/>
        <v>9</v>
      </c>
      <c r="T198" s="17" t="s">
        <v>8373</v>
      </c>
    </row>
    <row r="199" spans="1:20" ht="43.2" hidden="1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9">
        <v>42741.848379629628</v>
      </c>
      <c r="K199">
        <v>1483734100</v>
      </c>
      <c r="L199" t="b">
        <v>0</v>
      </c>
      <c r="M199">
        <v>8</v>
      </c>
      <c r="N199" t="b">
        <v>0</v>
      </c>
      <c r="O199" t="s">
        <v>8266</v>
      </c>
      <c r="P199">
        <f t="shared" si="6"/>
        <v>2017</v>
      </c>
      <c r="Q199" s="12" t="s">
        <v>8308</v>
      </c>
      <c r="R199" t="s">
        <v>8312</v>
      </c>
      <c r="S199">
        <f t="shared" si="7"/>
        <v>1</v>
      </c>
      <c r="T199" s="17" t="s">
        <v>8365</v>
      </c>
    </row>
    <row r="200" spans="1:20" ht="43.2" hidden="1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9">
        <v>41887.383356481485</v>
      </c>
      <c r="K200">
        <v>1409908322</v>
      </c>
      <c r="L200" t="b">
        <v>0</v>
      </c>
      <c r="M200">
        <v>6</v>
      </c>
      <c r="N200" t="b">
        <v>0</v>
      </c>
      <c r="O200" t="s">
        <v>8266</v>
      </c>
      <c r="P200">
        <f t="shared" si="6"/>
        <v>2014</v>
      </c>
      <c r="Q200" s="12" t="s">
        <v>8308</v>
      </c>
      <c r="R200" t="s">
        <v>8312</v>
      </c>
      <c r="S200">
        <f t="shared" si="7"/>
        <v>9</v>
      </c>
      <c r="T200" s="17" t="s">
        <v>8373</v>
      </c>
    </row>
    <row r="201" spans="1:20" ht="43.2" hidden="1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9">
        <v>42584.123865740738</v>
      </c>
      <c r="K201">
        <v>1470106702</v>
      </c>
      <c r="L201" t="b">
        <v>0</v>
      </c>
      <c r="M201">
        <v>0</v>
      </c>
      <c r="N201" t="b">
        <v>0</v>
      </c>
      <c r="O201" t="s">
        <v>8266</v>
      </c>
      <c r="P201">
        <f t="shared" si="6"/>
        <v>2016</v>
      </c>
      <c r="Q201" s="12" t="s">
        <v>8308</v>
      </c>
      <c r="R201" t="s">
        <v>8312</v>
      </c>
      <c r="S201">
        <f t="shared" si="7"/>
        <v>8</v>
      </c>
      <c r="T201" s="17" t="s">
        <v>8372</v>
      </c>
    </row>
    <row r="202" spans="1:20" ht="28.8" hidden="1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9">
        <v>41867.083368055559</v>
      </c>
      <c r="K202">
        <v>1408154403</v>
      </c>
      <c r="L202" t="b">
        <v>0</v>
      </c>
      <c r="M202">
        <v>18</v>
      </c>
      <c r="N202" t="b">
        <v>0</v>
      </c>
      <c r="O202" t="s">
        <v>8266</v>
      </c>
      <c r="P202">
        <f t="shared" si="6"/>
        <v>2014</v>
      </c>
      <c r="Q202" s="12" t="s">
        <v>8308</v>
      </c>
      <c r="R202" t="s">
        <v>8312</v>
      </c>
      <c r="S202">
        <f t="shared" si="7"/>
        <v>8</v>
      </c>
      <c r="T202" s="17" t="s">
        <v>8372</v>
      </c>
    </row>
    <row r="203" spans="1:20" ht="43.2" hidden="1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9">
        <v>42023.818622685183</v>
      </c>
      <c r="K203">
        <v>1421696329</v>
      </c>
      <c r="L203" t="b">
        <v>0</v>
      </c>
      <c r="M203">
        <v>7</v>
      </c>
      <c r="N203" t="b">
        <v>0</v>
      </c>
      <c r="O203" t="s">
        <v>8266</v>
      </c>
      <c r="P203">
        <f t="shared" si="6"/>
        <v>2015</v>
      </c>
      <c r="Q203" s="12" t="s">
        <v>8308</v>
      </c>
      <c r="R203" t="s">
        <v>8312</v>
      </c>
      <c r="S203">
        <f t="shared" si="7"/>
        <v>1</v>
      </c>
      <c r="T203" s="17" t="s">
        <v>8365</v>
      </c>
    </row>
    <row r="204" spans="1:20" hidden="1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9">
        <v>42255.927824074075</v>
      </c>
      <c r="K204">
        <v>1441750564</v>
      </c>
      <c r="L204" t="b">
        <v>0</v>
      </c>
      <c r="M204">
        <v>0</v>
      </c>
      <c r="N204" t="b">
        <v>0</v>
      </c>
      <c r="O204" t="s">
        <v>8266</v>
      </c>
      <c r="P204">
        <f t="shared" si="6"/>
        <v>2015</v>
      </c>
      <c r="Q204" s="12" t="s">
        <v>8308</v>
      </c>
      <c r="R204" t="s">
        <v>8312</v>
      </c>
      <c r="S204">
        <f t="shared" si="7"/>
        <v>9</v>
      </c>
      <c r="T204" s="17" t="s">
        <v>8373</v>
      </c>
    </row>
    <row r="205" spans="1:20" ht="43.2" hidden="1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9">
        <v>41973.847962962966</v>
      </c>
      <c r="K205">
        <v>1417378864</v>
      </c>
      <c r="L205" t="b">
        <v>0</v>
      </c>
      <c r="M205">
        <v>8</v>
      </c>
      <c r="N205" t="b">
        <v>0</v>
      </c>
      <c r="O205" t="s">
        <v>8266</v>
      </c>
      <c r="P205">
        <f t="shared" si="6"/>
        <v>2014</v>
      </c>
      <c r="Q205" s="12" t="s">
        <v>8308</v>
      </c>
      <c r="R205" t="s">
        <v>8312</v>
      </c>
      <c r="S205">
        <f t="shared" si="7"/>
        <v>11</v>
      </c>
      <c r="T205" s="17" t="s">
        <v>8375</v>
      </c>
    </row>
    <row r="206" spans="1:20" ht="43.2" hidden="1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9">
        <v>42556.583368055559</v>
      </c>
      <c r="K206">
        <v>1467727203</v>
      </c>
      <c r="L206" t="b">
        <v>0</v>
      </c>
      <c r="M206">
        <v>1293</v>
      </c>
      <c r="N206" t="b">
        <v>0</v>
      </c>
      <c r="O206" t="s">
        <v>8266</v>
      </c>
      <c r="P206">
        <f t="shared" si="6"/>
        <v>2016</v>
      </c>
      <c r="Q206" s="12" t="s">
        <v>8308</v>
      </c>
      <c r="R206" t="s">
        <v>8312</v>
      </c>
      <c r="S206">
        <f t="shared" si="7"/>
        <v>7</v>
      </c>
      <c r="T206" s="17" t="s">
        <v>8371</v>
      </c>
    </row>
    <row r="207" spans="1:20" ht="43.2" hidden="1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9">
        <v>42248.632199074076</v>
      </c>
      <c r="K207">
        <v>1441120222</v>
      </c>
      <c r="L207" t="b">
        <v>0</v>
      </c>
      <c r="M207">
        <v>17</v>
      </c>
      <c r="N207" t="b">
        <v>0</v>
      </c>
      <c r="O207" t="s">
        <v>8266</v>
      </c>
      <c r="P207">
        <f t="shared" si="6"/>
        <v>2015</v>
      </c>
      <c r="Q207" s="12" t="s">
        <v>8308</v>
      </c>
      <c r="R207" t="s">
        <v>8312</v>
      </c>
      <c r="S207">
        <f t="shared" si="7"/>
        <v>9</v>
      </c>
      <c r="T207" s="17" t="s">
        <v>8373</v>
      </c>
    </row>
    <row r="208" spans="1:20" ht="43.2" hidden="1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9">
        <v>42567.004432870373</v>
      </c>
      <c r="K208">
        <v>1468627583</v>
      </c>
      <c r="L208" t="b">
        <v>0</v>
      </c>
      <c r="M208">
        <v>0</v>
      </c>
      <c r="N208" t="b">
        <v>0</v>
      </c>
      <c r="O208" t="s">
        <v>8266</v>
      </c>
      <c r="P208">
        <f t="shared" si="6"/>
        <v>2016</v>
      </c>
      <c r="Q208" s="12" t="s">
        <v>8308</v>
      </c>
      <c r="R208" t="s">
        <v>8312</v>
      </c>
      <c r="S208">
        <f t="shared" si="7"/>
        <v>7</v>
      </c>
      <c r="T208" s="17" t="s">
        <v>8371</v>
      </c>
    </row>
    <row r="209" spans="1:20" ht="43.2" hidden="1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9">
        <v>41978.197199074071</v>
      </c>
      <c r="K209">
        <v>1417754638</v>
      </c>
      <c r="L209" t="b">
        <v>0</v>
      </c>
      <c r="M209">
        <v>13</v>
      </c>
      <c r="N209" t="b">
        <v>0</v>
      </c>
      <c r="O209" t="s">
        <v>8266</v>
      </c>
      <c r="P209">
        <f t="shared" si="6"/>
        <v>2014</v>
      </c>
      <c r="Q209" s="12" t="s">
        <v>8308</v>
      </c>
      <c r="R209" t="s">
        <v>8312</v>
      </c>
      <c r="S209">
        <f t="shared" si="7"/>
        <v>12</v>
      </c>
      <c r="T209" s="17" t="s">
        <v>8376</v>
      </c>
    </row>
    <row r="210" spans="1:20" ht="43.2" hidden="1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9">
        <v>41959.369988425926</v>
      </c>
      <c r="K210">
        <v>1416127967</v>
      </c>
      <c r="L210" t="b">
        <v>0</v>
      </c>
      <c r="M210">
        <v>0</v>
      </c>
      <c r="N210" t="b">
        <v>0</v>
      </c>
      <c r="O210" t="s">
        <v>8266</v>
      </c>
      <c r="P210">
        <f t="shared" si="6"/>
        <v>2014</v>
      </c>
      <c r="Q210" s="12" t="s">
        <v>8308</v>
      </c>
      <c r="R210" t="s">
        <v>8312</v>
      </c>
      <c r="S210">
        <f t="shared" si="7"/>
        <v>11</v>
      </c>
      <c r="T210" s="17" t="s">
        <v>8375</v>
      </c>
    </row>
    <row r="211" spans="1:20" ht="43.2" hidden="1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9">
        <v>42165.922858796293</v>
      </c>
      <c r="K211">
        <v>1433974135</v>
      </c>
      <c r="L211" t="b">
        <v>0</v>
      </c>
      <c r="M211">
        <v>0</v>
      </c>
      <c r="N211" t="b">
        <v>0</v>
      </c>
      <c r="O211" t="s">
        <v>8266</v>
      </c>
      <c r="P211">
        <f t="shared" si="6"/>
        <v>2015</v>
      </c>
      <c r="Q211" s="12" t="s">
        <v>8308</v>
      </c>
      <c r="R211" t="s">
        <v>8312</v>
      </c>
      <c r="S211">
        <f t="shared" si="7"/>
        <v>6</v>
      </c>
      <c r="T211" s="17" t="s">
        <v>8370</v>
      </c>
    </row>
    <row r="212" spans="1:20" ht="43.2" hidden="1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9">
        <v>42249.064722222225</v>
      </c>
      <c r="K212">
        <v>1441157592</v>
      </c>
      <c r="L212" t="b">
        <v>0</v>
      </c>
      <c r="M212">
        <v>33</v>
      </c>
      <c r="N212" t="b">
        <v>0</v>
      </c>
      <c r="O212" t="s">
        <v>8266</v>
      </c>
      <c r="P212">
        <f t="shared" si="6"/>
        <v>2015</v>
      </c>
      <c r="Q212" s="12" t="s">
        <v>8308</v>
      </c>
      <c r="R212" t="s">
        <v>8312</v>
      </c>
      <c r="S212">
        <f t="shared" si="7"/>
        <v>9</v>
      </c>
      <c r="T212" s="17" t="s">
        <v>8373</v>
      </c>
    </row>
    <row r="213" spans="1:20" ht="43.2" hidden="1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9">
        <v>42236.159918981481</v>
      </c>
      <c r="K213">
        <v>1440042617</v>
      </c>
      <c r="L213" t="b">
        <v>0</v>
      </c>
      <c r="M213">
        <v>12</v>
      </c>
      <c r="N213" t="b">
        <v>0</v>
      </c>
      <c r="O213" t="s">
        <v>8266</v>
      </c>
      <c r="P213">
        <f t="shared" si="6"/>
        <v>2015</v>
      </c>
      <c r="Q213" s="12" t="s">
        <v>8308</v>
      </c>
      <c r="R213" t="s">
        <v>8312</v>
      </c>
      <c r="S213">
        <f t="shared" si="7"/>
        <v>8</v>
      </c>
      <c r="T213" s="17" t="s">
        <v>8372</v>
      </c>
    </row>
    <row r="214" spans="1:20" ht="28.8" hidden="1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9">
        <v>42416.881018518521</v>
      </c>
      <c r="K214">
        <v>1455656920</v>
      </c>
      <c r="L214" t="b">
        <v>0</v>
      </c>
      <c r="M214">
        <v>1</v>
      </c>
      <c r="N214" t="b">
        <v>0</v>
      </c>
      <c r="O214" t="s">
        <v>8266</v>
      </c>
      <c r="P214">
        <f t="shared" si="6"/>
        <v>2016</v>
      </c>
      <c r="Q214" s="12" t="s">
        <v>8308</v>
      </c>
      <c r="R214" t="s">
        <v>8312</v>
      </c>
      <c r="S214">
        <f t="shared" si="7"/>
        <v>2</v>
      </c>
      <c r="T214" s="17" t="s">
        <v>8366</v>
      </c>
    </row>
    <row r="215" spans="1:20" ht="43.2" hidden="1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9">
        <v>42202.594293981485</v>
      </c>
      <c r="K215">
        <v>1437142547</v>
      </c>
      <c r="L215" t="b">
        <v>0</v>
      </c>
      <c r="M215">
        <v>1</v>
      </c>
      <c r="N215" t="b">
        <v>0</v>
      </c>
      <c r="O215" t="s">
        <v>8266</v>
      </c>
      <c r="P215">
        <f t="shared" si="6"/>
        <v>2015</v>
      </c>
      <c r="Q215" s="12" t="s">
        <v>8308</v>
      </c>
      <c r="R215" t="s">
        <v>8312</v>
      </c>
      <c r="S215">
        <f t="shared" si="7"/>
        <v>7</v>
      </c>
      <c r="T215" s="17" t="s">
        <v>8371</v>
      </c>
    </row>
    <row r="216" spans="1:20" ht="43.2" hidden="1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9">
        <v>42009.640613425923</v>
      </c>
      <c r="K216">
        <v>1420471349</v>
      </c>
      <c r="L216" t="b">
        <v>0</v>
      </c>
      <c r="M216">
        <v>1</v>
      </c>
      <c r="N216" t="b">
        <v>0</v>
      </c>
      <c r="O216" t="s">
        <v>8266</v>
      </c>
      <c r="P216">
        <f t="shared" si="6"/>
        <v>2015</v>
      </c>
      <c r="Q216" s="12" t="s">
        <v>8308</v>
      </c>
      <c r="R216" t="s">
        <v>8312</v>
      </c>
      <c r="S216">
        <f t="shared" si="7"/>
        <v>1</v>
      </c>
      <c r="T216" s="17" t="s">
        <v>8365</v>
      </c>
    </row>
    <row r="217" spans="1:20" ht="43.2" hidden="1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9">
        <v>42375.230115740742</v>
      </c>
      <c r="K217">
        <v>1452058282</v>
      </c>
      <c r="L217" t="b">
        <v>0</v>
      </c>
      <c r="M217">
        <v>1</v>
      </c>
      <c r="N217" t="b">
        <v>0</v>
      </c>
      <c r="O217" t="s">
        <v>8266</v>
      </c>
      <c r="P217">
        <f t="shared" si="6"/>
        <v>2016</v>
      </c>
      <c r="Q217" s="12" t="s">
        <v>8308</v>
      </c>
      <c r="R217" t="s">
        <v>8312</v>
      </c>
      <c r="S217">
        <f t="shared" si="7"/>
        <v>1</v>
      </c>
      <c r="T217" s="17" t="s">
        <v>8365</v>
      </c>
    </row>
    <row r="218" spans="1:20" ht="43.2" hidden="1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9">
        <v>42066.958761574075</v>
      </c>
      <c r="K218">
        <v>1425423637</v>
      </c>
      <c r="L218" t="b">
        <v>0</v>
      </c>
      <c r="M218">
        <v>84</v>
      </c>
      <c r="N218" t="b">
        <v>0</v>
      </c>
      <c r="O218" t="s">
        <v>8266</v>
      </c>
      <c r="P218">
        <f t="shared" si="6"/>
        <v>2015</v>
      </c>
      <c r="Q218" s="12" t="s">
        <v>8308</v>
      </c>
      <c r="R218" t="s">
        <v>8312</v>
      </c>
      <c r="S218">
        <f t="shared" si="7"/>
        <v>3</v>
      </c>
      <c r="T218" s="17" t="s">
        <v>8367</v>
      </c>
    </row>
    <row r="219" spans="1:20" hidden="1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9">
        <v>41970.640613425923</v>
      </c>
      <c r="K219">
        <v>1417101749</v>
      </c>
      <c r="L219" t="b">
        <v>0</v>
      </c>
      <c r="M219">
        <v>38</v>
      </c>
      <c r="N219" t="b">
        <v>0</v>
      </c>
      <c r="O219" t="s">
        <v>8266</v>
      </c>
      <c r="P219">
        <f t="shared" si="6"/>
        <v>2014</v>
      </c>
      <c r="Q219" s="12" t="s">
        <v>8308</v>
      </c>
      <c r="R219" t="s">
        <v>8312</v>
      </c>
      <c r="S219">
        <f t="shared" si="7"/>
        <v>11</v>
      </c>
      <c r="T219" s="17" t="s">
        <v>8375</v>
      </c>
    </row>
    <row r="220" spans="1:20" ht="43.2" hidden="1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9">
        <v>42079.628344907411</v>
      </c>
      <c r="K220">
        <v>1426518289</v>
      </c>
      <c r="L220" t="b">
        <v>0</v>
      </c>
      <c r="M220">
        <v>1</v>
      </c>
      <c r="N220" t="b">
        <v>0</v>
      </c>
      <c r="O220" t="s">
        <v>8266</v>
      </c>
      <c r="P220">
        <f t="shared" si="6"/>
        <v>2015</v>
      </c>
      <c r="Q220" s="12" t="s">
        <v>8308</v>
      </c>
      <c r="R220" t="s">
        <v>8312</v>
      </c>
      <c r="S220">
        <f t="shared" si="7"/>
        <v>3</v>
      </c>
      <c r="T220" s="17" t="s">
        <v>8367</v>
      </c>
    </row>
    <row r="221" spans="1:20" ht="28.8" hidden="1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9">
        <v>42429.326678240737</v>
      </c>
      <c r="K221">
        <v>1456732225</v>
      </c>
      <c r="L221" t="b">
        <v>0</v>
      </c>
      <c r="M221">
        <v>76</v>
      </c>
      <c r="N221" t="b">
        <v>0</v>
      </c>
      <c r="O221" t="s">
        <v>8266</v>
      </c>
      <c r="P221">
        <f t="shared" si="6"/>
        <v>2016</v>
      </c>
      <c r="Q221" s="12" t="s">
        <v>8308</v>
      </c>
      <c r="R221" t="s">
        <v>8312</v>
      </c>
      <c r="S221">
        <f t="shared" si="7"/>
        <v>2</v>
      </c>
      <c r="T221" s="17" t="s">
        <v>8366</v>
      </c>
    </row>
    <row r="222" spans="1:20" ht="43.2" hidden="1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9">
        <v>42195.643865740742</v>
      </c>
      <c r="K222">
        <v>1436542030</v>
      </c>
      <c r="L222" t="b">
        <v>0</v>
      </c>
      <c r="M222">
        <v>3</v>
      </c>
      <c r="N222" t="b">
        <v>0</v>
      </c>
      <c r="O222" t="s">
        <v>8266</v>
      </c>
      <c r="P222">
        <f t="shared" si="6"/>
        <v>2015</v>
      </c>
      <c r="Q222" s="12" t="s">
        <v>8308</v>
      </c>
      <c r="R222" t="s">
        <v>8312</v>
      </c>
      <c r="S222">
        <f t="shared" si="7"/>
        <v>7</v>
      </c>
      <c r="T222" s="17" t="s">
        <v>8371</v>
      </c>
    </row>
    <row r="223" spans="1:20" hidden="1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9">
        <v>42031.837546296294</v>
      </c>
      <c r="K223">
        <v>1422389164</v>
      </c>
      <c r="L223" t="b">
        <v>0</v>
      </c>
      <c r="M223">
        <v>0</v>
      </c>
      <c r="N223" t="b">
        <v>0</v>
      </c>
      <c r="O223" t="s">
        <v>8266</v>
      </c>
      <c r="P223">
        <f t="shared" si="6"/>
        <v>2015</v>
      </c>
      <c r="Q223" s="12" t="s">
        <v>8308</v>
      </c>
      <c r="R223" t="s">
        <v>8312</v>
      </c>
      <c r="S223">
        <f t="shared" si="7"/>
        <v>1</v>
      </c>
      <c r="T223" s="17" t="s">
        <v>8365</v>
      </c>
    </row>
    <row r="224" spans="1:20" ht="43.2" hidden="1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9">
        <v>42031.769884259258</v>
      </c>
      <c r="K224">
        <v>1422383318</v>
      </c>
      <c r="L224" t="b">
        <v>0</v>
      </c>
      <c r="M224">
        <v>2</v>
      </c>
      <c r="N224" t="b">
        <v>0</v>
      </c>
      <c r="O224" t="s">
        <v>8266</v>
      </c>
      <c r="P224">
        <f t="shared" si="6"/>
        <v>2015</v>
      </c>
      <c r="Q224" s="12" t="s">
        <v>8308</v>
      </c>
      <c r="R224" t="s">
        <v>8312</v>
      </c>
      <c r="S224">
        <f t="shared" si="7"/>
        <v>1</v>
      </c>
      <c r="T224" s="17" t="s">
        <v>8365</v>
      </c>
    </row>
    <row r="225" spans="1:20" ht="43.2" hidden="1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9">
        <v>42482.048032407409</v>
      </c>
      <c r="K225">
        <v>1461287350</v>
      </c>
      <c r="L225" t="b">
        <v>0</v>
      </c>
      <c r="M225">
        <v>0</v>
      </c>
      <c r="N225" t="b">
        <v>0</v>
      </c>
      <c r="O225" t="s">
        <v>8266</v>
      </c>
      <c r="P225">
        <f t="shared" si="6"/>
        <v>2016</v>
      </c>
      <c r="Q225" s="12" t="s">
        <v>8308</v>
      </c>
      <c r="R225" t="s">
        <v>8312</v>
      </c>
      <c r="S225">
        <f t="shared" si="7"/>
        <v>4</v>
      </c>
      <c r="T225" s="17" t="s">
        <v>8368</v>
      </c>
    </row>
    <row r="226" spans="1:20" ht="43.2" hidden="1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9">
        <v>42135.235254629632</v>
      </c>
      <c r="K226">
        <v>1431322726</v>
      </c>
      <c r="L226" t="b">
        <v>0</v>
      </c>
      <c r="M226">
        <v>0</v>
      </c>
      <c r="N226" t="b">
        <v>0</v>
      </c>
      <c r="O226" t="s">
        <v>8266</v>
      </c>
      <c r="P226">
        <f t="shared" si="6"/>
        <v>2015</v>
      </c>
      <c r="Q226" s="12" t="s">
        <v>8308</v>
      </c>
      <c r="R226" t="s">
        <v>8312</v>
      </c>
      <c r="S226">
        <f t="shared" si="7"/>
        <v>5</v>
      </c>
      <c r="T226" s="17" t="s">
        <v>8369</v>
      </c>
    </row>
    <row r="227" spans="1:20" ht="43.2" hidden="1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9">
        <v>42438.961273148147</v>
      </c>
      <c r="K227">
        <v>1457564654</v>
      </c>
      <c r="L227" t="b">
        <v>0</v>
      </c>
      <c r="M227">
        <v>0</v>
      </c>
      <c r="N227" t="b">
        <v>0</v>
      </c>
      <c r="O227" t="s">
        <v>8266</v>
      </c>
      <c r="P227">
        <f t="shared" si="6"/>
        <v>2016</v>
      </c>
      <c r="Q227" s="12" t="s">
        <v>8308</v>
      </c>
      <c r="R227" t="s">
        <v>8312</v>
      </c>
      <c r="S227">
        <f t="shared" si="7"/>
        <v>3</v>
      </c>
      <c r="T227" s="17" t="s">
        <v>8367</v>
      </c>
    </row>
    <row r="228" spans="1:20" ht="43.2" hidden="1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9">
        <v>42106.666018518517</v>
      </c>
      <c r="K228">
        <v>1428854344</v>
      </c>
      <c r="L228" t="b">
        <v>0</v>
      </c>
      <c r="M228">
        <v>2</v>
      </c>
      <c r="N228" t="b">
        <v>0</v>
      </c>
      <c r="O228" t="s">
        <v>8266</v>
      </c>
      <c r="P228">
        <f t="shared" si="6"/>
        <v>2015</v>
      </c>
      <c r="Q228" s="12" t="s">
        <v>8308</v>
      </c>
      <c r="R228" t="s">
        <v>8312</v>
      </c>
      <c r="S228">
        <f t="shared" si="7"/>
        <v>4</v>
      </c>
      <c r="T228" s="17" t="s">
        <v>8368</v>
      </c>
    </row>
    <row r="229" spans="1:20" ht="43.2" hidden="1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9">
        <v>42164.893993055557</v>
      </c>
      <c r="K229">
        <v>1433885241</v>
      </c>
      <c r="L229" t="b">
        <v>0</v>
      </c>
      <c r="M229">
        <v>0</v>
      </c>
      <c r="N229" t="b">
        <v>0</v>
      </c>
      <c r="O229" t="s">
        <v>8266</v>
      </c>
      <c r="P229">
        <f t="shared" si="6"/>
        <v>2015</v>
      </c>
      <c r="Q229" s="12" t="s">
        <v>8308</v>
      </c>
      <c r="R229" t="s">
        <v>8312</v>
      </c>
      <c r="S229">
        <f t="shared" si="7"/>
        <v>6</v>
      </c>
      <c r="T229" s="17" t="s">
        <v>8370</v>
      </c>
    </row>
    <row r="230" spans="1:20" ht="28.8" hidden="1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9">
        <v>42096.686400462961</v>
      </c>
      <c r="K230">
        <v>1427992105</v>
      </c>
      <c r="L230" t="b">
        <v>0</v>
      </c>
      <c r="M230">
        <v>0</v>
      </c>
      <c r="N230" t="b">
        <v>0</v>
      </c>
      <c r="O230" t="s">
        <v>8266</v>
      </c>
      <c r="P230">
        <f t="shared" si="6"/>
        <v>2015</v>
      </c>
      <c r="Q230" s="12" t="s">
        <v>8308</v>
      </c>
      <c r="R230" t="s">
        <v>8312</v>
      </c>
      <c r="S230">
        <f t="shared" si="7"/>
        <v>4</v>
      </c>
      <c r="T230" s="17" t="s">
        <v>8368</v>
      </c>
    </row>
    <row r="231" spans="1:20" ht="43.2" hidden="1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9">
        <v>42383.933993055558</v>
      </c>
      <c r="K231">
        <v>1452810297</v>
      </c>
      <c r="L231" t="b">
        <v>0</v>
      </c>
      <c r="M231">
        <v>0</v>
      </c>
      <c r="N231" t="b">
        <v>0</v>
      </c>
      <c r="O231" t="s">
        <v>8266</v>
      </c>
      <c r="P231">
        <f t="shared" si="6"/>
        <v>2016</v>
      </c>
      <c r="Q231" s="12" t="s">
        <v>8308</v>
      </c>
      <c r="R231" t="s">
        <v>8312</v>
      </c>
      <c r="S231">
        <f t="shared" si="7"/>
        <v>1</v>
      </c>
      <c r="T231" s="17" t="s">
        <v>8365</v>
      </c>
    </row>
    <row r="232" spans="1:20" ht="43.2" hidden="1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9">
        <v>42129.77721064815</v>
      </c>
      <c r="K232">
        <v>1430851151</v>
      </c>
      <c r="L232" t="b">
        <v>0</v>
      </c>
      <c r="M232">
        <v>2</v>
      </c>
      <c r="N232" t="b">
        <v>0</v>
      </c>
      <c r="O232" t="s">
        <v>8266</v>
      </c>
      <c r="P232">
        <f t="shared" si="6"/>
        <v>2015</v>
      </c>
      <c r="Q232" s="12" t="s">
        <v>8308</v>
      </c>
      <c r="R232" t="s">
        <v>8312</v>
      </c>
      <c r="S232">
        <f t="shared" si="7"/>
        <v>5</v>
      </c>
      <c r="T232" s="17" t="s">
        <v>8369</v>
      </c>
    </row>
    <row r="233" spans="1:20" ht="43.2" hidden="1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9">
        <v>42341.958923611113</v>
      </c>
      <c r="K233">
        <v>1449183651</v>
      </c>
      <c r="L233" t="b">
        <v>0</v>
      </c>
      <c r="M233">
        <v>0</v>
      </c>
      <c r="N233" t="b">
        <v>0</v>
      </c>
      <c r="O233" t="s">
        <v>8266</v>
      </c>
      <c r="P233">
        <f t="shared" si="6"/>
        <v>2015</v>
      </c>
      <c r="Q233" s="12" t="s">
        <v>8308</v>
      </c>
      <c r="R233" t="s">
        <v>8312</v>
      </c>
      <c r="S233">
        <f t="shared" si="7"/>
        <v>12</v>
      </c>
      <c r="T233" s="17" t="s">
        <v>8376</v>
      </c>
    </row>
    <row r="234" spans="1:20" ht="43.2" hidden="1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9">
        <v>42032.82576388889</v>
      </c>
      <c r="K234">
        <v>1422474546</v>
      </c>
      <c r="L234" t="b">
        <v>0</v>
      </c>
      <c r="M234">
        <v>7</v>
      </c>
      <c r="N234" t="b">
        <v>0</v>
      </c>
      <c r="O234" t="s">
        <v>8266</v>
      </c>
      <c r="P234">
        <f t="shared" si="6"/>
        <v>2015</v>
      </c>
      <c r="Q234" s="12" t="s">
        <v>8308</v>
      </c>
      <c r="R234" t="s">
        <v>8312</v>
      </c>
      <c r="S234">
        <f t="shared" si="7"/>
        <v>1</v>
      </c>
      <c r="T234" s="17" t="s">
        <v>8365</v>
      </c>
    </row>
    <row r="235" spans="1:20" ht="43.2" hidden="1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9">
        <v>42612.911712962959</v>
      </c>
      <c r="K235">
        <v>1472593972</v>
      </c>
      <c r="L235" t="b">
        <v>0</v>
      </c>
      <c r="M235">
        <v>0</v>
      </c>
      <c r="N235" t="b">
        <v>0</v>
      </c>
      <c r="O235" t="s">
        <v>8266</v>
      </c>
      <c r="P235">
        <f t="shared" si="6"/>
        <v>2016</v>
      </c>
      <c r="Q235" s="12" t="s">
        <v>8308</v>
      </c>
      <c r="R235" t="s">
        <v>8312</v>
      </c>
      <c r="S235">
        <f t="shared" si="7"/>
        <v>8</v>
      </c>
      <c r="T235" s="17" t="s">
        <v>8372</v>
      </c>
    </row>
    <row r="236" spans="1:20" ht="43.2" hidden="1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9">
        <v>42136.035405092596</v>
      </c>
      <c r="K236">
        <v>1431391859</v>
      </c>
      <c r="L236" t="b">
        <v>0</v>
      </c>
      <c r="M236">
        <v>5</v>
      </c>
      <c r="N236" t="b">
        <v>0</v>
      </c>
      <c r="O236" t="s">
        <v>8266</v>
      </c>
      <c r="P236">
        <f t="shared" si="6"/>
        <v>2015</v>
      </c>
      <c r="Q236" s="12" t="s">
        <v>8308</v>
      </c>
      <c r="R236" t="s">
        <v>8312</v>
      </c>
      <c r="S236">
        <f t="shared" si="7"/>
        <v>5</v>
      </c>
      <c r="T236" s="17" t="s">
        <v>8369</v>
      </c>
    </row>
    <row r="237" spans="1:20" ht="43.2" hidden="1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9">
        <v>42164.908530092594</v>
      </c>
      <c r="K237">
        <v>1433886497</v>
      </c>
      <c r="L237" t="b">
        <v>0</v>
      </c>
      <c r="M237">
        <v>0</v>
      </c>
      <c r="N237" t="b">
        <v>0</v>
      </c>
      <c r="O237" t="s">
        <v>8266</v>
      </c>
      <c r="P237">
        <f t="shared" si="6"/>
        <v>2015</v>
      </c>
      <c r="Q237" s="12" t="s">
        <v>8308</v>
      </c>
      <c r="R237" t="s">
        <v>8312</v>
      </c>
      <c r="S237">
        <f t="shared" si="7"/>
        <v>6</v>
      </c>
      <c r="T237" s="17" t="s">
        <v>8370</v>
      </c>
    </row>
    <row r="238" spans="1:20" ht="43.2" hidden="1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9">
        <v>42321.084479166668</v>
      </c>
      <c r="K238">
        <v>1447380099</v>
      </c>
      <c r="L238" t="b">
        <v>0</v>
      </c>
      <c r="M238">
        <v>0</v>
      </c>
      <c r="N238" t="b">
        <v>0</v>
      </c>
      <c r="O238" t="s">
        <v>8266</v>
      </c>
      <c r="P238">
        <f t="shared" si="6"/>
        <v>2015</v>
      </c>
      <c r="Q238" s="12" t="s">
        <v>8308</v>
      </c>
      <c r="R238" t="s">
        <v>8312</v>
      </c>
      <c r="S238">
        <f t="shared" si="7"/>
        <v>11</v>
      </c>
      <c r="T238" s="17" t="s">
        <v>8375</v>
      </c>
    </row>
    <row r="239" spans="1:20" hidden="1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9">
        <v>42377.577187499999</v>
      </c>
      <c r="K239">
        <v>1452261069</v>
      </c>
      <c r="L239" t="b">
        <v>0</v>
      </c>
      <c r="M239">
        <v>1</v>
      </c>
      <c r="N239" t="b">
        <v>0</v>
      </c>
      <c r="O239" t="s">
        <v>8266</v>
      </c>
      <c r="P239">
        <f t="shared" si="6"/>
        <v>2016</v>
      </c>
      <c r="Q239" s="12" t="s">
        <v>8308</v>
      </c>
      <c r="R239" t="s">
        <v>8312</v>
      </c>
      <c r="S239">
        <f t="shared" si="7"/>
        <v>1</v>
      </c>
      <c r="T239" s="17" t="s">
        <v>8365</v>
      </c>
    </row>
    <row r="240" spans="1:20" ht="43.2" hidden="1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9">
        <v>42713.962500000001</v>
      </c>
      <c r="K240">
        <v>1481324760</v>
      </c>
      <c r="L240" t="b">
        <v>0</v>
      </c>
      <c r="M240">
        <v>0</v>
      </c>
      <c r="N240" t="b">
        <v>0</v>
      </c>
      <c r="O240" t="s">
        <v>8266</v>
      </c>
      <c r="P240">
        <f t="shared" si="6"/>
        <v>2016</v>
      </c>
      <c r="Q240" s="12" t="s">
        <v>8308</v>
      </c>
      <c r="R240" t="s">
        <v>8312</v>
      </c>
      <c r="S240">
        <f t="shared" si="7"/>
        <v>12</v>
      </c>
      <c r="T240" s="17" t="s">
        <v>8376</v>
      </c>
    </row>
    <row r="241" spans="1:20" ht="43.2" hidden="1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9">
        <v>42297.110300925924</v>
      </c>
      <c r="K241">
        <v>1445308730</v>
      </c>
      <c r="L241" t="b">
        <v>0</v>
      </c>
      <c r="M241">
        <v>5</v>
      </c>
      <c r="N241" t="b">
        <v>0</v>
      </c>
      <c r="O241" t="s">
        <v>8266</v>
      </c>
      <c r="P241">
        <f t="shared" si="6"/>
        <v>2015</v>
      </c>
      <c r="Q241" s="12" t="s">
        <v>8308</v>
      </c>
      <c r="R241" t="s">
        <v>8312</v>
      </c>
      <c r="S241">
        <f t="shared" si="7"/>
        <v>10</v>
      </c>
      <c r="T241" s="17" t="s">
        <v>8374</v>
      </c>
    </row>
    <row r="242" spans="1:20" ht="43.2" hidden="1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9">
        <v>41354.708460648151</v>
      </c>
      <c r="K242">
        <v>1363885211</v>
      </c>
      <c r="L242" t="b">
        <v>1</v>
      </c>
      <c r="M242">
        <v>137</v>
      </c>
      <c r="N242" t="b">
        <v>1</v>
      </c>
      <c r="O242" t="s">
        <v>8267</v>
      </c>
      <c r="P242">
        <f t="shared" si="6"/>
        <v>2013</v>
      </c>
      <c r="Q242" s="12" t="s">
        <v>8308</v>
      </c>
      <c r="R242" t="s">
        <v>8313</v>
      </c>
      <c r="S242">
        <f t="shared" si="7"/>
        <v>3</v>
      </c>
      <c r="T242" s="17" t="s">
        <v>8367</v>
      </c>
    </row>
    <row r="243" spans="1:20" ht="43.2" hidden="1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9">
        <v>41949.697962962964</v>
      </c>
      <c r="K243">
        <v>1415292304</v>
      </c>
      <c r="L243" t="b">
        <v>1</v>
      </c>
      <c r="M243">
        <v>376</v>
      </c>
      <c r="N243" t="b">
        <v>1</v>
      </c>
      <c r="O243" t="s">
        <v>8267</v>
      </c>
      <c r="P243">
        <f t="shared" si="6"/>
        <v>2014</v>
      </c>
      <c r="Q243" s="12" t="s">
        <v>8308</v>
      </c>
      <c r="R243" t="s">
        <v>8313</v>
      </c>
      <c r="S243">
        <f t="shared" si="7"/>
        <v>11</v>
      </c>
      <c r="T243" s="17" t="s">
        <v>8375</v>
      </c>
    </row>
    <row r="244" spans="1:20" ht="43.2" hidden="1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9">
        <v>40862.492939814816</v>
      </c>
      <c r="K244">
        <v>1321357790</v>
      </c>
      <c r="L244" t="b">
        <v>1</v>
      </c>
      <c r="M244">
        <v>202</v>
      </c>
      <c r="N244" t="b">
        <v>1</v>
      </c>
      <c r="O244" t="s">
        <v>8267</v>
      </c>
      <c r="P244">
        <f t="shared" si="6"/>
        <v>2011</v>
      </c>
      <c r="Q244" s="12" t="s">
        <v>8308</v>
      </c>
      <c r="R244" t="s">
        <v>8313</v>
      </c>
      <c r="S244">
        <f t="shared" si="7"/>
        <v>11</v>
      </c>
      <c r="T244" s="17" t="s">
        <v>8375</v>
      </c>
    </row>
    <row r="245" spans="1:20" ht="43.2" hidden="1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9">
        <v>41662.047500000001</v>
      </c>
      <c r="K245">
        <v>1390439304</v>
      </c>
      <c r="L245" t="b">
        <v>1</v>
      </c>
      <c r="M245">
        <v>328</v>
      </c>
      <c r="N245" t="b">
        <v>1</v>
      </c>
      <c r="O245" t="s">
        <v>8267</v>
      </c>
      <c r="P245">
        <f t="shared" si="6"/>
        <v>2014</v>
      </c>
      <c r="Q245" s="12" t="s">
        <v>8308</v>
      </c>
      <c r="R245" t="s">
        <v>8313</v>
      </c>
      <c r="S245">
        <f t="shared" si="7"/>
        <v>1</v>
      </c>
      <c r="T245" s="17" t="s">
        <v>8365</v>
      </c>
    </row>
    <row r="246" spans="1:20" ht="57.6" hidden="1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9">
        <v>40213.323599537034</v>
      </c>
      <c r="K246">
        <v>1265269559</v>
      </c>
      <c r="L246" t="b">
        <v>1</v>
      </c>
      <c r="M246">
        <v>84</v>
      </c>
      <c r="N246" t="b">
        <v>1</v>
      </c>
      <c r="O246" t="s">
        <v>8267</v>
      </c>
      <c r="P246">
        <f t="shared" si="6"/>
        <v>2010</v>
      </c>
      <c r="Q246" s="12" t="s">
        <v>8308</v>
      </c>
      <c r="R246" t="s">
        <v>8313</v>
      </c>
      <c r="S246">
        <f t="shared" si="7"/>
        <v>2</v>
      </c>
      <c r="T246" s="17" t="s">
        <v>8366</v>
      </c>
    </row>
    <row r="247" spans="1:20" ht="43.2" hidden="1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9">
        <v>41107.053067129629</v>
      </c>
      <c r="K247">
        <v>1342487785</v>
      </c>
      <c r="L247" t="b">
        <v>1</v>
      </c>
      <c r="M247">
        <v>96</v>
      </c>
      <c r="N247" t="b">
        <v>1</v>
      </c>
      <c r="O247" t="s">
        <v>8267</v>
      </c>
      <c r="P247">
        <f t="shared" si="6"/>
        <v>2012</v>
      </c>
      <c r="Q247" s="12" t="s">
        <v>8308</v>
      </c>
      <c r="R247" t="s">
        <v>8313</v>
      </c>
      <c r="S247">
        <f t="shared" si="7"/>
        <v>7</v>
      </c>
      <c r="T247" s="17" t="s">
        <v>8371</v>
      </c>
    </row>
    <row r="248" spans="1:20" ht="43.2" hidden="1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9">
        <v>40480.363483796296</v>
      </c>
      <c r="K248">
        <v>1288341805</v>
      </c>
      <c r="L248" t="b">
        <v>1</v>
      </c>
      <c r="M248">
        <v>223</v>
      </c>
      <c r="N248" t="b">
        <v>1</v>
      </c>
      <c r="O248" t="s">
        <v>8267</v>
      </c>
      <c r="P248">
        <f t="shared" si="6"/>
        <v>2010</v>
      </c>
      <c r="Q248" s="12" t="s">
        <v>8308</v>
      </c>
      <c r="R248" t="s">
        <v>8313</v>
      </c>
      <c r="S248">
        <f t="shared" si="7"/>
        <v>10</v>
      </c>
      <c r="T248" s="17" t="s">
        <v>8374</v>
      </c>
    </row>
    <row r="249" spans="1:20" ht="57.6" hidden="1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9">
        <v>40430.604328703703</v>
      </c>
      <c r="K249">
        <v>1284042614</v>
      </c>
      <c r="L249" t="b">
        <v>1</v>
      </c>
      <c r="M249">
        <v>62</v>
      </c>
      <c r="N249" t="b">
        <v>1</v>
      </c>
      <c r="O249" t="s">
        <v>8267</v>
      </c>
      <c r="P249">
        <f t="shared" si="6"/>
        <v>2010</v>
      </c>
      <c r="Q249" s="12" t="s">
        <v>8308</v>
      </c>
      <c r="R249" t="s">
        <v>8313</v>
      </c>
      <c r="S249">
        <f t="shared" si="7"/>
        <v>9</v>
      </c>
      <c r="T249" s="17" t="s">
        <v>8373</v>
      </c>
    </row>
    <row r="250" spans="1:20" ht="43.2" hidden="1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9">
        <v>40870.774409722224</v>
      </c>
      <c r="K250">
        <v>1322073309</v>
      </c>
      <c r="L250" t="b">
        <v>1</v>
      </c>
      <c r="M250">
        <v>146</v>
      </c>
      <c r="N250" t="b">
        <v>1</v>
      </c>
      <c r="O250" t="s">
        <v>8267</v>
      </c>
      <c r="P250">
        <f t="shared" si="6"/>
        <v>2011</v>
      </c>
      <c r="Q250" s="12" t="s">
        <v>8308</v>
      </c>
      <c r="R250" t="s">
        <v>8313</v>
      </c>
      <c r="S250">
        <f t="shared" si="7"/>
        <v>11</v>
      </c>
      <c r="T250" s="17" t="s">
        <v>8375</v>
      </c>
    </row>
    <row r="251" spans="1:20" ht="57.6" hidden="1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9">
        <v>40332.923842592594</v>
      </c>
      <c r="K251">
        <v>1275603020</v>
      </c>
      <c r="L251" t="b">
        <v>1</v>
      </c>
      <c r="M251">
        <v>235</v>
      </c>
      <c r="N251" t="b">
        <v>1</v>
      </c>
      <c r="O251" t="s">
        <v>8267</v>
      </c>
      <c r="P251">
        <f t="shared" si="6"/>
        <v>2010</v>
      </c>
      <c r="Q251" s="12" t="s">
        <v>8308</v>
      </c>
      <c r="R251" t="s">
        <v>8313</v>
      </c>
      <c r="S251">
        <f t="shared" si="7"/>
        <v>6</v>
      </c>
      <c r="T251" s="17" t="s">
        <v>8370</v>
      </c>
    </row>
    <row r="252" spans="1:20" ht="43.2" hidden="1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9">
        <v>41401.565868055557</v>
      </c>
      <c r="K252">
        <v>1367933691</v>
      </c>
      <c r="L252" t="b">
        <v>1</v>
      </c>
      <c r="M252">
        <v>437</v>
      </c>
      <c r="N252" t="b">
        <v>1</v>
      </c>
      <c r="O252" t="s">
        <v>8267</v>
      </c>
      <c r="P252">
        <f t="shared" si="6"/>
        <v>2013</v>
      </c>
      <c r="Q252" s="12" t="s">
        <v>8308</v>
      </c>
      <c r="R252" t="s">
        <v>8313</v>
      </c>
      <c r="S252">
        <f t="shared" si="7"/>
        <v>5</v>
      </c>
      <c r="T252" s="17" t="s">
        <v>8369</v>
      </c>
    </row>
    <row r="253" spans="1:20" ht="43.2" hidden="1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9">
        <v>41013.787569444445</v>
      </c>
      <c r="K253">
        <v>1334429646</v>
      </c>
      <c r="L253" t="b">
        <v>1</v>
      </c>
      <c r="M253">
        <v>77</v>
      </c>
      <c r="N253" t="b">
        <v>1</v>
      </c>
      <c r="O253" t="s">
        <v>8267</v>
      </c>
      <c r="P253">
        <f t="shared" si="6"/>
        <v>2012</v>
      </c>
      <c r="Q253" s="12" t="s">
        <v>8308</v>
      </c>
      <c r="R253" t="s">
        <v>8313</v>
      </c>
      <c r="S253">
        <f t="shared" si="7"/>
        <v>4</v>
      </c>
      <c r="T253" s="17" t="s">
        <v>8368</v>
      </c>
    </row>
    <row r="254" spans="1:20" ht="43.2" hidden="1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9">
        <v>40266.662708333337</v>
      </c>
      <c r="K254">
        <v>1269878058</v>
      </c>
      <c r="L254" t="b">
        <v>1</v>
      </c>
      <c r="M254">
        <v>108</v>
      </c>
      <c r="N254" t="b">
        <v>1</v>
      </c>
      <c r="O254" t="s">
        <v>8267</v>
      </c>
      <c r="P254">
        <f t="shared" si="6"/>
        <v>2010</v>
      </c>
      <c r="Q254" s="12" t="s">
        <v>8308</v>
      </c>
      <c r="R254" t="s">
        <v>8313</v>
      </c>
      <c r="S254">
        <f t="shared" si="7"/>
        <v>3</v>
      </c>
      <c r="T254" s="17" t="s">
        <v>8367</v>
      </c>
    </row>
    <row r="255" spans="1:20" ht="43.2" hidden="1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9">
        <v>40924.650868055556</v>
      </c>
      <c r="K255">
        <v>1326728235</v>
      </c>
      <c r="L255" t="b">
        <v>1</v>
      </c>
      <c r="M255">
        <v>7</v>
      </c>
      <c r="N255" t="b">
        <v>1</v>
      </c>
      <c r="O255" t="s">
        <v>8267</v>
      </c>
      <c r="P255">
        <f t="shared" si="6"/>
        <v>2012</v>
      </c>
      <c r="Q255" s="12" t="s">
        <v>8308</v>
      </c>
      <c r="R255" t="s">
        <v>8313</v>
      </c>
      <c r="S255">
        <f t="shared" si="7"/>
        <v>1</v>
      </c>
      <c r="T255" s="17" t="s">
        <v>8365</v>
      </c>
    </row>
    <row r="256" spans="1:20" ht="43.2" hidden="1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9">
        <v>42263.952662037038</v>
      </c>
      <c r="K256">
        <v>1442443910</v>
      </c>
      <c r="L256" t="b">
        <v>1</v>
      </c>
      <c r="M256">
        <v>314</v>
      </c>
      <c r="N256" t="b">
        <v>1</v>
      </c>
      <c r="O256" t="s">
        <v>8267</v>
      </c>
      <c r="P256">
        <f t="shared" si="6"/>
        <v>2015</v>
      </c>
      <c r="Q256" s="12" t="s">
        <v>8308</v>
      </c>
      <c r="R256" t="s">
        <v>8313</v>
      </c>
      <c r="S256">
        <f t="shared" si="7"/>
        <v>9</v>
      </c>
      <c r="T256" s="17" t="s">
        <v>8373</v>
      </c>
    </row>
    <row r="257" spans="1:20" ht="28.8" hidden="1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9">
        <v>40588.526412037034</v>
      </c>
      <c r="K257">
        <v>1297687082</v>
      </c>
      <c r="L257" t="b">
        <v>1</v>
      </c>
      <c r="M257">
        <v>188</v>
      </c>
      <c r="N257" t="b">
        <v>1</v>
      </c>
      <c r="O257" t="s">
        <v>8267</v>
      </c>
      <c r="P257">
        <f t="shared" si="6"/>
        <v>2011</v>
      </c>
      <c r="Q257" s="12" t="s">
        <v>8308</v>
      </c>
      <c r="R257" t="s">
        <v>8313</v>
      </c>
      <c r="S257">
        <f t="shared" si="7"/>
        <v>2</v>
      </c>
      <c r="T257" s="17" t="s">
        <v>8366</v>
      </c>
    </row>
    <row r="258" spans="1:20" ht="43.2" hidden="1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9">
        <v>41319.769293981481</v>
      </c>
      <c r="K258">
        <v>1360866467</v>
      </c>
      <c r="L258" t="b">
        <v>1</v>
      </c>
      <c r="M258">
        <v>275</v>
      </c>
      <c r="N258" t="b">
        <v>1</v>
      </c>
      <c r="O258" t="s">
        <v>8267</v>
      </c>
      <c r="P258">
        <f t="shared" si="6"/>
        <v>2013</v>
      </c>
      <c r="Q258" s="12" t="s">
        <v>8308</v>
      </c>
      <c r="R258" t="s">
        <v>8313</v>
      </c>
      <c r="S258">
        <f t="shared" si="7"/>
        <v>2</v>
      </c>
      <c r="T258" s="17" t="s">
        <v>8366</v>
      </c>
    </row>
    <row r="259" spans="1:20" ht="43.2" hidden="1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9">
        <v>42479.626875000002</v>
      </c>
      <c r="K259">
        <v>1461078162</v>
      </c>
      <c r="L259" t="b">
        <v>1</v>
      </c>
      <c r="M259">
        <v>560</v>
      </c>
      <c r="N259" t="b">
        <v>1</v>
      </c>
      <c r="O259" t="s">
        <v>8267</v>
      </c>
      <c r="P259">
        <f t="shared" ref="P259:P322" si="8">YEAR(J259)</f>
        <v>2016</v>
      </c>
      <c r="Q259" s="12" t="s">
        <v>8308</v>
      </c>
      <c r="R259" t="s">
        <v>8313</v>
      </c>
      <c r="S259">
        <f t="shared" ref="S259:S322" si="9">MONTH(J259)</f>
        <v>4</v>
      </c>
      <c r="T259" s="17" t="s">
        <v>8368</v>
      </c>
    </row>
    <row r="260" spans="1:20" ht="43.2" hidden="1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9">
        <v>40682.051689814813</v>
      </c>
      <c r="K260">
        <v>1305767666</v>
      </c>
      <c r="L260" t="b">
        <v>1</v>
      </c>
      <c r="M260">
        <v>688</v>
      </c>
      <c r="N260" t="b">
        <v>1</v>
      </c>
      <c r="O260" t="s">
        <v>8267</v>
      </c>
      <c r="P260">
        <f t="shared" si="8"/>
        <v>2011</v>
      </c>
      <c r="Q260" s="12" t="s">
        <v>8308</v>
      </c>
      <c r="R260" t="s">
        <v>8313</v>
      </c>
      <c r="S260">
        <f t="shared" si="9"/>
        <v>5</v>
      </c>
      <c r="T260" s="17" t="s">
        <v>8369</v>
      </c>
    </row>
    <row r="261" spans="1:20" ht="43.2" hidden="1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9">
        <v>42072.738067129627</v>
      </c>
      <c r="K261">
        <v>1425922969</v>
      </c>
      <c r="L261" t="b">
        <v>1</v>
      </c>
      <c r="M261">
        <v>942</v>
      </c>
      <c r="N261" t="b">
        <v>1</v>
      </c>
      <c r="O261" t="s">
        <v>8267</v>
      </c>
      <c r="P261">
        <f t="shared" si="8"/>
        <v>2015</v>
      </c>
      <c r="Q261" s="12" t="s">
        <v>8308</v>
      </c>
      <c r="R261" t="s">
        <v>8313</v>
      </c>
      <c r="S261">
        <f t="shared" si="9"/>
        <v>3</v>
      </c>
      <c r="T261" s="17" t="s">
        <v>8367</v>
      </c>
    </row>
    <row r="262" spans="1:20" ht="43.2" hidden="1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9">
        <v>40330.755543981482</v>
      </c>
      <c r="K262">
        <v>1275415679</v>
      </c>
      <c r="L262" t="b">
        <v>1</v>
      </c>
      <c r="M262">
        <v>88</v>
      </c>
      <c r="N262" t="b">
        <v>1</v>
      </c>
      <c r="O262" t="s">
        <v>8267</v>
      </c>
      <c r="P262">
        <f t="shared" si="8"/>
        <v>2010</v>
      </c>
      <c r="Q262" s="12" t="s">
        <v>8308</v>
      </c>
      <c r="R262" t="s">
        <v>8313</v>
      </c>
      <c r="S262">
        <f t="shared" si="9"/>
        <v>6</v>
      </c>
      <c r="T262" s="17" t="s">
        <v>8370</v>
      </c>
    </row>
    <row r="263" spans="1:20" ht="28.8" hidden="1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9">
        <v>41017.885462962964</v>
      </c>
      <c r="K263">
        <v>1334783704</v>
      </c>
      <c r="L263" t="b">
        <v>1</v>
      </c>
      <c r="M263">
        <v>220</v>
      </c>
      <c r="N263" t="b">
        <v>1</v>
      </c>
      <c r="O263" t="s">
        <v>8267</v>
      </c>
      <c r="P263">
        <f t="shared" si="8"/>
        <v>2012</v>
      </c>
      <c r="Q263" s="12" t="s">
        <v>8308</v>
      </c>
      <c r="R263" t="s">
        <v>8313</v>
      </c>
      <c r="S263">
        <f t="shared" si="9"/>
        <v>4</v>
      </c>
      <c r="T263" s="17" t="s">
        <v>8368</v>
      </c>
    </row>
    <row r="264" spans="1:20" ht="28.8" hidden="1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9">
        <v>40555.24800925926</v>
      </c>
      <c r="K264">
        <v>1294811828</v>
      </c>
      <c r="L264" t="b">
        <v>1</v>
      </c>
      <c r="M264">
        <v>145</v>
      </c>
      <c r="N264" t="b">
        <v>1</v>
      </c>
      <c r="O264" t="s">
        <v>8267</v>
      </c>
      <c r="P264">
        <f t="shared" si="8"/>
        <v>2011</v>
      </c>
      <c r="Q264" s="12" t="s">
        <v>8308</v>
      </c>
      <c r="R264" t="s">
        <v>8313</v>
      </c>
      <c r="S264">
        <f t="shared" si="9"/>
        <v>1</v>
      </c>
      <c r="T264" s="17" t="s">
        <v>8365</v>
      </c>
    </row>
    <row r="265" spans="1:20" ht="57.6" hidden="1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9">
        <v>41149.954791666663</v>
      </c>
      <c r="K265">
        <v>1346194494</v>
      </c>
      <c r="L265" t="b">
        <v>1</v>
      </c>
      <c r="M265">
        <v>963</v>
      </c>
      <c r="N265" t="b">
        <v>1</v>
      </c>
      <c r="O265" t="s">
        <v>8267</v>
      </c>
      <c r="P265">
        <f t="shared" si="8"/>
        <v>2012</v>
      </c>
      <c r="Q265" s="12" t="s">
        <v>8308</v>
      </c>
      <c r="R265" t="s">
        <v>8313</v>
      </c>
      <c r="S265">
        <f t="shared" si="9"/>
        <v>8</v>
      </c>
      <c r="T265" s="17" t="s">
        <v>8372</v>
      </c>
    </row>
    <row r="266" spans="1:20" ht="57.6" hidden="1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9">
        <v>41010.620312500003</v>
      </c>
      <c r="K266">
        <v>1334155995</v>
      </c>
      <c r="L266" t="b">
        <v>1</v>
      </c>
      <c r="M266">
        <v>91</v>
      </c>
      <c r="N266" t="b">
        <v>1</v>
      </c>
      <c r="O266" t="s">
        <v>8267</v>
      </c>
      <c r="P266">
        <f t="shared" si="8"/>
        <v>2012</v>
      </c>
      <c r="Q266" s="12" t="s">
        <v>8308</v>
      </c>
      <c r="R266" t="s">
        <v>8313</v>
      </c>
      <c r="S266">
        <f t="shared" si="9"/>
        <v>4</v>
      </c>
      <c r="T266" s="17" t="s">
        <v>8368</v>
      </c>
    </row>
    <row r="267" spans="1:20" ht="57.6" hidden="1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9">
        <v>40267.245717592596</v>
      </c>
      <c r="K267">
        <v>1269928430</v>
      </c>
      <c r="L267" t="b">
        <v>1</v>
      </c>
      <c r="M267">
        <v>58</v>
      </c>
      <c r="N267" t="b">
        <v>1</v>
      </c>
      <c r="O267" t="s">
        <v>8267</v>
      </c>
      <c r="P267">
        <f t="shared" si="8"/>
        <v>2010</v>
      </c>
      <c r="Q267" s="12" t="s">
        <v>8308</v>
      </c>
      <c r="R267" t="s">
        <v>8313</v>
      </c>
      <c r="S267">
        <f t="shared" si="9"/>
        <v>3</v>
      </c>
      <c r="T267" s="17" t="s">
        <v>8367</v>
      </c>
    </row>
    <row r="268" spans="1:20" ht="57.6" hidden="1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9">
        <v>40205.174849537034</v>
      </c>
      <c r="K268">
        <v>1264565507</v>
      </c>
      <c r="L268" t="b">
        <v>1</v>
      </c>
      <c r="M268">
        <v>36</v>
      </c>
      <c r="N268" t="b">
        <v>1</v>
      </c>
      <c r="O268" t="s">
        <v>8267</v>
      </c>
      <c r="P268">
        <f t="shared" si="8"/>
        <v>2010</v>
      </c>
      <c r="Q268" s="12" t="s">
        <v>8308</v>
      </c>
      <c r="R268" t="s">
        <v>8313</v>
      </c>
      <c r="S268">
        <f t="shared" si="9"/>
        <v>1</v>
      </c>
      <c r="T268" s="17" t="s">
        <v>8365</v>
      </c>
    </row>
    <row r="269" spans="1:20" ht="43.2" hidden="1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9">
        <v>41785.452534722222</v>
      </c>
      <c r="K269">
        <v>1401101499</v>
      </c>
      <c r="L269" t="b">
        <v>1</v>
      </c>
      <c r="M269">
        <v>165</v>
      </c>
      <c r="N269" t="b">
        <v>1</v>
      </c>
      <c r="O269" t="s">
        <v>8267</v>
      </c>
      <c r="P269">
        <f t="shared" si="8"/>
        <v>2014</v>
      </c>
      <c r="Q269" s="12" t="s">
        <v>8308</v>
      </c>
      <c r="R269" t="s">
        <v>8313</v>
      </c>
      <c r="S269">
        <f t="shared" si="9"/>
        <v>5</v>
      </c>
      <c r="T269" s="17" t="s">
        <v>8369</v>
      </c>
    </row>
    <row r="270" spans="1:20" ht="43.2" hidden="1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9">
        <v>40809.15252314815</v>
      </c>
      <c r="K270">
        <v>1316749178</v>
      </c>
      <c r="L270" t="b">
        <v>1</v>
      </c>
      <c r="M270">
        <v>111</v>
      </c>
      <c r="N270" t="b">
        <v>1</v>
      </c>
      <c r="O270" t="s">
        <v>8267</v>
      </c>
      <c r="P270">
        <f t="shared" si="8"/>
        <v>2011</v>
      </c>
      <c r="Q270" s="12" t="s">
        <v>8308</v>
      </c>
      <c r="R270" t="s">
        <v>8313</v>
      </c>
      <c r="S270">
        <f t="shared" si="9"/>
        <v>9</v>
      </c>
      <c r="T270" s="17" t="s">
        <v>8373</v>
      </c>
    </row>
    <row r="271" spans="1:20" ht="43.2" hidden="1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9">
        <v>42758.197013888886</v>
      </c>
      <c r="K271">
        <v>1485146622</v>
      </c>
      <c r="L271" t="b">
        <v>1</v>
      </c>
      <c r="M271">
        <v>1596</v>
      </c>
      <c r="N271" t="b">
        <v>1</v>
      </c>
      <c r="O271" t="s">
        <v>8267</v>
      </c>
      <c r="P271">
        <f t="shared" si="8"/>
        <v>2017</v>
      </c>
      <c r="Q271" s="12" t="s">
        <v>8308</v>
      </c>
      <c r="R271" t="s">
        <v>8313</v>
      </c>
      <c r="S271">
        <f t="shared" si="9"/>
        <v>1</v>
      </c>
      <c r="T271" s="17" t="s">
        <v>8365</v>
      </c>
    </row>
    <row r="272" spans="1:20" ht="43.2" hidden="1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9">
        <v>40637.866550925923</v>
      </c>
      <c r="K272">
        <v>1301950070</v>
      </c>
      <c r="L272" t="b">
        <v>1</v>
      </c>
      <c r="M272">
        <v>61</v>
      </c>
      <c r="N272" t="b">
        <v>1</v>
      </c>
      <c r="O272" t="s">
        <v>8267</v>
      </c>
      <c r="P272">
        <f t="shared" si="8"/>
        <v>2011</v>
      </c>
      <c r="Q272" s="12" t="s">
        <v>8308</v>
      </c>
      <c r="R272" t="s">
        <v>8313</v>
      </c>
      <c r="S272">
        <f t="shared" si="9"/>
        <v>4</v>
      </c>
      <c r="T272" s="17" t="s">
        <v>8368</v>
      </c>
    </row>
    <row r="273" spans="1:20" ht="43.2" hidden="1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9">
        <v>41612.100243055553</v>
      </c>
      <c r="K273">
        <v>1386123861</v>
      </c>
      <c r="L273" t="b">
        <v>1</v>
      </c>
      <c r="M273">
        <v>287</v>
      </c>
      <c r="N273" t="b">
        <v>1</v>
      </c>
      <c r="O273" t="s">
        <v>8267</v>
      </c>
      <c r="P273">
        <f t="shared" si="8"/>
        <v>2013</v>
      </c>
      <c r="Q273" s="12" t="s">
        <v>8308</v>
      </c>
      <c r="R273" t="s">
        <v>8313</v>
      </c>
      <c r="S273">
        <f t="shared" si="9"/>
        <v>12</v>
      </c>
      <c r="T273" s="17" t="s">
        <v>8376</v>
      </c>
    </row>
    <row r="274" spans="1:20" ht="43.2" hidden="1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9">
        <v>40235.900358796294</v>
      </c>
      <c r="K274">
        <v>1267220191</v>
      </c>
      <c r="L274" t="b">
        <v>1</v>
      </c>
      <c r="M274">
        <v>65</v>
      </c>
      <c r="N274" t="b">
        <v>1</v>
      </c>
      <c r="O274" t="s">
        <v>8267</v>
      </c>
      <c r="P274">
        <f t="shared" si="8"/>
        <v>2010</v>
      </c>
      <c r="Q274" s="12" t="s">
        <v>8308</v>
      </c>
      <c r="R274" t="s">
        <v>8313</v>
      </c>
      <c r="S274">
        <f t="shared" si="9"/>
        <v>2</v>
      </c>
      <c r="T274" s="17" t="s">
        <v>8366</v>
      </c>
    </row>
    <row r="275" spans="1:20" ht="43.2" hidden="1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9">
        <v>40697.498449074075</v>
      </c>
      <c r="K275">
        <v>1307102266</v>
      </c>
      <c r="L275" t="b">
        <v>1</v>
      </c>
      <c r="M275">
        <v>118</v>
      </c>
      <c r="N275" t="b">
        <v>1</v>
      </c>
      <c r="O275" t="s">
        <v>8267</v>
      </c>
      <c r="P275">
        <f t="shared" si="8"/>
        <v>2011</v>
      </c>
      <c r="Q275" s="12" t="s">
        <v>8308</v>
      </c>
      <c r="R275" t="s">
        <v>8313</v>
      </c>
      <c r="S275">
        <f t="shared" si="9"/>
        <v>6</v>
      </c>
      <c r="T275" s="17" t="s">
        <v>8370</v>
      </c>
    </row>
    <row r="276" spans="1:20" ht="43.2" hidden="1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9">
        <v>40969.912372685183</v>
      </c>
      <c r="K276">
        <v>1330638829</v>
      </c>
      <c r="L276" t="b">
        <v>1</v>
      </c>
      <c r="M276">
        <v>113</v>
      </c>
      <c r="N276" t="b">
        <v>1</v>
      </c>
      <c r="O276" t="s">
        <v>8267</v>
      </c>
      <c r="P276">
        <f t="shared" si="8"/>
        <v>2012</v>
      </c>
      <c r="Q276" s="12" t="s">
        <v>8308</v>
      </c>
      <c r="R276" t="s">
        <v>8313</v>
      </c>
      <c r="S276">
        <f t="shared" si="9"/>
        <v>3</v>
      </c>
      <c r="T276" s="17" t="s">
        <v>8367</v>
      </c>
    </row>
    <row r="277" spans="1:20" ht="43.2" hidden="1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9">
        <v>41193.032013888886</v>
      </c>
      <c r="K277">
        <v>1349916366</v>
      </c>
      <c r="L277" t="b">
        <v>1</v>
      </c>
      <c r="M277">
        <v>332</v>
      </c>
      <c r="N277" t="b">
        <v>1</v>
      </c>
      <c r="O277" t="s">
        <v>8267</v>
      </c>
      <c r="P277">
        <f t="shared" si="8"/>
        <v>2012</v>
      </c>
      <c r="Q277" s="12" t="s">
        <v>8308</v>
      </c>
      <c r="R277" t="s">
        <v>8313</v>
      </c>
      <c r="S277">
        <f t="shared" si="9"/>
        <v>10</v>
      </c>
      <c r="T277" s="17" t="s">
        <v>8374</v>
      </c>
    </row>
    <row r="278" spans="1:20" ht="43.2" hidden="1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9">
        <v>40967.081875000003</v>
      </c>
      <c r="K278">
        <v>1330394274</v>
      </c>
      <c r="L278" t="b">
        <v>1</v>
      </c>
      <c r="M278">
        <v>62</v>
      </c>
      <c r="N278" t="b">
        <v>1</v>
      </c>
      <c r="O278" t="s">
        <v>8267</v>
      </c>
      <c r="P278">
        <f t="shared" si="8"/>
        <v>2012</v>
      </c>
      <c r="Q278" s="12" t="s">
        <v>8308</v>
      </c>
      <c r="R278" t="s">
        <v>8313</v>
      </c>
      <c r="S278">
        <f t="shared" si="9"/>
        <v>2</v>
      </c>
      <c r="T278" s="17" t="s">
        <v>8366</v>
      </c>
    </row>
    <row r="279" spans="1:20" ht="43.2" hidden="1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9">
        <v>42117.891423611109</v>
      </c>
      <c r="K279">
        <v>1429824219</v>
      </c>
      <c r="L279" t="b">
        <v>1</v>
      </c>
      <c r="M279">
        <v>951</v>
      </c>
      <c r="N279" t="b">
        <v>1</v>
      </c>
      <c r="O279" t="s">
        <v>8267</v>
      </c>
      <c r="P279">
        <f t="shared" si="8"/>
        <v>2015</v>
      </c>
      <c r="Q279" s="12" t="s">
        <v>8308</v>
      </c>
      <c r="R279" t="s">
        <v>8313</v>
      </c>
      <c r="S279">
        <f t="shared" si="9"/>
        <v>4</v>
      </c>
      <c r="T279" s="17" t="s">
        <v>8368</v>
      </c>
    </row>
    <row r="280" spans="1:20" ht="28.8" hidden="1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9">
        <v>41164.040960648148</v>
      </c>
      <c r="K280">
        <v>1347411539</v>
      </c>
      <c r="L280" t="b">
        <v>1</v>
      </c>
      <c r="M280">
        <v>415</v>
      </c>
      <c r="N280" t="b">
        <v>1</v>
      </c>
      <c r="O280" t="s">
        <v>8267</v>
      </c>
      <c r="P280">
        <f t="shared" si="8"/>
        <v>2012</v>
      </c>
      <c r="Q280" s="12" t="s">
        <v>8308</v>
      </c>
      <c r="R280" t="s">
        <v>8313</v>
      </c>
      <c r="S280">
        <f t="shared" si="9"/>
        <v>9</v>
      </c>
      <c r="T280" s="17" t="s">
        <v>8373</v>
      </c>
    </row>
    <row r="281" spans="1:20" ht="43.2" hidden="1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9">
        <v>42759.244166666664</v>
      </c>
      <c r="K281">
        <v>1485237096</v>
      </c>
      <c r="L281" t="b">
        <v>1</v>
      </c>
      <c r="M281">
        <v>305</v>
      </c>
      <c r="N281" t="b">
        <v>1</v>
      </c>
      <c r="O281" t="s">
        <v>8267</v>
      </c>
      <c r="P281">
        <f t="shared" si="8"/>
        <v>2017</v>
      </c>
      <c r="Q281" s="12" t="s">
        <v>8308</v>
      </c>
      <c r="R281" t="s">
        <v>8313</v>
      </c>
      <c r="S281">
        <f t="shared" si="9"/>
        <v>1</v>
      </c>
      <c r="T281" s="17" t="s">
        <v>8365</v>
      </c>
    </row>
    <row r="282" spans="1:20" ht="43.2" hidden="1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9">
        <v>41744.590682870374</v>
      </c>
      <c r="K282">
        <v>1397571035</v>
      </c>
      <c r="L282" t="b">
        <v>1</v>
      </c>
      <c r="M282">
        <v>2139</v>
      </c>
      <c r="N282" t="b">
        <v>1</v>
      </c>
      <c r="O282" t="s">
        <v>8267</v>
      </c>
      <c r="P282">
        <f t="shared" si="8"/>
        <v>2014</v>
      </c>
      <c r="Q282" s="12" t="s">
        <v>8308</v>
      </c>
      <c r="R282" t="s">
        <v>8313</v>
      </c>
      <c r="S282">
        <f t="shared" si="9"/>
        <v>4</v>
      </c>
      <c r="T282" s="17" t="s">
        <v>8368</v>
      </c>
    </row>
    <row r="283" spans="1:20" ht="43.2" hidden="1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9">
        <v>39950.163344907407</v>
      </c>
      <c r="K283">
        <v>1242532513</v>
      </c>
      <c r="L283" t="b">
        <v>1</v>
      </c>
      <c r="M283">
        <v>79</v>
      </c>
      <c r="N283" t="b">
        <v>1</v>
      </c>
      <c r="O283" t="s">
        <v>8267</v>
      </c>
      <c r="P283">
        <f t="shared" si="8"/>
        <v>2009</v>
      </c>
      <c r="Q283" s="12" t="s">
        <v>8308</v>
      </c>
      <c r="R283" t="s">
        <v>8313</v>
      </c>
      <c r="S283">
        <f t="shared" si="9"/>
        <v>5</v>
      </c>
      <c r="T283" s="17" t="s">
        <v>8369</v>
      </c>
    </row>
    <row r="284" spans="1:20" ht="43.2" hidden="1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9">
        <v>40194.920046296298</v>
      </c>
      <c r="K284">
        <v>1263679492</v>
      </c>
      <c r="L284" t="b">
        <v>1</v>
      </c>
      <c r="M284">
        <v>179</v>
      </c>
      <c r="N284" t="b">
        <v>1</v>
      </c>
      <c r="O284" t="s">
        <v>8267</v>
      </c>
      <c r="P284">
        <f t="shared" si="8"/>
        <v>2010</v>
      </c>
      <c r="Q284" s="12" t="s">
        <v>8308</v>
      </c>
      <c r="R284" t="s">
        <v>8313</v>
      </c>
      <c r="S284">
        <f t="shared" si="9"/>
        <v>1</v>
      </c>
      <c r="T284" s="17" t="s">
        <v>8365</v>
      </c>
    </row>
    <row r="285" spans="1:20" ht="28.8" hidden="1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9">
        <v>40675.71</v>
      </c>
      <c r="K285">
        <v>1305219744</v>
      </c>
      <c r="L285" t="b">
        <v>1</v>
      </c>
      <c r="M285">
        <v>202</v>
      </c>
      <c r="N285" t="b">
        <v>1</v>
      </c>
      <c r="O285" t="s">
        <v>8267</v>
      </c>
      <c r="P285">
        <f t="shared" si="8"/>
        <v>2011</v>
      </c>
      <c r="Q285" s="12" t="s">
        <v>8308</v>
      </c>
      <c r="R285" t="s">
        <v>8313</v>
      </c>
      <c r="S285">
        <f t="shared" si="9"/>
        <v>5</v>
      </c>
      <c r="T285" s="17" t="s">
        <v>8369</v>
      </c>
    </row>
    <row r="286" spans="1:20" ht="43.2" hidden="1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9">
        <v>40904.738194444442</v>
      </c>
      <c r="K286">
        <v>1325007780</v>
      </c>
      <c r="L286" t="b">
        <v>1</v>
      </c>
      <c r="M286">
        <v>760</v>
      </c>
      <c r="N286" t="b">
        <v>1</v>
      </c>
      <c r="O286" t="s">
        <v>8267</v>
      </c>
      <c r="P286">
        <f t="shared" si="8"/>
        <v>2011</v>
      </c>
      <c r="Q286" s="12" t="s">
        <v>8308</v>
      </c>
      <c r="R286" t="s">
        <v>8313</v>
      </c>
      <c r="S286">
        <f t="shared" si="9"/>
        <v>12</v>
      </c>
      <c r="T286" s="17" t="s">
        <v>8376</v>
      </c>
    </row>
    <row r="287" spans="1:20" ht="43.2" hidden="1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9">
        <v>41506.756111111114</v>
      </c>
      <c r="K287">
        <v>1377022128</v>
      </c>
      <c r="L287" t="b">
        <v>1</v>
      </c>
      <c r="M287">
        <v>563</v>
      </c>
      <c r="N287" t="b">
        <v>1</v>
      </c>
      <c r="O287" t="s">
        <v>8267</v>
      </c>
      <c r="P287">
        <f t="shared" si="8"/>
        <v>2013</v>
      </c>
      <c r="Q287" s="12" t="s">
        <v>8308</v>
      </c>
      <c r="R287" t="s">
        <v>8313</v>
      </c>
      <c r="S287">
        <f t="shared" si="9"/>
        <v>8</v>
      </c>
      <c r="T287" s="17" t="s">
        <v>8372</v>
      </c>
    </row>
    <row r="288" spans="1:20" ht="43.2" hidden="1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9">
        <v>41313.816250000003</v>
      </c>
      <c r="K288">
        <v>1360352124</v>
      </c>
      <c r="L288" t="b">
        <v>1</v>
      </c>
      <c r="M288">
        <v>135</v>
      </c>
      <c r="N288" t="b">
        <v>1</v>
      </c>
      <c r="O288" t="s">
        <v>8267</v>
      </c>
      <c r="P288">
        <f t="shared" si="8"/>
        <v>2013</v>
      </c>
      <c r="Q288" s="12" t="s">
        <v>8308</v>
      </c>
      <c r="R288" t="s">
        <v>8313</v>
      </c>
      <c r="S288">
        <f t="shared" si="9"/>
        <v>2</v>
      </c>
      <c r="T288" s="17" t="s">
        <v>8366</v>
      </c>
    </row>
    <row r="289" spans="1:20" ht="28.8" hidden="1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9">
        <v>41184.277986111112</v>
      </c>
      <c r="K289">
        <v>1349160018</v>
      </c>
      <c r="L289" t="b">
        <v>1</v>
      </c>
      <c r="M289">
        <v>290</v>
      </c>
      <c r="N289" t="b">
        <v>1</v>
      </c>
      <c r="O289" t="s">
        <v>8267</v>
      </c>
      <c r="P289">
        <f t="shared" si="8"/>
        <v>2012</v>
      </c>
      <c r="Q289" s="12" t="s">
        <v>8308</v>
      </c>
      <c r="R289" t="s">
        <v>8313</v>
      </c>
      <c r="S289">
        <f t="shared" si="9"/>
        <v>10</v>
      </c>
      <c r="T289" s="17" t="s">
        <v>8374</v>
      </c>
    </row>
    <row r="290" spans="1:20" ht="57.6" hidden="1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9">
        <v>41051.168900462966</v>
      </c>
      <c r="K290">
        <v>1337659393</v>
      </c>
      <c r="L290" t="b">
        <v>1</v>
      </c>
      <c r="M290">
        <v>447</v>
      </c>
      <c r="N290" t="b">
        <v>1</v>
      </c>
      <c r="O290" t="s">
        <v>8267</v>
      </c>
      <c r="P290">
        <f t="shared" si="8"/>
        <v>2012</v>
      </c>
      <c r="Q290" s="12" t="s">
        <v>8308</v>
      </c>
      <c r="R290" t="s">
        <v>8313</v>
      </c>
      <c r="S290">
        <f t="shared" si="9"/>
        <v>5</v>
      </c>
      <c r="T290" s="17" t="s">
        <v>8369</v>
      </c>
    </row>
    <row r="291" spans="1:20" ht="43.2" hidden="1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9">
        <v>41550.456412037034</v>
      </c>
      <c r="K291">
        <v>1380797834</v>
      </c>
      <c r="L291" t="b">
        <v>1</v>
      </c>
      <c r="M291">
        <v>232</v>
      </c>
      <c r="N291" t="b">
        <v>1</v>
      </c>
      <c r="O291" t="s">
        <v>8267</v>
      </c>
      <c r="P291">
        <f t="shared" si="8"/>
        <v>2013</v>
      </c>
      <c r="Q291" s="12" t="s">
        <v>8308</v>
      </c>
      <c r="R291" t="s">
        <v>8313</v>
      </c>
      <c r="S291">
        <f t="shared" si="9"/>
        <v>10</v>
      </c>
      <c r="T291" s="17" t="s">
        <v>8374</v>
      </c>
    </row>
    <row r="292" spans="1:20" ht="28.8" hidden="1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9">
        <v>40526.36917824074</v>
      </c>
      <c r="K292">
        <v>1292316697</v>
      </c>
      <c r="L292" t="b">
        <v>1</v>
      </c>
      <c r="M292">
        <v>168</v>
      </c>
      <c r="N292" t="b">
        <v>1</v>
      </c>
      <c r="O292" t="s">
        <v>8267</v>
      </c>
      <c r="P292">
        <f t="shared" si="8"/>
        <v>2010</v>
      </c>
      <c r="Q292" s="12" t="s">
        <v>8308</v>
      </c>
      <c r="R292" t="s">
        <v>8313</v>
      </c>
      <c r="S292">
        <f t="shared" si="9"/>
        <v>12</v>
      </c>
      <c r="T292" s="17" t="s">
        <v>8376</v>
      </c>
    </row>
    <row r="293" spans="1:20" ht="43.2" hidden="1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9">
        <v>41376.769050925926</v>
      </c>
      <c r="K293">
        <v>1365791246</v>
      </c>
      <c r="L293" t="b">
        <v>1</v>
      </c>
      <c r="M293">
        <v>128</v>
      </c>
      <c r="N293" t="b">
        <v>1</v>
      </c>
      <c r="O293" t="s">
        <v>8267</v>
      </c>
      <c r="P293">
        <f t="shared" si="8"/>
        <v>2013</v>
      </c>
      <c r="Q293" s="12" t="s">
        <v>8308</v>
      </c>
      <c r="R293" t="s">
        <v>8313</v>
      </c>
      <c r="S293">
        <f t="shared" si="9"/>
        <v>4</v>
      </c>
      <c r="T293" s="17" t="s">
        <v>8368</v>
      </c>
    </row>
    <row r="294" spans="1:20" ht="43.2" hidden="1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9">
        <v>40812.803229166668</v>
      </c>
      <c r="K294">
        <v>1317064599</v>
      </c>
      <c r="L294" t="b">
        <v>1</v>
      </c>
      <c r="M294">
        <v>493</v>
      </c>
      <c r="N294" t="b">
        <v>1</v>
      </c>
      <c r="O294" t="s">
        <v>8267</v>
      </c>
      <c r="P294">
        <f t="shared" si="8"/>
        <v>2011</v>
      </c>
      <c r="Q294" s="12" t="s">
        <v>8308</v>
      </c>
      <c r="R294" t="s">
        <v>8313</v>
      </c>
      <c r="S294">
        <f t="shared" si="9"/>
        <v>9</v>
      </c>
      <c r="T294" s="17" t="s">
        <v>8373</v>
      </c>
    </row>
    <row r="295" spans="1:20" ht="43.2" hidden="1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9">
        <v>41719.667986111112</v>
      </c>
      <c r="K295">
        <v>1395417714</v>
      </c>
      <c r="L295" t="b">
        <v>1</v>
      </c>
      <c r="M295">
        <v>131</v>
      </c>
      <c r="N295" t="b">
        <v>1</v>
      </c>
      <c r="O295" t="s">
        <v>8267</v>
      </c>
      <c r="P295">
        <f t="shared" si="8"/>
        <v>2014</v>
      </c>
      <c r="Q295" s="12" t="s">
        <v>8308</v>
      </c>
      <c r="R295" t="s">
        <v>8313</v>
      </c>
      <c r="S295">
        <f t="shared" si="9"/>
        <v>3</v>
      </c>
      <c r="T295" s="17" t="s">
        <v>8367</v>
      </c>
    </row>
    <row r="296" spans="1:20" ht="57.6" hidden="1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9">
        <v>40343.084421296298</v>
      </c>
      <c r="K296">
        <v>1276480894</v>
      </c>
      <c r="L296" t="b">
        <v>1</v>
      </c>
      <c r="M296">
        <v>50</v>
      </c>
      <c r="N296" t="b">
        <v>1</v>
      </c>
      <c r="O296" t="s">
        <v>8267</v>
      </c>
      <c r="P296">
        <f t="shared" si="8"/>
        <v>2010</v>
      </c>
      <c r="Q296" s="12" t="s">
        <v>8308</v>
      </c>
      <c r="R296" t="s">
        <v>8313</v>
      </c>
      <c r="S296">
        <f t="shared" si="9"/>
        <v>6</v>
      </c>
      <c r="T296" s="17" t="s">
        <v>8370</v>
      </c>
    </row>
    <row r="297" spans="1:20" ht="43.2" hidden="1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9">
        <v>41519.004733796297</v>
      </c>
      <c r="K297">
        <v>1378080409</v>
      </c>
      <c r="L297" t="b">
        <v>1</v>
      </c>
      <c r="M297">
        <v>665</v>
      </c>
      <c r="N297" t="b">
        <v>1</v>
      </c>
      <c r="O297" t="s">
        <v>8267</v>
      </c>
      <c r="P297">
        <f t="shared" si="8"/>
        <v>2013</v>
      </c>
      <c r="Q297" s="12" t="s">
        <v>8308</v>
      </c>
      <c r="R297" t="s">
        <v>8313</v>
      </c>
      <c r="S297">
        <f t="shared" si="9"/>
        <v>9</v>
      </c>
      <c r="T297" s="17" t="s">
        <v>8373</v>
      </c>
    </row>
    <row r="298" spans="1:20" ht="43.2" hidden="1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9">
        <v>41134.475497685184</v>
      </c>
      <c r="K298">
        <v>1344857083</v>
      </c>
      <c r="L298" t="b">
        <v>1</v>
      </c>
      <c r="M298">
        <v>129</v>
      </c>
      <c r="N298" t="b">
        <v>1</v>
      </c>
      <c r="O298" t="s">
        <v>8267</v>
      </c>
      <c r="P298">
        <f t="shared" si="8"/>
        <v>2012</v>
      </c>
      <c r="Q298" s="12" t="s">
        <v>8308</v>
      </c>
      <c r="R298" t="s">
        <v>8313</v>
      </c>
      <c r="S298">
        <f t="shared" si="9"/>
        <v>8</v>
      </c>
      <c r="T298" s="17" t="s">
        <v>8372</v>
      </c>
    </row>
    <row r="299" spans="1:20" ht="43.2" hidden="1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9">
        <v>42089.728020833332</v>
      </c>
      <c r="K299">
        <v>1427390901</v>
      </c>
      <c r="L299" t="b">
        <v>1</v>
      </c>
      <c r="M299">
        <v>142</v>
      </c>
      <c r="N299" t="b">
        <v>1</v>
      </c>
      <c r="O299" t="s">
        <v>8267</v>
      </c>
      <c r="P299">
        <f t="shared" si="8"/>
        <v>2015</v>
      </c>
      <c r="Q299" s="12" t="s">
        <v>8308</v>
      </c>
      <c r="R299" t="s">
        <v>8313</v>
      </c>
      <c r="S299">
        <f t="shared" si="9"/>
        <v>3</v>
      </c>
      <c r="T299" s="17" t="s">
        <v>8367</v>
      </c>
    </row>
    <row r="300" spans="1:20" ht="28.8" hidden="1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9">
        <v>41709.463518518518</v>
      </c>
      <c r="K300">
        <v>1394536048</v>
      </c>
      <c r="L300" t="b">
        <v>1</v>
      </c>
      <c r="M300">
        <v>2436</v>
      </c>
      <c r="N300" t="b">
        <v>1</v>
      </c>
      <c r="O300" t="s">
        <v>8267</v>
      </c>
      <c r="P300">
        <f t="shared" si="8"/>
        <v>2014</v>
      </c>
      <c r="Q300" s="12" t="s">
        <v>8308</v>
      </c>
      <c r="R300" t="s">
        <v>8313</v>
      </c>
      <c r="S300">
        <f t="shared" si="9"/>
        <v>3</v>
      </c>
      <c r="T300" s="17" t="s">
        <v>8367</v>
      </c>
    </row>
    <row r="301" spans="1:20" ht="43.2" hidden="1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9">
        <v>40469.225231481483</v>
      </c>
      <c r="K301">
        <v>1287379460</v>
      </c>
      <c r="L301" t="b">
        <v>1</v>
      </c>
      <c r="M301">
        <v>244</v>
      </c>
      <c r="N301" t="b">
        <v>1</v>
      </c>
      <c r="O301" t="s">
        <v>8267</v>
      </c>
      <c r="P301">
        <f t="shared" si="8"/>
        <v>2010</v>
      </c>
      <c r="Q301" s="12" t="s">
        <v>8308</v>
      </c>
      <c r="R301" t="s">
        <v>8313</v>
      </c>
      <c r="S301">
        <f t="shared" si="9"/>
        <v>10</v>
      </c>
      <c r="T301" s="17" t="s">
        <v>8374</v>
      </c>
    </row>
    <row r="302" spans="1:20" ht="43.2" hidden="1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9">
        <v>40626.959930555553</v>
      </c>
      <c r="K302">
        <v>1301007738</v>
      </c>
      <c r="L302" t="b">
        <v>1</v>
      </c>
      <c r="M302">
        <v>298</v>
      </c>
      <c r="N302" t="b">
        <v>1</v>
      </c>
      <c r="O302" t="s">
        <v>8267</v>
      </c>
      <c r="P302">
        <f t="shared" si="8"/>
        <v>2011</v>
      </c>
      <c r="Q302" s="12" t="s">
        <v>8308</v>
      </c>
      <c r="R302" t="s">
        <v>8313</v>
      </c>
      <c r="S302">
        <f t="shared" si="9"/>
        <v>3</v>
      </c>
      <c r="T302" s="17" t="s">
        <v>8367</v>
      </c>
    </row>
    <row r="303" spans="1:20" ht="43.2" hidden="1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9">
        <v>41312.737673611111</v>
      </c>
      <c r="K303">
        <v>1360258935</v>
      </c>
      <c r="L303" t="b">
        <v>1</v>
      </c>
      <c r="M303">
        <v>251</v>
      </c>
      <c r="N303" t="b">
        <v>1</v>
      </c>
      <c r="O303" t="s">
        <v>8267</v>
      </c>
      <c r="P303">
        <f t="shared" si="8"/>
        <v>2013</v>
      </c>
      <c r="Q303" s="12" t="s">
        <v>8308</v>
      </c>
      <c r="R303" t="s">
        <v>8313</v>
      </c>
      <c r="S303">
        <f t="shared" si="9"/>
        <v>2</v>
      </c>
      <c r="T303" s="17" t="s">
        <v>8366</v>
      </c>
    </row>
    <row r="304" spans="1:20" ht="57.6" hidden="1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9">
        <v>40933.856921296298</v>
      </c>
      <c r="K304">
        <v>1327523638</v>
      </c>
      <c r="L304" t="b">
        <v>1</v>
      </c>
      <c r="M304">
        <v>108</v>
      </c>
      <c r="N304" t="b">
        <v>1</v>
      </c>
      <c r="O304" t="s">
        <v>8267</v>
      </c>
      <c r="P304">
        <f t="shared" si="8"/>
        <v>2012</v>
      </c>
      <c r="Q304" s="12" t="s">
        <v>8308</v>
      </c>
      <c r="R304" t="s">
        <v>8313</v>
      </c>
      <c r="S304">
        <f t="shared" si="9"/>
        <v>1</v>
      </c>
      <c r="T304" s="17" t="s">
        <v>8365</v>
      </c>
    </row>
    <row r="305" spans="1:20" ht="43.2" hidden="1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9">
        <v>41032.071134259262</v>
      </c>
      <c r="K305">
        <v>1336009346</v>
      </c>
      <c r="L305" t="b">
        <v>1</v>
      </c>
      <c r="M305">
        <v>82</v>
      </c>
      <c r="N305" t="b">
        <v>1</v>
      </c>
      <c r="O305" t="s">
        <v>8267</v>
      </c>
      <c r="P305">
        <f t="shared" si="8"/>
        <v>2012</v>
      </c>
      <c r="Q305" s="12" t="s">
        <v>8308</v>
      </c>
      <c r="R305" t="s">
        <v>8313</v>
      </c>
      <c r="S305">
        <f t="shared" si="9"/>
        <v>5</v>
      </c>
      <c r="T305" s="17" t="s">
        <v>8369</v>
      </c>
    </row>
    <row r="306" spans="1:20" ht="28.8" hidden="1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9">
        <v>41114.094872685186</v>
      </c>
      <c r="K306">
        <v>1343096197</v>
      </c>
      <c r="L306" t="b">
        <v>1</v>
      </c>
      <c r="M306">
        <v>74</v>
      </c>
      <c r="N306" t="b">
        <v>1</v>
      </c>
      <c r="O306" t="s">
        <v>8267</v>
      </c>
      <c r="P306">
        <f t="shared" si="8"/>
        <v>2012</v>
      </c>
      <c r="Q306" s="12" t="s">
        <v>8308</v>
      </c>
      <c r="R306" t="s">
        <v>8313</v>
      </c>
      <c r="S306">
        <f t="shared" si="9"/>
        <v>7</v>
      </c>
      <c r="T306" s="17" t="s">
        <v>8371</v>
      </c>
    </row>
    <row r="307" spans="1:20" ht="28.8" hidden="1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9">
        <v>40948.630196759259</v>
      </c>
      <c r="K307">
        <v>1328800049</v>
      </c>
      <c r="L307" t="b">
        <v>1</v>
      </c>
      <c r="M307">
        <v>189</v>
      </c>
      <c r="N307" t="b">
        <v>1</v>
      </c>
      <c r="O307" t="s">
        <v>8267</v>
      </c>
      <c r="P307">
        <f t="shared" si="8"/>
        <v>2012</v>
      </c>
      <c r="Q307" s="12" t="s">
        <v>8308</v>
      </c>
      <c r="R307" t="s">
        <v>8313</v>
      </c>
      <c r="S307">
        <f t="shared" si="9"/>
        <v>2</v>
      </c>
      <c r="T307" s="17" t="s">
        <v>8366</v>
      </c>
    </row>
    <row r="308" spans="1:20" ht="28.8" hidden="1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9">
        <v>41333.837187500001</v>
      </c>
      <c r="K308">
        <v>1362081933</v>
      </c>
      <c r="L308" t="b">
        <v>1</v>
      </c>
      <c r="M308">
        <v>80</v>
      </c>
      <c r="N308" t="b">
        <v>1</v>
      </c>
      <c r="O308" t="s">
        <v>8267</v>
      </c>
      <c r="P308">
        <f t="shared" si="8"/>
        <v>2013</v>
      </c>
      <c r="Q308" s="12" t="s">
        <v>8308</v>
      </c>
      <c r="R308" t="s">
        <v>8313</v>
      </c>
      <c r="S308">
        <f t="shared" si="9"/>
        <v>2</v>
      </c>
      <c r="T308" s="17" t="s">
        <v>8366</v>
      </c>
    </row>
    <row r="309" spans="1:20" hidden="1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9">
        <v>41282.944456018522</v>
      </c>
      <c r="K309">
        <v>1357684801</v>
      </c>
      <c r="L309" t="b">
        <v>1</v>
      </c>
      <c r="M309">
        <v>576</v>
      </c>
      <c r="N309" t="b">
        <v>1</v>
      </c>
      <c r="O309" t="s">
        <v>8267</v>
      </c>
      <c r="P309">
        <f t="shared" si="8"/>
        <v>2013</v>
      </c>
      <c r="Q309" s="12" t="s">
        <v>8308</v>
      </c>
      <c r="R309" t="s">
        <v>8313</v>
      </c>
      <c r="S309">
        <f t="shared" si="9"/>
        <v>1</v>
      </c>
      <c r="T309" s="17" t="s">
        <v>8365</v>
      </c>
    </row>
    <row r="310" spans="1:20" ht="43.2" hidden="1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9">
        <v>40567.694560185184</v>
      </c>
      <c r="K310">
        <v>1295887210</v>
      </c>
      <c r="L310" t="b">
        <v>1</v>
      </c>
      <c r="M310">
        <v>202</v>
      </c>
      <c r="N310" t="b">
        <v>1</v>
      </c>
      <c r="O310" t="s">
        <v>8267</v>
      </c>
      <c r="P310">
        <f t="shared" si="8"/>
        <v>2011</v>
      </c>
      <c r="Q310" s="12" t="s">
        <v>8308</v>
      </c>
      <c r="R310" t="s">
        <v>8313</v>
      </c>
      <c r="S310">
        <f t="shared" si="9"/>
        <v>1</v>
      </c>
      <c r="T310" s="17" t="s">
        <v>8365</v>
      </c>
    </row>
    <row r="311" spans="1:20" ht="43.2" hidden="1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9">
        <v>41134.751550925925</v>
      </c>
      <c r="K311">
        <v>1344880934</v>
      </c>
      <c r="L311" t="b">
        <v>1</v>
      </c>
      <c r="M311">
        <v>238</v>
      </c>
      <c r="N311" t="b">
        <v>1</v>
      </c>
      <c r="O311" t="s">
        <v>8267</v>
      </c>
      <c r="P311">
        <f t="shared" si="8"/>
        <v>2012</v>
      </c>
      <c r="Q311" s="12" t="s">
        <v>8308</v>
      </c>
      <c r="R311" t="s">
        <v>8313</v>
      </c>
      <c r="S311">
        <f t="shared" si="9"/>
        <v>8</v>
      </c>
      <c r="T311" s="17" t="s">
        <v>8372</v>
      </c>
    </row>
    <row r="312" spans="1:20" ht="43.2" hidden="1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9">
        <v>40821.183136574073</v>
      </c>
      <c r="K312">
        <v>1317788623</v>
      </c>
      <c r="L312" t="b">
        <v>1</v>
      </c>
      <c r="M312">
        <v>36</v>
      </c>
      <c r="N312" t="b">
        <v>1</v>
      </c>
      <c r="O312" t="s">
        <v>8267</v>
      </c>
      <c r="P312">
        <f t="shared" si="8"/>
        <v>2011</v>
      </c>
      <c r="Q312" s="12" t="s">
        <v>8308</v>
      </c>
      <c r="R312" t="s">
        <v>8313</v>
      </c>
      <c r="S312">
        <f t="shared" si="9"/>
        <v>10</v>
      </c>
      <c r="T312" s="17" t="s">
        <v>8374</v>
      </c>
    </row>
    <row r="313" spans="1:20" ht="43.2" hidden="1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9">
        <v>40868.219814814816</v>
      </c>
      <c r="K313">
        <v>1321852592</v>
      </c>
      <c r="L313" t="b">
        <v>1</v>
      </c>
      <c r="M313">
        <v>150</v>
      </c>
      <c r="N313" t="b">
        <v>1</v>
      </c>
      <c r="O313" t="s">
        <v>8267</v>
      </c>
      <c r="P313">
        <f t="shared" si="8"/>
        <v>2011</v>
      </c>
      <c r="Q313" s="12" t="s">
        <v>8308</v>
      </c>
      <c r="R313" t="s">
        <v>8313</v>
      </c>
      <c r="S313">
        <f t="shared" si="9"/>
        <v>11</v>
      </c>
      <c r="T313" s="17" t="s">
        <v>8375</v>
      </c>
    </row>
    <row r="314" spans="1:20" ht="43.2" hidden="1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9">
        <v>41348.877685185187</v>
      </c>
      <c r="K314">
        <v>1363381432</v>
      </c>
      <c r="L314" t="b">
        <v>1</v>
      </c>
      <c r="M314">
        <v>146</v>
      </c>
      <c r="N314" t="b">
        <v>1</v>
      </c>
      <c r="O314" t="s">
        <v>8267</v>
      </c>
      <c r="P314">
        <f t="shared" si="8"/>
        <v>2013</v>
      </c>
      <c r="Q314" s="12" t="s">
        <v>8308</v>
      </c>
      <c r="R314" t="s">
        <v>8313</v>
      </c>
      <c r="S314">
        <f t="shared" si="9"/>
        <v>3</v>
      </c>
      <c r="T314" s="17" t="s">
        <v>8367</v>
      </c>
    </row>
    <row r="315" spans="1:20" ht="57.6" hidden="1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9">
        <v>40357.227939814817</v>
      </c>
      <c r="K315">
        <v>1277702894</v>
      </c>
      <c r="L315" t="b">
        <v>1</v>
      </c>
      <c r="M315">
        <v>222</v>
      </c>
      <c r="N315" t="b">
        <v>1</v>
      </c>
      <c r="O315" t="s">
        <v>8267</v>
      </c>
      <c r="P315">
        <f t="shared" si="8"/>
        <v>2010</v>
      </c>
      <c r="Q315" s="12" t="s">
        <v>8308</v>
      </c>
      <c r="R315" t="s">
        <v>8313</v>
      </c>
      <c r="S315">
        <f t="shared" si="9"/>
        <v>6</v>
      </c>
      <c r="T315" s="17" t="s">
        <v>8370</v>
      </c>
    </row>
    <row r="316" spans="1:20" ht="43.2" hidden="1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9">
        <v>41304.833194444444</v>
      </c>
      <c r="K316">
        <v>1359575988</v>
      </c>
      <c r="L316" t="b">
        <v>1</v>
      </c>
      <c r="M316">
        <v>120</v>
      </c>
      <c r="N316" t="b">
        <v>1</v>
      </c>
      <c r="O316" t="s">
        <v>8267</v>
      </c>
      <c r="P316">
        <f t="shared" si="8"/>
        <v>2013</v>
      </c>
      <c r="Q316" s="12" t="s">
        <v>8308</v>
      </c>
      <c r="R316" t="s">
        <v>8313</v>
      </c>
      <c r="S316">
        <f t="shared" si="9"/>
        <v>1</v>
      </c>
      <c r="T316" s="17" t="s">
        <v>8365</v>
      </c>
    </row>
    <row r="317" spans="1:20" ht="43.2" hidden="1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9">
        <v>41113.77238425926</v>
      </c>
      <c r="K317">
        <v>1343068334</v>
      </c>
      <c r="L317" t="b">
        <v>1</v>
      </c>
      <c r="M317">
        <v>126</v>
      </c>
      <c r="N317" t="b">
        <v>1</v>
      </c>
      <c r="O317" t="s">
        <v>8267</v>
      </c>
      <c r="P317">
        <f t="shared" si="8"/>
        <v>2012</v>
      </c>
      <c r="Q317" s="12" t="s">
        <v>8308</v>
      </c>
      <c r="R317" t="s">
        <v>8313</v>
      </c>
      <c r="S317">
        <f t="shared" si="9"/>
        <v>7</v>
      </c>
      <c r="T317" s="17" t="s">
        <v>8371</v>
      </c>
    </row>
    <row r="318" spans="1:20" ht="28.8" hidden="1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9">
        <v>41950.923576388886</v>
      </c>
      <c r="K318">
        <v>1415398197</v>
      </c>
      <c r="L318" t="b">
        <v>1</v>
      </c>
      <c r="M318">
        <v>158</v>
      </c>
      <c r="N318" t="b">
        <v>1</v>
      </c>
      <c r="O318" t="s">
        <v>8267</v>
      </c>
      <c r="P318">
        <f t="shared" si="8"/>
        <v>2014</v>
      </c>
      <c r="Q318" s="12" t="s">
        <v>8308</v>
      </c>
      <c r="R318" t="s">
        <v>8313</v>
      </c>
      <c r="S318">
        <f t="shared" si="9"/>
        <v>11</v>
      </c>
      <c r="T318" s="17" t="s">
        <v>8375</v>
      </c>
    </row>
    <row r="319" spans="1:20" ht="43.2" hidden="1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9">
        <v>41589.676886574074</v>
      </c>
      <c r="K319">
        <v>1384186483</v>
      </c>
      <c r="L319" t="b">
        <v>1</v>
      </c>
      <c r="M319">
        <v>316</v>
      </c>
      <c r="N319" t="b">
        <v>1</v>
      </c>
      <c r="O319" t="s">
        <v>8267</v>
      </c>
      <c r="P319">
        <f t="shared" si="8"/>
        <v>2013</v>
      </c>
      <c r="Q319" s="12" t="s">
        <v>8308</v>
      </c>
      <c r="R319" t="s">
        <v>8313</v>
      </c>
      <c r="S319">
        <f t="shared" si="9"/>
        <v>11</v>
      </c>
      <c r="T319" s="17" t="s">
        <v>8375</v>
      </c>
    </row>
    <row r="320" spans="1:20" ht="43.2" hidden="1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9">
        <v>41330.038784722223</v>
      </c>
      <c r="K320">
        <v>1361753751</v>
      </c>
      <c r="L320" t="b">
        <v>1</v>
      </c>
      <c r="M320">
        <v>284</v>
      </c>
      <c r="N320" t="b">
        <v>1</v>
      </c>
      <c r="O320" t="s">
        <v>8267</v>
      </c>
      <c r="P320">
        <f t="shared" si="8"/>
        <v>2013</v>
      </c>
      <c r="Q320" s="12" t="s">
        <v>8308</v>
      </c>
      <c r="R320" t="s">
        <v>8313</v>
      </c>
      <c r="S320">
        <f t="shared" si="9"/>
        <v>2</v>
      </c>
      <c r="T320" s="17" t="s">
        <v>8366</v>
      </c>
    </row>
    <row r="321" spans="1:20" ht="57.6" hidden="1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9">
        <v>40123.83829861111</v>
      </c>
      <c r="K321">
        <v>1257538029</v>
      </c>
      <c r="L321" t="b">
        <v>1</v>
      </c>
      <c r="M321">
        <v>51</v>
      </c>
      <c r="N321" t="b">
        <v>1</v>
      </c>
      <c r="O321" t="s">
        <v>8267</v>
      </c>
      <c r="P321">
        <f t="shared" si="8"/>
        <v>2009</v>
      </c>
      <c r="Q321" s="12" t="s">
        <v>8308</v>
      </c>
      <c r="R321" t="s">
        <v>8313</v>
      </c>
      <c r="S321">
        <f t="shared" si="9"/>
        <v>11</v>
      </c>
      <c r="T321" s="17" t="s">
        <v>8375</v>
      </c>
    </row>
    <row r="322" spans="1:20" ht="43.2" hidden="1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9">
        <v>42331.551307870373</v>
      </c>
      <c r="K322">
        <v>1448284433</v>
      </c>
      <c r="L322" t="b">
        <v>1</v>
      </c>
      <c r="M322">
        <v>158</v>
      </c>
      <c r="N322" t="b">
        <v>1</v>
      </c>
      <c r="O322" t="s">
        <v>8267</v>
      </c>
      <c r="P322">
        <f t="shared" si="8"/>
        <v>2015</v>
      </c>
      <c r="Q322" s="12" t="s">
        <v>8308</v>
      </c>
      <c r="R322" t="s">
        <v>8313</v>
      </c>
      <c r="S322">
        <f t="shared" si="9"/>
        <v>11</v>
      </c>
      <c r="T322" s="17" t="s">
        <v>8375</v>
      </c>
    </row>
    <row r="323" spans="1:20" ht="43.2" hidden="1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9">
        <v>42647.446597222224</v>
      </c>
      <c r="K323">
        <v>1475577786</v>
      </c>
      <c r="L323" t="b">
        <v>1</v>
      </c>
      <c r="M323">
        <v>337</v>
      </c>
      <c r="N323" t="b">
        <v>1</v>
      </c>
      <c r="O323" t="s">
        <v>8267</v>
      </c>
      <c r="P323">
        <f t="shared" ref="P323:P386" si="10">YEAR(J323)</f>
        <v>2016</v>
      </c>
      <c r="Q323" s="12" t="s">
        <v>8308</v>
      </c>
      <c r="R323" t="s">
        <v>8313</v>
      </c>
      <c r="S323">
        <f t="shared" ref="S323:S386" si="11">MONTH(J323)</f>
        <v>10</v>
      </c>
      <c r="T323" s="17" t="s">
        <v>8374</v>
      </c>
    </row>
    <row r="324" spans="1:20" ht="43.2" hidden="1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9">
        <v>42473.57</v>
      </c>
      <c r="K324">
        <v>1460554848</v>
      </c>
      <c r="L324" t="b">
        <v>1</v>
      </c>
      <c r="M324">
        <v>186</v>
      </c>
      <c r="N324" t="b">
        <v>1</v>
      </c>
      <c r="O324" t="s">
        <v>8267</v>
      </c>
      <c r="P324">
        <f t="shared" si="10"/>
        <v>2016</v>
      </c>
      <c r="Q324" s="12" t="s">
        <v>8308</v>
      </c>
      <c r="R324" t="s">
        <v>8313</v>
      </c>
      <c r="S324">
        <f t="shared" si="11"/>
        <v>4</v>
      </c>
      <c r="T324" s="17" t="s">
        <v>8368</v>
      </c>
    </row>
    <row r="325" spans="1:20" ht="43.2" hidden="1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9">
        <v>42697.32136574074</v>
      </c>
      <c r="K325">
        <v>1479886966</v>
      </c>
      <c r="L325" t="b">
        <v>1</v>
      </c>
      <c r="M325">
        <v>58</v>
      </c>
      <c r="N325" t="b">
        <v>1</v>
      </c>
      <c r="O325" t="s">
        <v>8267</v>
      </c>
      <c r="P325">
        <f t="shared" si="10"/>
        <v>2016</v>
      </c>
      <c r="Q325" s="12" t="s">
        <v>8308</v>
      </c>
      <c r="R325" t="s">
        <v>8313</v>
      </c>
      <c r="S325">
        <f t="shared" si="11"/>
        <v>11</v>
      </c>
      <c r="T325" s="17" t="s">
        <v>8375</v>
      </c>
    </row>
    <row r="326" spans="1:20" ht="43.2" hidden="1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9">
        <v>42184.626250000001</v>
      </c>
      <c r="K326">
        <v>1435590108</v>
      </c>
      <c r="L326" t="b">
        <v>1</v>
      </c>
      <c r="M326">
        <v>82</v>
      </c>
      <c r="N326" t="b">
        <v>1</v>
      </c>
      <c r="O326" t="s">
        <v>8267</v>
      </c>
      <c r="P326">
        <f t="shared" si="10"/>
        <v>2015</v>
      </c>
      <c r="Q326" s="12" t="s">
        <v>8308</v>
      </c>
      <c r="R326" t="s">
        <v>8313</v>
      </c>
      <c r="S326">
        <f t="shared" si="11"/>
        <v>6</v>
      </c>
      <c r="T326" s="17" t="s">
        <v>8370</v>
      </c>
    </row>
    <row r="327" spans="1:20" ht="43.2" hidden="1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9">
        <v>42689.187881944446</v>
      </c>
      <c r="K327">
        <v>1479184233</v>
      </c>
      <c r="L327" t="b">
        <v>1</v>
      </c>
      <c r="M327">
        <v>736</v>
      </c>
      <c r="N327" t="b">
        <v>1</v>
      </c>
      <c r="O327" t="s">
        <v>8267</v>
      </c>
      <c r="P327">
        <f t="shared" si="10"/>
        <v>2016</v>
      </c>
      <c r="Q327" s="12" t="s">
        <v>8308</v>
      </c>
      <c r="R327" t="s">
        <v>8313</v>
      </c>
      <c r="S327">
        <f t="shared" si="11"/>
        <v>11</v>
      </c>
      <c r="T327" s="17" t="s">
        <v>8375</v>
      </c>
    </row>
    <row r="328" spans="1:20" ht="43.2" hidden="1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9">
        <v>42775.314884259256</v>
      </c>
      <c r="K328">
        <v>1486625606</v>
      </c>
      <c r="L328" t="b">
        <v>1</v>
      </c>
      <c r="M328">
        <v>1151</v>
      </c>
      <c r="N328" t="b">
        <v>1</v>
      </c>
      <c r="O328" t="s">
        <v>8267</v>
      </c>
      <c r="P328">
        <f t="shared" si="10"/>
        <v>2017</v>
      </c>
      <c r="Q328" s="12" t="s">
        <v>8308</v>
      </c>
      <c r="R328" t="s">
        <v>8313</v>
      </c>
      <c r="S328">
        <f t="shared" si="11"/>
        <v>2</v>
      </c>
      <c r="T328" s="17" t="s">
        <v>8366</v>
      </c>
    </row>
    <row r="329" spans="1:20" ht="43.2" hidden="1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9">
        <v>42058.235289351855</v>
      </c>
      <c r="K329">
        <v>1424669929</v>
      </c>
      <c r="L329" t="b">
        <v>1</v>
      </c>
      <c r="M329">
        <v>34</v>
      </c>
      <c r="N329" t="b">
        <v>1</v>
      </c>
      <c r="O329" t="s">
        <v>8267</v>
      </c>
      <c r="P329">
        <f t="shared" si="10"/>
        <v>2015</v>
      </c>
      <c r="Q329" s="12" t="s">
        <v>8308</v>
      </c>
      <c r="R329" t="s">
        <v>8313</v>
      </c>
      <c r="S329">
        <f t="shared" si="11"/>
        <v>2</v>
      </c>
      <c r="T329" s="17" t="s">
        <v>8366</v>
      </c>
    </row>
    <row r="330" spans="1:20" ht="43.2" hidden="1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9">
        <v>42278.946620370371</v>
      </c>
      <c r="K330">
        <v>1443739388</v>
      </c>
      <c r="L330" t="b">
        <v>1</v>
      </c>
      <c r="M330">
        <v>498</v>
      </c>
      <c r="N330" t="b">
        <v>1</v>
      </c>
      <c r="O330" t="s">
        <v>8267</v>
      </c>
      <c r="P330">
        <f t="shared" si="10"/>
        <v>2015</v>
      </c>
      <c r="Q330" s="12" t="s">
        <v>8308</v>
      </c>
      <c r="R330" t="s">
        <v>8313</v>
      </c>
      <c r="S330">
        <f t="shared" si="11"/>
        <v>10</v>
      </c>
      <c r="T330" s="17" t="s">
        <v>8374</v>
      </c>
    </row>
    <row r="331" spans="1:20" ht="43.2" hidden="1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9">
        <v>42291.466747685183</v>
      </c>
      <c r="K331">
        <v>1444821127</v>
      </c>
      <c r="L331" t="b">
        <v>1</v>
      </c>
      <c r="M331">
        <v>167</v>
      </c>
      <c r="N331" t="b">
        <v>1</v>
      </c>
      <c r="O331" t="s">
        <v>8267</v>
      </c>
      <c r="P331">
        <f t="shared" si="10"/>
        <v>2015</v>
      </c>
      <c r="Q331" s="12" t="s">
        <v>8308</v>
      </c>
      <c r="R331" t="s">
        <v>8313</v>
      </c>
      <c r="S331">
        <f t="shared" si="11"/>
        <v>10</v>
      </c>
      <c r="T331" s="17" t="s">
        <v>8374</v>
      </c>
    </row>
    <row r="332" spans="1:20" ht="43.2" hidden="1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9">
        <v>41379.515775462962</v>
      </c>
      <c r="K332">
        <v>1366028563</v>
      </c>
      <c r="L332" t="b">
        <v>1</v>
      </c>
      <c r="M332">
        <v>340</v>
      </c>
      <c r="N332" t="b">
        <v>1</v>
      </c>
      <c r="O332" t="s">
        <v>8267</v>
      </c>
      <c r="P332">
        <f t="shared" si="10"/>
        <v>2013</v>
      </c>
      <c r="Q332" s="12" t="s">
        <v>8308</v>
      </c>
      <c r="R332" t="s">
        <v>8313</v>
      </c>
      <c r="S332">
        <f t="shared" si="11"/>
        <v>4</v>
      </c>
      <c r="T332" s="17" t="s">
        <v>8368</v>
      </c>
    </row>
    <row r="333" spans="1:20" ht="43.2" hidden="1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9">
        <v>42507.581412037034</v>
      </c>
      <c r="K333">
        <v>1463493434</v>
      </c>
      <c r="L333" t="b">
        <v>1</v>
      </c>
      <c r="M333">
        <v>438</v>
      </c>
      <c r="N333" t="b">
        <v>1</v>
      </c>
      <c r="O333" t="s">
        <v>8267</v>
      </c>
      <c r="P333">
        <f t="shared" si="10"/>
        <v>2016</v>
      </c>
      <c r="Q333" s="12" t="s">
        <v>8308</v>
      </c>
      <c r="R333" t="s">
        <v>8313</v>
      </c>
      <c r="S333">
        <f t="shared" si="11"/>
        <v>5</v>
      </c>
      <c r="T333" s="17" t="s">
        <v>8369</v>
      </c>
    </row>
    <row r="334" spans="1:20" ht="43.2" hidden="1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9">
        <v>42263.680289351854</v>
      </c>
      <c r="K334">
        <v>1442420377</v>
      </c>
      <c r="L334" t="b">
        <v>1</v>
      </c>
      <c r="M334">
        <v>555</v>
      </c>
      <c r="N334" t="b">
        <v>1</v>
      </c>
      <c r="O334" t="s">
        <v>8267</v>
      </c>
      <c r="P334">
        <f t="shared" si="10"/>
        <v>2015</v>
      </c>
      <c r="Q334" s="12" t="s">
        <v>8308</v>
      </c>
      <c r="R334" t="s">
        <v>8313</v>
      </c>
      <c r="S334">
        <f t="shared" si="11"/>
        <v>9</v>
      </c>
      <c r="T334" s="17" t="s">
        <v>8373</v>
      </c>
    </row>
    <row r="335" spans="1:20" ht="43.2" hidden="1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9">
        <v>42437.636469907404</v>
      </c>
      <c r="K335">
        <v>1457450191</v>
      </c>
      <c r="L335" t="b">
        <v>1</v>
      </c>
      <c r="M335">
        <v>266</v>
      </c>
      <c r="N335" t="b">
        <v>1</v>
      </c>
      <c r="O335" t="s">
        <v>8267</v>
      </c>
      <c r="P335">
        <f t="shared" si="10"/>
        <v>2016</v>
      </c>
      <c r="Q335" s="12" t="s">
        <v>8308</v>
      </c>
      <c r="R335" t="s">
        <v>8313</v>
      </c>
      <c r="S335">
        <f t="shared" si="11"/>
        <v>3</v>
      </c>
      <c r="T335" s="17" t="s">
        <v>8367</v>
      </c>
    </row>
    <row r="336" spans="1:20" ht="43.2" hidden="1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9">
        <v>42101.682372685187</v>
      </c>
      <c r="K336">
        <v>1428423757</v>
      </c>
      <c r="L336" t="b">
        <v>1</v>
      </c>
      <c r="M336">
        <v>69</v>
      </c>
      <c r="N336" t="b">
        <v>1</v>
      </c>
      <c r="O336" t="s">
        <v>8267</v>
      </c>
      <c r="P336">
        <f t="shared" si="10"/>
        <v>2015</v>
      </c>
      <c r="Q336" s="12" t="s">
        <v>8308</v>
      </c>
      <c r="R336" t="s">
        <v>8313</v>
      </c>
      <c r="S336">
        <f t="shared" si="11"/>
        <v>4</v>
      </c>
      <c r="T336" s="17" t="s">
        <v>8368</v>
      </c>
    </row>
    <row r="337" spans="1:20" ht="43.2" hidden="1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9">
        <v>42101.737442129626</v>
      </c>
      <c r="K337">
        <v>1428428515</v>
      </c>
      <c r="L337" t="b">
        <v>1</v>
      </c>
      <c r="M337">
        <v>80</v>
      </c>
      <c r="N337" t="b">
        <v>1</v>
      </c>
      <c r="O337" t="s">
        <v>8267</v>
      </c>
      <c r="P337">
        <f t="shared" si="10"/>
        <v>2015</v>
      </c>
      <c r="Q337" s="12" t="s">
        <v>8308</v>
      </c>
      <c r="R337" t="s">
        <v>8313</v>
      </c>
      <c r="S337">
        <f t="shared" si="11"/>
        <v>4</v>
      </c>
      <c r="T337" s="17" t="s">
        <v>8368</v>
      </c>
    </row>
    <row r="338" spans="1:20" ht="43.2" hidden="1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9">
        <v>42291.596273148149</v>
      </c>
      <c r="K338">
        <v>1444832318</v>
      </c>
      <c r="L338" t="b">
        <v>1</v>
      </c>
      <c r="M338">
        <v>493</v>
      </c>
      <c r="N338" t="b">
        <v>1</v>
      </c>
      <c r="O338" t="s">
        <v>8267</v>
      </c>
      <c r="P338">
        <f t="shared" si="10"/>
        <v>2015</v>
      </c>
      <c r="Q338" s="12" t="s">
        <v>8308</v>
      </c>
      <c r="R338" t="s">
        <v>8313</v>
      </c>
      <c r="S338">
        <f t="shared" si="11"/>
        <v>10</v>
      </c>
      <c r="T338" s="17" t="s">
        <v>8374</v>
      </c>
    </row>
    <row r="339" spans="1:20" ht="43.2" hidden="1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9">
        <v>42047.128564814811</v>
      </c>
      <c r="K339">
        <v>1423710308</v>
      </c>
      <c r="L339" t="b">
        <v>1</v>
      </c>
      <c r="M339">
        <v>31</v>
      </c>
      <c r="N339" t="b">
        <v>1</v>
      </c>
      <c r="O339" t="s">
        <v>8267</v>
      </c>
      <c r="P339">
        <f t="shared" si="10"/>
        <v>2015</v>
      </c>
      <c r="Q339" s="12" t="s">
        <v>8308</v>
      </c>
      <c r="R339" t="s">
        <v>8313</v>
      </c>
      <c r="S339">
        <f t="shared" si="11"/>
        <v>2</v>
      </c>
      <c r="T339" s="17" t="s">
        <v>8366</v>
      </c>
    </row>
    <row r="340" spans="1:20" ht="43.2" hidden="1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9">
        <v>42559.755671296298</v>
      </c>
      <c r="K340">
        <v>1468001290</v>
      </c>
      <c r="L340" t="b">
        <v>1</v>
      </c>
      <c r="M340">
        <v>236</v>
      </c>
      <c r="N340" t="b">
        <v>1</v>
      </c>
      <c r="O340" t="s">
        <v>8267</v>
      </c>
      <c r="P340">
        <f t="shared" si="10"/>
        <v>2016</v>
      </c>
      <c r="Q340" s="12" t="s">
        <v>8308</v>
      </c>
      <c r="R340" t="s">
        <v>8313</v>
      </c>
      <c r="S340">
        <f t="shared" si="11"/>
        <v>7</v>
      </c>
      <c r="T340" s="17" t="s">
        <v>8371</v>
      </c>
    </row>
    <row r="341" spans="1:20" ht="43.2" hidden="1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9">
        <v>42093.760046296295</v>
      </c>
      <c r="K341">
        <v>1427739268</v>
      </c>
      <c r="L341" t="b">
        <v>1</v>
      </c>
      <c r="M341">
        <v>89</v>
      </c>
      <c r="N341" t="b">
        <v>1</v>
      </c>
      <c r="O341" t="s">
        <v>8267</v>
      </c>
      <c r="P341">
        <f t="shared" si="10"/>
        <v>2015</v>
      </c>
      <c r="Q341" s="12" t="s">
        <v>8308</v>
      </c>
      <c r="R341" t="s">
        <v>8313</v>
      </c>
      <c r="S341">
        <f t="shared" si="11"/>
        <v>3</v>
      </c>
      <c r="T341" s="17" t="s">
        <v>8367</v>
      </c>
    </row>
    <row r="342" spans="1:20" ht="43.2" hidden="1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9">
        <v>42772.669062499997</v>
      </c>
      <c r="K342">
        <v>1486397007</v>
      </c>
      <c r="L342" t="b">
        <v>1</v>
      </c>
      <c r="M342">
        <v>299</v>
      </c>
      <c r="N342" t="b">
        <v>1</v>
      </c>
      <c r="O342" t="s">
        <v>8267</v>
      </c>
      <c r="P342">
        <f t="shared" si="10"/>
        <v>2017</v>
      </c>
      <c r="Q342" s="12" t="s">
        <v>8308</v>
      </c>
      <c r="R342" t="s">
        <v>8313</v>
      </c>
      <c r="S342">
        <f t="shared" si="11"/>
        <v>2</v>
      </c>
      <c r="T342" s="17" t="s">
        <v>8366</v>
      </c>
    </row>
    <row r="343" spans="1:20" ht="43.2" hidden="1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9">
        <v>41894.879606481481</v>
      </c>
      <c r="K343">
        <v>1410555998</v>
      </c>
      <c r="L343" t="b">
        <v>1</v>
      </c>
      <c r="M343">
        <v>55</v>
      </c>
      <c r="N343" t="b">
        <v>1</v>
      </c>
      <c r="O343" t="s">
        <v>8267</v>
      </c>
      <c r="P343">
        <f t="shared" si="10"/>
        <v>2014</v>
      </c>
      <c r="Q343" s="12" t="s">
        <v>8308</v>
      </c>
      <c r="R343" t="s">
        <v>8313</v>
      </c>
      <c r="S343">
        <f t="shared" si="11"/>
        <v>9</v>
      </c>
      <c r="T343" s="17" t="s">
        <v>8373</v>
      </c>
    </row>
    <row r="344" spans="1:20" ht="28.8" hidden="1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9">
        <v>42459.780844907407</v>
      </c>
      <c r="K344">
        <v>1459363465</v>
      </c>
      <c r="L344" t="b">
        <v>1</v>
      </c>
      <c r="M344">
        <v>325</v>
      </c>
      <c r="N344" t="b">
        <v>1</v>
      </c>
      <c r="O344" t="s">
        <v>8267</v>
      </c>
      <c r="P344">
        <f t="shared" si="10"/>
        <v>2016</v>
      </c>
      <c r="Q344" s="12" t="s">
        <v>8308</v>
      </c>
      <c r="R344" t="s">
        <v>8313</v>
      </c>
      <c r="S344">
        <f t="shared" si="11"/>
        <v>3</v>
      </c>
      <c r="T344" s="17" t="s">
        <v>8367</v>
      </c>
    </row>
    <row r="345" spans="1:20" ht="43.2" hidden="1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9">
        <v>41926.73778935185</v>
      </c>
      <c r="K345">
        <v>1413308545</v>
      </c>
      <c r="L345" t="b">
        <v>1</v>
      </c>
      <c r="M345">
        <v>524</v>
      </c>
      <c r="N345" t="b">
        <v>1</v>
      </c>
      <c r="O345" t="s">
        <v>8267</v>
      </c>
      <c r="P345">
        <f t="shared" si="10"/>
        <v>2014</v>
      </c>
      <c r="Q345" s="12" t="s">
        <v>8308</v>
      </c>
      <c r="R345" t="s">
        <v>8313</v>
      </c>
      <c r="S345">
        <f t="shared" si="11"/>
        <v>10</v>
      </c>
      <c r="T345" s="17" t="s">
        <v>8374</v>
      </c>
    </row>
    <row r="346" spans="1:20" ht="43.2" hidden="1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9">
        <v>42111.970995370371</v>
      </c>
      <c r="K346">
        <v>1429312694</v>
      </c>
      <c r="L346" t="b">
        <v>1</v>
      </c>
      <c r="M346">
        <v>285</v>
      </c>
      <c r="N346" t="b">
        <v>1</v>
      </c>
      <c r="O346" t="s">
        <v>8267</v>
      </c>
      <c r="P346">
        <f t="shared" si="10"/>
        <v>2015</v>
      </c>
      <c r="Q346" s="12" t="s">
        <v>8308</v>
      </c>
      <c r="R346" t="s">
        <v>8313</v>
      </c>
      <c r="S346">
        <f t="shared" si="11"/>
        <v>4</v>
      </c>
      <c r="T346" s="17" t="s">
        <v>8368</v>
      </c>
    </row>
    <row r="347" spans="1:20" ht="43.2" hidden="1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9">
        <v>42114.944328703707</v>
      </c>
      <c r="K347">
        <v>1429569590</v>
      </c>
      <c r="L347" t="b">
        <v>1</v>
      </c>
      <c r="M347">
        <v>179</v>
      </c>
      <c r="N347" t="b">
        <v>1</v>
      </c>
      <c r="O347" t="s">
        <v>8267</v>
      </c>
      <c r="P347">
        <f t="shared" si="10"/>
        <v>2015</v>
      </c>
      <c r="Q347" s="12" t="s">
        <v>8308</v>
      </c>
      <c r="R347" t="s">
        <v>8313</v>
      </c>
      <c r="S347">
        <f t="shared" si="11"/>
        <v>4</v>
      </c>
      <c r="T347" s="17" t="s">
        <v>8368</v>
      </c>
    </row>
    <row r="348" spans="1:20" ht="43.2" hidden="1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9">
        <v>42261.500243055554</v>
      </c>
      <c r="K348">
        <v>1442232021</v>
      </c>
      <c r="L348" t="b">
        <v>1</v>
      </c>
      <c r="M348">
        <v>188</v>
      </c>
      <c r="N348" t="b">
        <v>1</v>
      </c>
      <c r="O348" t="s">
        <v>8267</v>
      </c>
      <c r="P348">
        <f t="shared" si="10"/>
        <v>2015</v>
      </c>
      <c r="Q348" s="12" t="s">
        <v>8308</v>
      </c>
      <c r="R348" t="s">
        <v>8313</v>
      </c>
      <c r="S348">
        <f t="shared" si="11"/>
        <v>9</v>
      </c>
      <c r="T348" s="17" t="s">
        <v>8373</v>
      </c>
    </row>
    <row r="349" spans="1:20" ht="43.2" hidden="1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9">
        <v>42292.495474537034</v>
      </c>
      <c r="K349">
        <v>1444910009</v>
      </c>
      <c r="L349" t="b">
        <v>1</v>
      </c>
      <c r="M349">
        <v>379</v>
      </c>
      <c r="N349" t="b">
        <v>1</v>
      </c>
      <c r="O349" t="s">
        <v>8267</v>
      </c>
      <c r="P349">
        <f t="shared" si="10"/>
        <v>2015</v>
      </c>
      <c r="Q349" s="12" t="s">
        <v>8308</v>
      </c>
      <c r="R349" t="s">
        <v>8313</v>
      </c>
      <c r="S349">
        <f t="shared" si="11"/>
        <v>10</v>
      </c>
      <c r="T349" s="17" t="s">
        <v>8374</v>
      </c>
    </row>
    <row r="350" spans="1:20" ht="43.2" hidden="1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9">
        <v>42207.58699074074</v>
      </c>
      <c r="K350">
        <v>1437573916</v>
      </c>
      <c r="L350" t="b">
        <v>1</v>
      </c>
      <c r="M350">
        <v>119</v>
      </c>
      <c r="N350" t="b">
        <v>1</v>
      </c>
      <c r="O350" t="s">
        <v>8267</v>
      </c>
      <c r="P350">
        <f t="shared" si="10"/>
        <v>2015</v>
      </c>
      <c r="Q350" s="12" t="s">
        <v>8308</v>
      </c>
      <c r="R350" t="s">
        <v>8313</v>
      </c>
      <c r="S350">
        <f t="shared" si="11"/>
        <v>7</v>
      </c>
      <c r="T350" s="17" t="s">
        <v>8371</v>
      </c>
    </row>
    <row r="351" spans="1:20" ht="43.2" hidden="1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9">
        <v>42760.498935185184</v>
      </c>
      <c r="K351">
        <v>1485345508</v>
      </c>
      <c r="L351" t="b">
        <v>1</v>
      </c>
      <c r="M351">
        <v>167</v>
      </c>
      <c r="N351" t="b">
        <v>1</v>
      </c>
      <c r="O351" t="s">
        <v>8267</v>
      </c>
      <c r="P351">
        <f t="shared" si="10"/>
        <v>2017</v>
      </c>
      <c r="Q351" s="12" t="s">
        <v>8308</v>
      </c>
      <c r="R351" t="s">
        <v>8313</v>
      </c>
      <c r="S351">
        <f t="shared" si="11"/>
        <v>1</v>
      </c>
      <c r="T351" s="17" t="s">
        <v>8365</v>
      </c>
    </row>
    <row r="352" spans="1:20" ht="43.2" hidden="1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9">
        <v>42586.066076388888</v>
      </c>
      <c r="K352">
        <v>1470274509</v>
      </c>
      <c r="L352" t="b">
        <v>1</v>
      </c>
      <c r="M352">
        <v>221</v>
      </c>
      <c r="N352" t="b">
        <v>1</v>
      </c>
      <c r="O352" t="s">
        <v>8267</v>
      </c>
      <c r="P352">
        <f t="shared" si="10"/>
        <v>2016</v>
      </c>
      <c r="Q352" s="12" t="s">
        <v>8308</v>
      </c>
      <c r="R352" t="s">
        <v>8313</v>
      </c>
      <c r="S352">
        <f t="shared" si="11"/>
        <v>8</v>
      </c>
      <c r="T352" s="17" t="s">
        <v>8372</v>
      </c>
    </row>
    <row r="353" spans="1:20" ht="43.2" hidden="1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9">
        <v>42427.964745370373</v>
      </c>
      <c r="K353">
        <v>1456614554</v>
      </c>
      <c r="L353" t="b">
        <v>1</v>
      </c>
      <c r="M353">
        <v>964</v>
      </c>
      <c r="N353" t="b">
        <v>1</v>
      </c>
      <c r="O353" t="s">
        <v>8267</v>
      </c>
      <c r="P353">
        <f t="shared" si="10"/>
        <v>2016</v>
      </c>
      <c r="Q353" s="12" t="s">
        <v>8308</v>
      </c>
      <c r="R353" t="s">
        <v>8313</v>
      </c>
      <c r="S353">
        <f t="shared" si="11"/>
        <v>2</v>
      </c>
      <c r="T353" s="17" t="s">
        <v>8366</v>
      </c>
    </row>
    <row r="354" spans="1:20" ht="43.2" hidden="1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9">
        <v>41890.167453703703</v>
      </c>
      <c r="K354">
        <v>1410148868</v>
      </c>
      <c r="L354" t="b">
        <v>1</v>
      </c>
      <c r="M354">
        <v>286</v>
      </c>
      <c r="N354" t="b">
        <v>1</v>
      </c>
      <c r="O354" t="s">
        <v>8267</v>
      </c>
      <c r="P354">
        <f t="shared" si="10"/>
        <v>2014</v>
      </c>
      <c r="Q354" s="12" t="s">
        <v>8308</v>
      </c>
      <c r="R354" t="s">
        <v>8313</v>
      </c>
      <c r="S354">
        <f t="shared" si="11"/>
        <v>9</v>
      </c>
      <c r="T354" s="17" t="s">
        <v>8373</v>
      </c>
    </row>
    <row r="355" spans="1:20" ht="43.2" hidden="1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9">
        <v>42297.791886574072</v>
      </c>
      <c r="K355">
        <v>1445367619</v>
      </c>
      <c r="L355" t="b">
        <v>1</v>
      </c>
      <c r="M355">
        <v>613</v>
      </c>
      <c r="N355" t="b">
        <v>1</v>
      </c>
      <c r="O355" t="s">
        <v>8267</v>
      </c>
      <c r="P355">
        <f t="shared" si="10"/>
        <v>2015</v>
      </c>
      <c r="Q355" s="12" t="s">
        <v>8308</v>
      </c>
      <c r="R355" t="s">
        <v>8313</v>
      </c>
      <c r="S355">
        <f t="shared" si="11"/>
        <v>10</v>
      </c>
      <c r="T355" s="17" t="s">
        <v>8374</v>
      </c>
    </row>
    <row r="356" spans="1:20" ht="43.2" hidden="1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9">
        <v>42438.827789351853</v>
      </c>
      <c r="K356">
        <v>1457553121</v>
      </c>
      <c r="L356" t="b">
        <v>1</v>
      </c>
      <c r="M356">
        <v>29</v>
      </c>
      <c r="N356" t="b">
        <v>1</v>
      </c>
      <c r="O356" t="s">
        <v>8267</v>
      </c>
      <c r="P356">
        <f t="shared" si="10"/>
        <v>2016</v>
      </c>
      <c r="Q356" s="12" t="s">
        <v>8308</v>
      </c>
      <c r="R356" t="s">
        <v>8313</v>
      </c>
      <c r="S356">
        <f t="shared" si="11"/>
        <v>3</v>
      </c>
      <c r="T356" s="17" t="s">
        <v>8367</v>
      </c>
    </row>
    <row r="357" spans="1:20" ht="28.8" hidden="1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9">
        <v>41943.293912037036</v>
      </c>
      <c r="K357">
        <v>1414738994</v>
      </c>
      <c r="L357" t="b">
        <v>1</v>
      </c>
      <c r="M357">
        <v>165</v>
      </c>
      <c r="N357" t="b">
        <v>1</v>
      </c>
      <c r="O357" t="s">
        <v>8267</v>
      </c>
      <c r="P357">
        <f t="shared" si="10"/>
        <v>2014</v>
      </c>
      <c r="Q357" s="12" t="s">
        <v>8308</v>
      </c>
      <c r="R357" t="s">
        <v>8313</v>
      </c>
      <c r="S357">
        <f t="shared" si="11"/>
        <v>10</v>
      </c>
      <c r="T357" s="17" t="s">
        <v>8374</v>
      </c>
    </row>
    <row r="358" spans="1:20" ht="28.8" hidden="1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9">
        <v>42415.803159722222</v>
      </c>
      <c r="K358">
        <v>1455563793</v>
      </c>
      <c r="L358" t="b">
        <v>1</v>
      </c>
      <c r="M358">
        <v>97</v>
      </c>
      <c r="N358" t="b">
        <v>1</v>
      </c>
      <c r="O358" t="s">
        <v>8267</v>
      </c>
      <c r="P358">
        <f t="shared" si="10"/>
        <v>2016</v>
      </c>
      <c r="Q358" s="12" t="s">
        <v>8308</v>
      </c>
      <c r="R358" t="s">
        <v>8313</v>
      </c>
      <c r="S358">
        <f t="shared" si="11"/>
        <v>2</v>
      </c>
      <c r="T358" s="17" t="s">
        <v>8366</v>
      </c>
    </row>
    <row r="359" spans="1:20" ht="43.2" hidden="1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9">
        <v>42078.222187500003</v>
      </c>
      <c r="K359">
        <v>1426396797</v>
      </c>
      <c r="L359" t="b">
        <v>1</v>
      </c>
      <c r="M359">
        <v>303</v>
      </c>
      <c r="N359" t="b">
        <v>1</v>
      </c>
      <c r="O359" t="s">
        <v>8267</v>
      </c>
      <c r="P359">
        <f t="shared" si="10"/>
        <v>2015</v>
      </c>
      <c r="Q359" s="12" t="s">
        <v>8308</v>
      </c>
      <c r="R359" t="s">
        <v>8313</v>
      </c>
      <c r="S359">
        <f t="shared" si="11"/>
        <v>3</v>
      </c>
      <c r="T359" s="17" t="s">
        <v>8367</v>
      </c>
    </row>
    <row r="360" spans="1:20" ht="43.2" hidden="1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9">
        <v>42507.860196759262</v>
      </c>
      <c r="K360">
        <v>1463517521</v>
      </c>
      <c r="L360" t="b">
        <v>1</v>
      </c>
      <c r="M360">
        <v>267</v>
      </c>
      <c r="N360" t="b">
        <v>1</v>
      </c>
      <c r="O360" t="s">
        <v>8267</v>
      </c>
      <c r="P360">
        <f t="shared" si="10"/>
        <v>2016</v>
      </c>
      <c r="Q360" s="12" t="s">
        <v>8308</v>
      </c>
      <c r="R360" t="s">
        <v>8313</v>
      </c>
      <c r="S360">
        <f t="shared" si="11"/>
        <v>5</v>
      </c>
      <c r="T360" s="17" t="s">
        <v>8369</v>
      </c>
    </row>
    <row r="361" spans="1:20" ht="43.2" hidden="1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9">
        <v>41935.070486111108</v>
      </c>
      <c r="K361">
        <v>1414028490</v>
      </c>
      <c r="L361" t="b">
        <v>1</v>
      </c>
      <c r="M361">
        <v>302</v>
      </c>
      <c r="N361" t="b">
        <v>1</v>
      </c>
      <c r="O361" t="s">
        <v>8267</v>
      </c>
      <c r="P361">
        <f t="shared" si="10"/>
        <v>2014</v>
      </c>
      <c r="Q361" s="12" t="s">
        <v>8308</v>
      </c>
      <c r="R361" t="s">
        <v>8313</v>
      </c>
      <c r="S361">
        <f t="shared" si="11"/>
        <v>10</v>
      </c>
      <c r="T361" s="17" t="s">
        <v>8374</v>
      </c>
    </row>
    <row r="362" spans="1:20" ht="43.2" hidden="1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9">
        <v>42163.897916666669</v>
      </c>
      <c r="K362">
        <v>1433799180</v>
      </c>
      <c r="L362" t="b">
        <v>0</v>
      </c>
      <c r="M362">
        <v>87</v>
      </c>
      <c r="N362" t="b">
        <v>1</v>
      </c>
      <c r="O362" t="s">
        <v>8267</v>
      </c>
      <c r="P362">
        <f t="shared" si="10"/>
        <v>2015</v>
      </c>
      <c r="Q362" s="12" t="s">
        <v>8308</v>
      </c>
      <c r="R362" t="s">
        <v>8313</v>
      </c>
      <c r="S362">
        <f t="shared" si="11"/>
        <v>6</v>
      </c>
      <c r="T362" s="17" t="s">
        <v>8370</v>
      </c>
    </row>
    <row r="363" spans="1:20" ht="43.2" hidden="1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9">
        <v>41936.001226851855</v>
      </c>
      <c r="K363">
        <v>1414108906</v>
      </c>
      <c r="L363" t="b">
        <v>0</v>
      </c>
      <c r="M363">
        <v>354</v>
      </c>
      <c r="N363" t="b">
        <v>1</v>
      </c>
      <c r="O363" t="s">
        <v>8267</v>
      </c>
      <c r="P363">
        <f t="shared" si="10"/>
        <v>2014</v>
      </c>
      <c r="Q363" s="12" t="s">
        <v>8308</v>
      </c>
      <c r="R363" t="s">
        <v>8313</v>
      </c>
      <c r="S363">
        <f t="shared" si="11"/>
        <v>10</v>
      </c>
      <c r="T363" s="17" t="s">
        <v>8374</v>
      </c>
    </row>
    <row r="364" spans="1:20" ht="43.2" hidden="1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9">
        <v>41837.210543981484</v>
      </c>
      <c r="K364">
        <v>1405573391</v>
      </c>
      <c r="L364" t="b">
        <v>0</v>
      </c>
      <c r="M364">
        <v>86</v>
      </c>
      <c r="N364" t="b">
        <v>1</v>
      </c>
      <c r="O364" t="s">
        <v>8267</v>
      </c>
      <c r="P364">
        <f t="shared" si="10"/>
        <v>2014</v>
      </c>
      <c r="Q364" s="12" t="s">
        <v>8308</v>
      </c>
      <c r="R364" t="s">
        <v>8313</v>
      </c>
      <c r="S364">
        <f t="shared" si="11"/>
        <v>7</v>
      </c>
      <c r="T364" s="17" t="s">
        <v>8371</v>
      </c>
    </row>
    <row r="365" spans="1:20" ht="43.2" hidden="1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9">
        <v>40255.744629629633</v>
      </c>
      <c r="K365">
        <v>1268934736</v>
      </c>
      <c r="L365" t="b">
        <v>0</v>
      </c>
      <c r="M365">
        <v>26</v>
      </c>
      <c r="N365" t="b">
        <v>1</v>
      </c>
      <c r="O365" t="s">
        <v>8267</v>
      </c>
      <c r="P365">
        <f t="shared" si="10"/>
        <v>2010</v>
      </c>
      <c r="Q365" s="12" t="s">
        <v>8308</v>
      </c>
      <c r="R365" t="s">
        <v>8313</v>
      </c>
      <c r="S365">
        <f t="shared" si="11"/>
        <v>3</v>
      </c>
      <c r="T365" s="17" t="s">
        <v>8367</v>
      </c>
    </row>
    <row r="366" spans="1:20" ht="43.2" hidden="1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9">
        <v>41780.859629629631</v>
      </c>
      <c r="K366">
        <v>1400704672</v>
      </c>
      <c r="L366" t="b">
        <v>0</v>
      </c>
      <c r="M366">
        <v>113</v>
      </c>
      <c r="N366" t="b">
        <v>1</v>
      </c>
      <c r="O366" t="s">
        <v>8267</v>
      </c>
      <c r="P366">
        <f t="shared" si="10"/>
        <v>2014</v>
      </c>
      <c r="Q366" s="12" t="s">
        <v>8308</v>
      </c>
      <c r="R366" t="s">
        <v>8313</v>
      </c>
      <c r="S366">
        <f t="shared" si="11"/>
        <v>5</v>
      </c>
      <c r="T366" s="17" t="s">
        <v>8369</v>
      </c>
    </row>
    <row r="367" spans="1:20" ht="43.2" hidden="1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9">
        <v>41668.606469907405</v>
      </c>
      <c r="K367">
        <v>1391005999</v>
      </c>
      <c r="L367" t="b">
        <v>0</v>
      </c>
      <c r="M367">
        <v>65</v>
      </c>
      <c r="N367" t="b">
        <v>1</v>
      </c>
      <c r="O367" t="s">
        <v>8267</v>
      </c>
      <c r="P367">
        <f t="shared" si="10"/>
        <v>2014</v>
      </c>
      <c r="Q367" s="12" t="s">
        <v>8308</v>
      </c>
      <c r="R367" t="s">
        <v>8313</v>
      </c>
      <c r="S367">
        <f t="shared" si="11"/>
        <v>1</v>
      </c>
      <c r="T367" s="17" t="s">
        <v>8365</v>
      </c>
    </row>
    <row r="368" spans="1:20" ht="43.2" hidden="1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9">
        <v>41019.793032407404</v>
      </c>
      <c r="K368">
        <v>1334948518</v>
      </c>
      <c r="L368" t="b">
        <v>0</v>
      </c>
      <c r="M368">
        <v>134</v>
      </c>
      <c r="N368" t="b">
        <v>1</v>
      </c>
      <c r="O368" t="s">
        <v>8267</v>
      </c>
      <c r="P368">
        <f t="shared" si="10"/>
        <v>2012</v>
      </c>
      <c r="Q368" s="12" t="s">
        <v>8308</v>
      </c>
      <c r="R368" t="s">
        <v>8313</v>
      </c>
      <c r="S368">
        <f t="shared" si="11"/>
        <v>4</v>
      </c>
      <c r="T368" s="17" t="s">
        <v>8368</v>
      </c>
    </row>
    <row r="369" spans="1:20" ht="43.2" hidden="1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9">
        <v>41355.577291666668</v>
      </c>
      <c r="K369">
        <v>1363960278</v>
      </c>
      <c r="L369" t="b">
        <v>0</v>
      </c>
      <c r="M369">
        <v>119</v>
      </c>
      <c r="N369" t="b">
        <v>1</v>
      </c>
      <c r="O369" t="s">
        <v>8267</v>
      </c>
      <c r="P369">
        <f t="shared" si="10"/>
        <v>2013</v>
      </c>
      <c r="Q369" s="12" t="s">
        <v>8308</v>
      </c>
      <c r="R369" t="s">
        <v>8313</v>
      </c>
      <c r="S369">
        <f t="shared" si="11"/>
        <v>3</v>
      </c>
      <c r="T369" s="17" t="s">
        <v>8367</v>
      </c>
    </row>
    <row r="370" spans="1:20" ht="43.2" hidden="1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9">
        <v>42043.605578703704</v>
      </c>
      <c r="K370">
        <v>1423405922</v>
      </c>
      <c r="L370" t="b">
        <v>0</v>
      </c>
      <c r="M370">
        <v>159</v>
      </c>
      <c r="N370" t="b">
        <v>1</v>
      </c>
      <c r="O370" t="s">
        <v>8267</v>
      </c>
      <c r="P370">
        <f t="shared" si="10"/>
        <v>2015</v>
      </c>
      <c r="Q370" s="12" t="s">
        <v>8308</v>
      </c>
      <c r="R370" t="s">
        <v>8313</v>
      </c>
      <c r="S370">
        <f t="shared" si="11"/>
        <v>2</v>
      </c>
      <c r="T370" s="17" t="s">
        <v>8366</v>
      </c>
    </row>
    <row r="371" spans="1:20" ht="43.2" hidden="1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9">
        <v>40893.551724537036</v>
      </c>
      <c r="K371">
        <v>1324041269</v>
      </c>
      <c r="L371" t="b">
        <v>0</v>
      </c>
      <c r="M371">
        <v>167</v>
      </c>
      <c r="N371" t="b">
        <v>1</v>
      </c>
      <c r="O371" t="s">
        <v>8267</v>
      </c>
      <c r="P371">
        <f t="shared" si="10"/>
        <v>2011</v>
      </c>
      <c r="Q371" s="12" t="s">
        <v>8308</v>
      </c>
      <c r="R371" t="s">
        <v>8313</v>
      </c>
      <c r="S371">
        <f t="shared" si="11"/>
        <v>12</v>
      </c>
      <c r="T371" s="17" t="s">
        <v>8376</v>
      </c>
    </row>
    <row r="372" spans="1:20" ht="43.2" hidden="1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9">
        <v>42711.795138888891</v>
      </c>
      <c r="K372">
        <v>1481137500</v>
      </c>
      <c r="L372" t="b">
        <v>0</v>
      </c>
      <c r="M372">
        <v>43</v>
      </c>
      <c r="N372" t="b">
        <v>1</v>
      </c>
      <c r="O372" t="s">
        <v>8267</v>
      </c>
      <c r="P372">
        <f t="shared" si="10"/>
        <v>2016</v>
      </c>
      <c r="Q372" s="12" t="s">
        <v>8308</v>
      </c>
      <c r="R372" t="s">
        <v>8313</v>
      </c>
      <c r="S372">
        <f t="shared" si="11"/>
        <v>12</v>
      </c>
      <c r="T372" s="17" t="s">
        <v>8376</v>
      </c>
    </row>
    <row r="373" spans="1:20" ht="43.2" hidden="1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9">
        <v>41261.767812500002</v>
      </c>
      <c r="K373">
        <v>1355855139</v>
      </c>
      <c r="L373" t="b">
        <v>0</v>
      </c>
      <c r="M373">
        <v>1062</v>
      </c>
      <c r="N373" t="b">
        <v>1</v>
      </c>
      <c r="O373" t="s">
        <v>8267</v>
      </c>
      <c r="P373">
        <f t="shared" si="10"/>
        <v>2012</v>
      </c>
      <c r="Q373" s="12" t="s">
        <v>8308</v>
      </c>
      <c r="R373" t="s">
        <v>8313</v>
      </c>
      <c r="S373">
        <f t="shared" si="11"/>
        <v>12</v>
      </c>
      <c r="T373" s="17" t="s">
        <v>8376</v>
      </c>
    </row>
    <row r="374" spans="1:20" ht="28.8" hidden="1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9">
        <v>42425.576898148145</v>
      </c>
      <c r="K374">
        <v>1456408244</v>
      </c>
      <c r="L374" t="b">
        <v>0</v>
      </c>
      <c r="M374">
        <v>9</v>
      </c>
      <c r="N374" t="b">
        <v>1</v>
      </c>
      <c r="O374" t="s">
        <v>8267</v>
      </c>
      <c r="P374">
        <f t="shared" si="10"/>
        <v>2016</v>
      </c>
      <c r="Q374" s="12" t="s">
        <v>8308</v>
      </c>
      <c r="R374" t="s">
        <v>8313</v>
      </c>
      <c r="S374">
        <f t="shared" si="11"/>
        <v>2</v>
      </c>
      <c r="T374" s="17" t="s">
        <v>8366</v>
      </c>
    </row>
    <row r="375" spans="1:20" ht="43.2" hidden="1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9">
        <v>41078.91201388889</v>
      </c>
      <c r="K375">
        <v>1340056398</v>
      </c>
      <c r="L375" t="b">
        <v>0</v>
      </c>
      <c r="M375">
        <v>89</v>
      </c>
      <c r="N375" t="b">
        <v>1</v>
      </c>
      <c r="O375" t="s">
        <v>8267</v>
      </c>
      <c r="P375">
        <f t="shared" si="10"/>
        <v>2012</v>
      </c>
      <c r="Q375" s="12" t="s">
        <v>8308</v>
      </c>
      <c r="R375" t="s">
        <v>8313</v>
      </c>
      <c r="S375">
        <f t="shared" si="11"/>
        <v>6</v>
      </c>
      <c r="T375" s="17" t="s">
        <v>8370</v>
      </c>
    </row>
    <row r="376" spans="1:20" ht="43.2" hidden="1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9">
        <v>40757.889247685183</v>
      </c>
      <c r="K376">
        <v>1312320031</v>
      </c>
      <c r="L376" t="b">
        <v>0</v>
      </c>
      <c r="M376">
        <v>174</v>
      </c>
      <c r="N376" t="b">
        <v>1</v>
      </c>
      <c r="O376" t="s">
        <v>8267</v>
      </c>
      <c r="P376">
        <f t="shared" si="10"/>
        <v>2011</v>
      </c>
      <c r="Q376" s="12" t="s">
        <v>8308</v>
      </c>
      <c r="R376" t="s">
        <v>8313</v>
      </c>
      <c r="S376">
        <f t="shared" si="11"/>
        <v>8</v>
      </c>
      <c r="T376" s="17" t="s">
        <v>8372</v>
      </c>
    </row>
    <row r="377" spans="1:20" ht="43.2" hidden="1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9">
        <v>41657.985081018516</v>
      </c>
      <c r="K377">
        <v>1390088311</v>
      </c>
      <c r="L377" t="b">
        <v>0</v>
      </c>
      <c r="M377">
        <v>14</v>
      </c>
      <c r="N377" t="b">
        <v>1</v>
      </c>
      <c r="O377" t="s">
        <v>8267</v>
      </c>
      <c r="P377">
        <f t="shared" si="10"/>
        <v>2014</v>
      </c>
      <c r="Q377" s="12" t="s">
        <v>8308</v>
      </c>
      <c r="R377" t="s">
        <v>8313</v>
      </c>
      <c r="S377">
        <f t="shared" si="11"/>
        <v>1</v>
      </c>
      <c r="T377" s="17" t="s">
        <v>8365</v>
      </c>
    </row>
    <row r="378" spans="1:20" ht="43.2" hidden="1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9">
        <v>42576.452731481484</v>
      </c>
      <c r="K378">
        <v>1469443916</v>
      </c>
      <c r="L378" t="b">
        <v>0</v>
      </c>
      <c r="M378">
        <v>48</v>
      </c>
      <c r="N378" t="b">
        <v>1</v>
      </c>
      <c r="O378" t="s">
        <v>8267</v>
      </c>
      <c r="P378">
        <f t="shared" si="10"/>
        <v>2016</v>
      </c>
      <c r="Q378" s="12" t="s">
        <v>8308</v>
      </c>
      <c r="R378" t="s">
        <v>8313</v>
      </c>
      <c r="S378">
        <f t="shared" si="11"/>
        <v>7</v>
      </c>
      <c r="T378" s="17" t="s">
        <v>8371</v>
      </c>
    </row>
    <row r="379" spans="1:20" ht="43.2" hidden="1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9">
        <v>42292.250787037039</v>
      </c>
      <c r="K379">
        <v>1444888868</v>
      </c>
      <c r="L379" t="b">
        <v>0</v>
      </c>
      <c r="M379">
        <v>133</v>
      </c>
      <c r="N379" t="b">
        <v>1</v>
      </c>
      <c r="O379" t="s">
        <v>8267</v>
      </c>
      <c r="P379">
        <f t="shared" si="10"/>
        <v>2015</v>
      </c>
      <c r="Q379" s="12" t="s">
        <v>8308</v>
      </c>
      <c r="R379" t="s">
        <v>8313</v>
      </c>
      <c r="S379">
        <f t="shared" si="11"/>
        <v>10</v>
      </c>
      <c r="T379" s="17" t="s">
        <v>8374</v>
      </c>
    </row>
    <row r="380" spans="1:20" ht="57.6" hidden="1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9">
        <v>42370.571851851855</v>
      </c>
      <c r="K380">
        <v>1451655808</v>
      </c>
      <c r="L380" t="b">
        <v>0</v>
      </c>
      <c r="M380">
        <v>83</v>
      </c>
      <c r="N380" t="b">
        <v>1</v>
      </c>
      <c r="O380" t="s">
        <v>8267</v>
      </c>
      <c r="P380">
        <f t="shared" si="10"/>
        <v>2016</v>
      </c>
      <c r="Q380" s="12" t="s">
        <v>8308</v>
      </c>
      <c r="R380" t="s">
        <v>8313</v>
      </c>
      <c r="S380">
        <f t="shared" si="11"/>
        <v>1</v>
      </c>
      <c r="T380" s="17" t="s">
        <v>8365</v>
      </c>
    </row>
    <row r="381" spans="1:20" ht="43.2" hidden="1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9">
        <v>40987.688333333332</v>
      </c>
      <c r="K381">
        <v>1332174672</v>
      </c>
      <c r="L381" t="b">
        <v>0</v>
      </c>
      <c r="M381">
        <v>149</v>
      </c>
      <c r="N381" t="b">
        <v>1</v>
      </c>
      <c r="O381" t="s">
        <v>8267</v>
      </c>
      <c r="P381">
        <f t="shared" si="10"/>
        <v>2012</v>
      </c>
      <c r="Q381" s="12" t="s">
        <v>8308</v>
      </c>
      <c r="R381" t="s">
        <v>8313</v>
      </c>
      <c r="S381">
        <f t="shared" si="11"/>
        <v>3</v>
      </c>
      <c r="T381" s="17" t="s">
        <v>8367</v>
      </c>
    </row>
    <row r="382" spans="1:20" ht="43.2" hidden="1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9">
        <v>42367.719814814816</v>
      </c>
      <c r="K382">
        <v>1451409392</v>
      </c>
      <c r="L382" t="b">
        <v>0</v>
      </c>
      <c r="M382">
        <v>49</v>
      </c>
      <c r="N382" t="b">
        <v>1</v>
      </c>
      <c r="O382" t="s">
        <v>8267</v>
      </c>
      <c r="P382">
        <f t="shared" si="10"/>
        <v>2015</v>
      </c>
      <c r="Q382" s="12" t="s">
        <v>8308</v>
      </c>
      <c r="R382" t="s">
        <v>8313</v>
      </c>
      <c r="S382">
        <f t="shared" si="11"/>
        <v>12</v>
      </c>
      <c r="T382" s="17" t="s">
        <v>8376</v>
      </c>
    </row>
    <row r="383" spans="1:20" ht="43.2" hidden="1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9">
        <v>41085.698113425926</v>
      </c>
      <c r="K383">
        <v>1340642717</v>
      </c>
      <c r="L383" t="b">
        <v>0</v>
      </c>
      <c r="M383">
        <v>251</v>
      </c>
      <c r="N383" t="b">
        <v>1</v>
      </c>
      <c r="O383" t="s">
        <v>8267</v>
      </c>
      <c r="P383">
        <f t="shared" si="10"/>
        <v>2012</v>
      </c>
      <c r="Q383" s="12" t="s">
        <v>8308</v>
      </c>
      <c r="R383" t="s">
        <v>8313</v>
      </c>
      <c r="S383">
        <f t="shared" si="11"/>
        <v>6</v>
      </c>
      <c r="T383" s="17" t="s">
        <v>8370</v>
      </c>
    </row>
    <row r="384" spans="1:20" ht="43.2" hidden="1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9">
        <v>41144.709490740737</v>
      </c>
      <c r="K384">
        <v>1345741300</v>
      </c>
      <c r="L384" t="b">
        <v>0</v>
      </c>
      <c r="M384">
        <v>22</v>
      </c>
      <c r="N384" t="b">
        <v>1</v>
      </c>
      <c r="O384" t="s">
        <v>8267</v>
      </c>
      <c r="P384">
        <f t="shared" si="10"/>
        <v>2012</v>
      </c>
      <c r="Q384" s="12" t="s">
        <v>8308</v>
      </c>
      <c r="R384" t="s">
        <v>8313</v>
      </c>
      <c r="S384">
        <f t="shared" si="11"/>
        <v>8</v>
      </c>
      <c r="T384" s="17" t="s">
        <v>8372</v>
      </c>
    </row>
    <row r="385" spans="1:20" ht="43.2" hidden="1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9">
        <v>41755.117581018516</v>
      </c>
      <c r="K385">
        <v>1398480559</v>
      </c>
      <c r="L385" t="b">
        <v>0</v>
      </c>
      <c r="M385">
        <v>48</v>
      </c>
      <c r="N385" t="b">
        <v>1</v>
      </c>
      <c r="O385" t="s">
        <v>8267</v>
      </c>
      <c r="P385">
        <f t="shared" si="10"/>
        <v>2014</v>
      </c>
      <c r="Q385" s="12" t="s">
        <v>8308</v>
      </c>
      <c r="R385" t="s">
        <v>8313</v>
      </c>
      <c r="S385">
        <f t="shared" si="11"/>
        <v>4</v>
      </c>
      <c r="T385" s="17" t="s">
        <v>8368</v>
      </c>
    </row>
    <row r="386" spans="1:20" ht="43.2" hidden="1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9">
        <v>41980.781793981485</v>
      </c>
      <c r="K386">
        <v>1417977947</v>
      </c>
      <c r="L386" t="b">
        <v>0</v>
      </c>
      <c r="M386">
        <v>383</v>
      </c>
      <c r="N386" t="b">
        <v>1</v>
      </c>
      <c r="O386" t="s">
        <v>8267</v>
      </c>
      <c r="P386">
        <f t="shared" si="10"/>
        <v>2014</v>
      </c>
      <c r="Q386" s="12" t="s">
        <v>8308</v>
      </c>
      <c r="R386" t="s">
        <v>8313</v>
      </c>
      <c r="S386">
        <f t="shared" si="11"/>
        <v>12</v>
      </c>
      <c r="T386" s="17" t="s">
        <v>8376</v>
      </c>
    </row>
    <row r="387" spans="1:20" ht="43.2" hidden="1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9">
        <v>41934.584502314814</v>
      </c>
      <c r="K387">
        <v>1413986501</v>
      </c>
      <c r="L387" t="b">
        <v>0</v>
      </c>
      <c r="M387">
        <v>237</v>
      </c>
      <c r="N387" t="b">
        <v>1</v>
      </c>
      <c r="O387" t="s">
        <v>8267</v>
      </c>
      <c r="P387">
        <f t="shared" ref="P387:P450" si="12">YEAR(J387)</f>
        <v>2014</v>
      </c>
      <c r="Q387" s="12" t="s">
        <v>8308</v>
      </c>
      <c r="R387" t="s">
        <v>8313</v>
      </c>
      <c r="S387">
        <f t="shared" ref="S387:S450" si="13">MONTH(J387)</f>
        <v>10</v>
      </c>
      <c r="T387" s="17" t="s">
        <v>8374</v>
      </c>
    </row>
    <row r="388" spans="1:20" ht="43.2" hidden="1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9">
        <v>42211.951284722221</v>
      </c>
      <c r="K388">
        <v>1437950991</v>
      </c>
      <c r="L388" t="b">
        <v>0</v>
      </c>
      <c r="M388">
        <v>13</v>
      </c>
      <c r="N388" t="b">
        <v>1</v>
      </c>
      <c r="O388" t="s">
        <v>8267</v>
      </c>
      <c r="P388">
        <f t="shared" si="12"/>
        <v>2015</v>
      </c>
      <c r="Q388" s="12" t="s">
        <v>8308</v>
      </c>
      <c r="R388" t="s">
        <v>8313</v>
      </c>
      <c r="S388">
        <f t="shared" si="13"/>
        <v>7</v>
      </c>
      <c r="T388" s="17" t="s">
        <v>8371</v>
      </c>
    </row>
    <row r="389" spans="1:20" ht="43.2" hidden="1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9">
        <v>42200.67659722222</v>
      </c>
      <c r="K389">
        <v>1436976858</v>
      </c>
      <c r="L389" t="b">
        <v>0</v>
      </c>
      <c r="M389">
        <v>562</v>
      </c>
      <c r="N389" t="b">
        <v>1</v>
      </c>
      <c r="O389" t="s">
        <v>8267</v>
      </c>
      <c r="P389">
        <f t="shared" si="12"/>
        <v>2015</v>
      </c>
      <c r="Q389" s="12" t="s">
        <v>8308</v>
      </c>
      <c r="R389" t="s">
        <v>8313</v>
      </c>
      <c r="S389">
        <f t="shared" si="13"/>
        <v>7</v>
      </c>
      <c r="T389" s="17" t="s">
        <v>8371</v>
      </c>
    </row>
    <row r="390" spans="1:20" ht="43.2" hidden="1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9">
        <v>42549.076157407406</v>
      </c>
      <c r="K390">
        <v>1467078580</v>
      </c>
      <c r="L390" t="b">
        <v>0</v>
      </c>
      <c r="M390">
        <v>71</v>
      </c>
      <c r="N390" t="b">
        <v>1</v>
      </c>
      <c r="O390" t="s">
        <v>8267</v>
      </c>
      <c r="P390">
        <f t="shared" si="12"/>
        <v>2016</v>
      </c>
      <c r="Q390" s="12" t="s">
        <v>8308</v>
      </c>
      <c r="R390" t="s">
        <v>8313</v>
      </c>
      <c r="S390">
        <f t="shared" si="13"/>
        <v>6</v>
      </c>
      <c r="T390" s="17" t="s">
        <v>8370</v>
      </c>
    </row>
    <row r="391" spans="1:20" ht="43.2" hidden="1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9">
        <v>41674.063078703701</v>
      </c>
      <c r="K391">
        <v>1391477450</v>
      </c>
      <c r="L391" t="b">
        <v>0</v>
      </c>
      <c r="M391">
        <v>1510</v>
      </c>
      <c r="N391" t="b">
        <v>1</v>
      </c>
      <c r="O391" t="s">
        <v>8267</v>
      </c>
      <c r="P391">
        <f t="shared" si="12"/>
        <v>2014</v>
      </c>
      <c r="Q391" s="12" t="s">
        <v>8308</v>
      </c>
      <c r="R391" t="s">
        <v>8313</v>
      </c>
      <c r="S391">
        <f t="shared" si="13"/>
        <v>2</v>
      </c>
      <c r="T391" s="17" t="s">
        <v>8366</v>
      </c>
    </row>
    <row r="392" spans="1:20" ht="43.2" hidden="1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9">
        <v>42112.036712962959</v>
      </c>
      <c r="K392">
        <v>1429318372</v>
      </c>
      <c r="L392" t="b">
        <v>0</v>
      </c>
      <c r="M392">
        <v>14</v>
      </c>
      <c r="N392" t="b">
        <v>1</v>
      </c>
      <c r="O392" t="s">
        <v>8267</v>
      </c>
      <c r="P392">
        <f t="shared" si="12"/>
        <v>2015</v>
      </c>
      <c r="Q392" s="12" t="s">
        <v>8308</v>
      </c>
      <c r="R392" t="s">
        <v>8313</v>
      </c>
      <c r="S392">
        <f t="shared" si="13"/>
        <v>4</v>
      </c>
      <c r="T392" s="17" t="s">
        <v>8368</v>
      </c>
    </row>
    <row r="393" spans="1:20" ht="43.2" hidden="1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9">
        <v>40865.042256944442</v>
      </c>
      <c r="K393">
        <v>1321578051</v>
      </c>
      <c r="L393" t="b">
        <v>0</v>
      </c>
      <c r="M393">
        <v>193</v>
      </c>
      <c r="N393" t="b">
        <v>1</v>
      </c>
      <c r="O393" t="s">
        <v>8267</v>
      </c>
      <c r="P393">
        <f t="shared" si="12"/>
        <v>2011</v>
      </c>
      <c r="Q393" s="12" t="s">
        <v>8308</v>
      </c>
      <c r="R393" t="s">
        <v>8313</v>
      </c>
      <c r="S393">
        <f t="shared" si="13"/>
        <v>11</v>
      </c>
      <c r="T393" s="17" t="s">
        <v>8375</v>
      </c>
    </row>
    <row r="394" spans="1:20" ht="43.2" hidden="1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9">
        <v>40763.717256944445</v>
      </c>
      <c r="K394">
        <v>1312823571</v>
      </c>
      <c r="L394" t="b">
        <v>0</v>
      </c>
      <c r="M394">
        <v>206</v>
      </c>
      <c r="N394" t="b">
        <v>1</v>
      </c>
      <c r="O394" t="s">
        <v>8267</v>
      </c>
      <c r="P394">
        <f t="shared" si="12"/>
        <v>2011</v>
      </c>
      <c r="Q394" s="12" t="s">
        <v>8308</v>
      </c>
      <c r="R394" t="s">
        <v>8313</v>
      </c>
      <c r="S394">
        <f t="shared" si="13"/>
        <v>8</v>
      </c>
      <c r="T394" s="17" t="s">
        <v>8372</v>
      </c>
    </row>
    <row r="395" spans="1:20" ht="28.8" hidden="1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9">
        <v>41526.708935185183</v>
      </c>
      <c r="K395">
        <v>1378746052</v>
      </c>
      <c r="L395" t="b">
        <v>0</v>
      </c>
      <c r="M395">
        <v>351</v>
      </c>
      <c r="N395" t="b">
        <v>1</v>
      </c>
      <c r="O395" t="s">
        <v>8267</v>
      </c>
      <c r="P395">
        <f t="shared" si="12"/>
        <v>2013</v>
      </c>
      <c r="Q395" s="12" t="s">
        <v>8308</v>
      </c>
      <c r="R395" t="s">
        <v>8313</v>
      </c>
      <c r="S395">
        <f t="shared" si="13"/>
        <v>9</v>
      </c>
      <c r="T395" s="17" t="s">
        <v>8373</v>
      </c>
    </row>
    <row r="396" spans="1:20" ht="43.2" hidden="1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9">
        <v>42417.818078703705</v>
      </c>
      <c r="K396">
        <v>1455737882</v>
      </c>
      <c r="L396" t="b">
        <v>0</v>
      </c>
      <c r="M396">
        <v>50</v>
      </c>
      <c r="N396" t="b">
        <v>1</v>
      </c>
      <c r="O396" t="s">
        <v>8267</v>
      </c>
      <c r="P396">
        <f t="shared" si="12"/>
        <v>2016</v>
      </c>
      <c r="Q396" s="12" t="s">
        <v>8308</v>
      </c>
      <c r="R396" t="s">
        <v>8313</v>
      </c>
      <c r="S396">
        <f t="shared" si="13"/>
        <v>2</v>
      </c>
      <c r="T396" s="17" t="s">
        <v>8366</v>
      </c>
    </row>
    <row r="397" spans="1:20" ht="43.2" hidden="1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9">
        <v>40990.909259259257</v>
      </c>
      <c r="K397">
        <v>1332452960</v>
      </c>
      <c r="L397" t="b">
        <v>0</v>
      </c>
      <c r="M397">
        <v>184</v>
      </c>
      <c r="N397" t="b">
        <v>1</v>
      </c>
      <c r="O397" t="s">
        <v>8267</v>
      </c>
      <c r="P397">
        <f t="shared" si="12"/>
        <v>2012</v>
      </c>
      <c r="Q397" s="12" t="s">
        <v>8308</v>
      </c>
      <c r="R397" t="s">
        <v>8313</v>
      </c>
      <c r="S397">
        <f t="shared" si="13"/>
        <v>3</v>
      </c>
      <c r="T397" s="17" t="s">
        <v>8367</v>
      </c>
    </row>
    <row r="398" spans="1:20" ht="43.2" hidden="1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9">
        <v>41082.564884259256</v>
      </c>
      <c r="K398">
        <v>1340372006</v>
      </c>
      <c r="L398" t="b">
        <v>0</v>
      </c>
      <c r="M398">
        <v>196</v>
      </c>
      <c r="N398" t="b">
        <v>1</v>
      </c>
      <c r="O398" t="s">
        <v>8267</v>
      </c>
      <c r="P398">
        <f t="shared" si="12"/>
        <v>2012</v>
      </c>
      <c r="Q398" s="12" t="s">
        <v>8308</v>
      </c>
      <c r="R398" t="s">
        <v>8313</v>
      </c>
      <c r="S398">
        <f t="shared" si="13"/>
        <v>6</v>
      </c>
      <c r="T398" s="17" t="s">
        <v>8370</v>
      </c>
    </row>
    <row r="399" spans="1:20" ht="57.6" hidden="1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9">
        <v>40379.776435185187</v>
      </c>
      <c r="K399">
        <v>1279651084</v>
      </c>
      <c r="L399" t="b">
        <v>0</v>
      </c>
      <c r="M399">
        <v>229</v>
      </c>
      <c r="N399" t="b">
        <v>1</v>
      </c>
      <c r="O399" t="s">
        <v>8267</v>
      </c>
      <c r="P399">
        <f t="shared" si="12"/>
        <v>2010</v>
      </c>
      <c r="Q399" s="12" t="s">
        <v>8308</v>
      </c>
      <c r="R399" t="s">
        <v>8313</v>
      </c>
      <c r="S399">
        <f t="shared" si="13"/>
        <v>7</v>
      </c>
      <c r="T399" s="17" t="s">
        <v>8371</v>
      </c>
    </row>
    <row r="400" spans="1:20" ht="43.2" hidden="1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9">
        <v>42078.793124999997</v>
      </c>
      <c r="K400">
        <v>1426446126</v>
      </c>
      <c r="L400" t="b">
        <v>0</v>
      </c>
      <c r="M400">
        <v>67</v>
      </c>
      <c r="N400" t="b">
        <v>1</v>
      </c>
      <c r="O400" t="s">
        <v>8267</v>
      </c>
      <c r="P400">
        <f t="shared" si="12"/>
        <v>2015</v>
      </c>
      <c r="Q400" s="12" t="s">
        <v>8308</v>
      </c>
      <c r="R400" t="s">
        <v>8313</v>
      </c>
      <c r="S400">
        <f t="shared" si="13"/>
        <v>3</v>
      </c>
      <c r="T400" s="17" t="s">
        <v>8367</v>
      </c>
    </row>
    <row r="401" spans="1:20" ht="43.2" hidden="1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9">
        <v>42687.875775462962</v>
      </c>
      <c r="K401">
        <v>1479070867</v>
      </c>
      <c r="L401" t="b">
        <v>0</v>
      </c>
      <c r="M401">
        <v>95</v>
      </c>
      <c r="N401" t="b">
        <v>1</v>
      </c>
      <c r="O401" t="s">
        <v>8267</v>
      </c>
      <c r="P401">
        <f t="shared" si="12"/>
        <v>2016</v>
      </c>
      <c r="Q401" s="12" t="s">
        <v>8308</v>
      </c>
      <c r="R401" t="s">
        <v>8313</v>
      </c>
      <c r="S401">
        <f t="shared" si="13"/>
        <v>11</v>
      </c>
      <c r="T401" s="17" t="s">
        <v>8375</v>
      </c>
    </row>
    <row r="402" spans="1:20" ht="43.2" hidden="1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9">
        <v>41745.635960648149</v>
      </c>
      <c r="K402">
        <v>1397661347</v>
      </c>
      <c r="L402" t="b">
        <v>0</v>
      </c>
      <c r="M402">
        <v>62</v>
      </c>
      <c r="N402" t="b">
        <v>1</v>
      </c>
      <c r="O402" t="s">
        <v>8267</v>
      </c>
      <c r="P402">
        <f t="shared" si="12"/>
        <v>2014</v>
      </c>
      <c r="Q402" s="12" t="s">
        <v>8308</v>
      </c>
      <c r="R402" t="s">
        <v>8313</v>
      </c>
      <c r="S402">
        <f t="shared" si="13"/>
        <v>4</v>
      </c>
      <c r="T402" s="17" t="s">
        <v>8368</v>
      </c>
    </row>
    <row r="403" spans="1:20" ht="43.2" hidden="1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9">
        <v>40732.842245370368</v>
      </c>
      <c r="K403">
        <v>1310155970</v>
      </c>
      <c r="L403" t="b">
        <v>0</v>
      </c>
      <c r="M403">
        <v>73</v>
      </c>
      <c r="N403" t="b">
        <v>1</v>
      </c>
      <c r="O403" t="s">
        <v>8267</v>
      </c>
      <c r="P403">
        <f t="shared" si="12"/>
        <v>2011</v>
      </c>
      <c r="Q403" s="12" t="s">
        <v>8308</v>
      </c>
      <c r="R403" t="s">
        <v>8313</v>
      </c>
      <c r="S403">
        <f t="shared" si="13"/>
        <v>7</v>
      </c>
      <c r="T403" s="17" t="s">
        <v>8371</v>
      </c>
    </row>
    <row r="404" spans="1:20" ht="43.2" hidden="1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9">
        <v>42292.539548611108</v>
      </c>
      <c r="K404">
        <v>1444913817</v>
      </c>
      <c r="L404" t="b">
        <v>0</v>
      </c>
      <c r="M404">
        <v>43</v>
      </c>
      <c r="N404" t="b">
        <v>1</v>
      </c>
      <c r="O404" t="s">
        <v>8267</v>
      </c>
      <c r="P404">
        <f t="shared" si="12"/>
        <v>2015</v>
      </c>
      <c r="Q404" s="12" t="s">
        <v>8308</v>
      </c>
      <c r="R404" t="s">
        <v>8313</v>
      </c>
      <c r="S404">
        <f t="shared" si="13"/>
        <v>10</v>
      </c>
      <c r="T404" s="17" t="s">
        <v>8374</v>
      </c>
    </row>
    <row r="405" spans="1:20" ht="43.2" hidden="1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9">
        <v>40718.310659722221</v>
      </c>
      <c r="K405">
        <v>1308900441</v>
      </c>
      <c r="L405" t="b">
        <v>0</v>
      </c>
      <c r="M405">
        <v>70</v>
      </c>
      <c r="N405" t="b">
        <v>1</v>
      </c>
      <c r="O405" t="s">
        <v>8267</v>
      </c>
      <c r="P405">
        <f t="shared" si="12"/>
        <v>2011</v>
      </c>
      <c r="Q405" s="12" t="s">
        <v>8308</v>
      </c>
      <c r="R405" t="s">
        <v>8313</v>
      </c>
      <c r="S405">
        <f t="shared" si="13"/>
        <v>6</v>
      </c>
      <c r="T405" s="17" t="s">
        <v>8370</v>
      </c>
    </row>
    <row r="406" spans="1:20" ht="43.2" hidden="1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9">
        <v>41646.628032407411</v>
      </c>
      <c r="K406">
        <v>1389107062</v>
      </c>
      <c r="L406" t="b">
        <v>0</v>
      </c>
      <c r="M406">
        <v>271</v>
      </c>
      <c r="N406" t="b">
        <v>1</v>
      </c>
      <c r="O406" t="s">
        <v>8267</v>
      </c>
      <c r="P406">
        <f t="shared" si="12"/>
        <v>2014</v>
      </c>
      <c r="Q406" s="12" t="s">
        <v>8308</v>
      </c>
      <c r="R406" t="s">
        <v>8313</v>
      </c>
      <c r="S406">
        <f t="shared" si="13"/>
        <v>1</v>
      </c>
      <c r="T406" s="17" t="s">
        <v>8365</v>
      </c>
    </row>
    <row r="407" spans="1:20" ht="28.8" hidden="1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9">
        <v>41674.08494212963</v>
      </c>
      <c r="K407">
        <v>1391479339</v>
      </c>
      <c r="L407" t="b">
        <v>0</v>
      </c>
      <c r="M407">
        <v>55</v>
      </c>
      <c r="N407" t="b">
        <v>1</v>
      </c>
      <c r="O407" t="s">
        <v>8267</v>
      </c>
      <c r="P407">
        <f t="shared" si="12"/>
        <v>2014</v>
      </c>
      <c r="Q407" s="12" t="s">
        <v>8308</v>
      </c>
      <c r="R407" t="s">
        <v>8313</v>
      </c>
      <c r="S407">
        <f t="shared" si="13"/>
        <v>2</v>
      </c>
      <c r="T407" s="17" t="s">
        <v>8366</v>
      </c>
    </row>
    <row r="408" spans="1:20" ht="43.2" hidden="1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9">
        <v>40638.162465277775</v>
      </c>
      <c r="K408">
        <v>1301975637</v>
      </c>
      <c r="L408" t="b">
        <v>0</v>
      </c>
      <c r="M408">
        <v>35</v>
      </c>
      <c r="N408" t="b">
        <v>1</v>
      </c>
      <c r="O408" t="s">
        <v>8267</v>
      </c>
      <c r="P408">
        <f t="shared" si="12"/>
        <v>2011</v>
      </c>
      <c r="Q408" s="12" t="s">
        <v>8308</v>
      </c>
      <c r="R408" t="s">
        <v>8313</v>
      </c>
      <c r="S408">
        <f t="shared" si="13"/>
        <v>4</v>
      </c>
      <c r="T408" s="17" t="s">
        <v>8368</v>
      </c>
    </row>
    <row r="409" spans="1:20" ht="43.2" hidden="1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9">
        <v>40806.870949074073</v>
      </c>
      <c r="K409">
        <v>1316552050</v>
      </c>
      <c r="L409" t="b">
        <v>0</v>
      </c>
      <c r="M409">
        <v>22</v>
      </c>
      <c r="N409" t="b">
        <v>1</v>
      </c>
      <c r="O409" t="s">
        <v>8267</v>
      </c>
      <c r="P409">
        <f t="shared" si="12"/>
        <v>2011</v>
      </c>
      <c r="Q409" s="12" t="s">
        <v>8308</v>
      </c>
      <c r="R409" t="s">
        <v>8313</v>
      </c>
      <c r="S409">
        <f t="shared" si="13"/>
        <v>9</v>
      </c>
      <c r="T409" s="17" t="s">
        <v>8373</v>
      </c>
    </row>
    <row r="410" spans="1:20" ht="43.2" hidden="1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9">
        <v>41543.735995370371</v>
      </c>
      <c r="K410">
        <v>1380217190</v>
      </c>
      <c r="L410" t="b">
        <v>0</v>
      </c>
      <c r="M410">
        <v>38</v>
      </c>
      <c r="N410" t="b">
        <v>1</v>
      </c>
      <c r="O410" t="s">
        <v>8267</v>
      </c>
      <c r="P410">
        <f t="shared" si="12"/>
        <v>2013</v>
      </c>
      <c r="Q410" s="12" t="s">
        <v>8308</v>
      </c>
      <c r="R410" t="s">
        <v>8313</v>
      </c>
      <c r="S410">
        <f t="shared" si="13"/>
        <v>9</v>
      </c>
      <c r="T410" s="17" t="s">
        <v>8373</v>
      </c>
    </row>
    <row r="411" spans="1:20" ht="43.2" hidden="1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9">
        <v>42543.86277777778</v>
      </c>
      <c r="K411">
        <v>1466628144</v>
      </c>
      <c r="L411" t="b">
        <v>0</v>
      </c>
      <c r="M411">
        <v>15</v>
      </c>
      <c r="N411" t="b">
        <v>1</v>
      </c>
      <c r="O411" t="s">
        <v>8267</v>
      </c>
      <c r="P411">
        <f t="shared" si="12"/>
        <v>2016</v>
      </c>
      <c r="Q411" s="12" t="s">
        <v>8308</v>
      </c>
      <c r="R411" t="s">
        <v>8313</v>
      </c>
      <c r="S411">
        <f t="shared" si="13"/>
        <v>6</v>
      </c>
      <c r="T411" s="17" t="s">
        <v>8370</v>
      </c>
    </row>
    <row r="412" spans="1:20" ht="43.2" hidden="1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9">
        <v>42113.981446759259</v>
      </c>
      <c r="K412">
        <v>1429486397</v>
      </c>
      <c r="L412" t="b">
        <v>0</v>
      </c>
      <c r="M412">
        <v>7</v>
      </c>
      <c r="N412" t="b">
        <v>1</v>
      </c>
      <c r="O412" t="s">
        <v>8267</v>
      </c>
      <c r="P412">
        <f t="shared" si="12"/>
        <v>2015</v>
      </c>
      <c r="Q412" s="12" t="s">
        <v>8308</v>
      </c>
      <c r="R412" t="s">
        <v>8313</v>
      </c>
      <c r="S412">
        <f t="shared" si="13"/>
        <v>4</v>
      </c>
      <c r="T412" s="17" t="s">
        <v>8368</v>
      </c>
    </row>
    <row r="413" spans="1:20" ht="43.2" hidden="1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9">
        <v>41598.17597222222</v>
      </c>
      <c r="K413">
        <v>1384920804</v>
      </c>
      <c r="L413" t="b">
        <v>0</v>
      </c>
      <c r="M413">
        <v>241</v>
      </c>
      <c r="N413" t="b">
        <v>1</v>
      </c>
      <c r="O413" t="s">
        <v>8267</v>
      </c>
      <c r="P413">
        <f t="shared" si="12"/>
        <v>2013</v>
      </c>
      <c r="Q413" s="12" t="s">
        <v>8308</v>
      </c>
      <c r="R413" t="s">
        <v>8313</v>
      </c>
      <c r="S413">
        <f t="shared" si="13"/>
        <v>11</v>
      </c>
      <c r="T413" s="17" t="s">
        <v>8375</v>
      </c>
    </row>
    <row r="414" spans="1:20" ht="43.2" hidden="1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9">
        <v>41099.742800925924</v>
      </c>
      <c r="K414">
        <v>1341856178</v>
      </c>
      <c r="L414" t="b">
        <v>0</v>
      </c>
      <c r="M414">
        <v>55</v>
      </c>
      <c r="N414" t="b">
        <v>1</v>
      </c>
      <c r="O414" t="s">
        <v>8267</v>
      </c>
      <c r="P414">
        <f t="shared" si="12"/>
        <v>2012</v>
      </c>
      <c r="Q414" s="12" t="s">
        <v>8308</v>
      </c>
      <c r="R414" t="s">
        <v>8313</v>
      </c>
      <c r="S414">
        <f t="shared" si="13"/>
        <v>7</v>
      </c>
      <c r="T414" s="17" t="s">
        <v>8371</v>
      </c>
    </row>
    <row r="415" spans="1:20" ht="43.2" hidden="1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9">
        <v>41079.877442129633</v>
      </c>
      <c r="K415">
        <v>1340139811</v>
      </c>
      <c r="L415" t="b">
        <v>0</v>
      </c>
      <c r="M415">
        <v>171</v>
      </c>
      <c r="N415" t="b">
        <v>1</v>
      </c>
      <c r="O415" t="s">
        <v>8267</v>
      </c>
      <c r="P415">
        <f t="shared" si="12"/>
        <v>2012</v>
      </c>
      <c r="Q415" s="12" t="s">
        <v>8308</v>
      </c>
      <c r="R415" t="s">
        <v>8313</v>
      </c>
      <c r="S415">
        <f t="shared" si="13"/>
        <v>6</v>
      </c>
      <c r="T415" s="17" t="s">
        <v>8370</v>
      </c>
    </row>
    <row r="416" spans="1:20" ht="43.2" hidden="1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9">
        <v>41529.063252314816</v>
      </c>
      <c r="K416">
        <v>1378949465</v>
      </c>
      <c r="L416" t="b">
        <v>0</v>
      </c>
      <c r="M416">
        <v>208</v>
      </c>
      <c r="N416" t="b">
        <v>1</v>
      </c>
      <c r="O416" t="s">
        <v>8267</v>
      </c>
      <c r="P416">
        <f t="shared" si="12"/>
        <v>2013</v>
      </c>
      <c r="Q416" s="12" t="s">
        <v>8308</v>
      </c>
      <c r="R416" t="s">
        <v>8313</v>
      </c>
      <c r="S416">
        <f t="shared" si="13"/>
        <v>9</v>
      </c>
      <c r="T416" s="17" t="s">
        <v>8373</v>
      </c>
    </row>
    <row r="417" spans="1:20" ht="57.6" hidden="1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9">
        <v>41904.851875</v>
      </c>
      <c r="K417">
        <v>1411417602</v>
      </c>
      <c r="L417" t="b">
        <v>0</v>
      </c>
      <c r="M417">
        <v>21</v>
      </c>
      <c r="N417" t="b">
        <v>1</v>
      </c>
      <c r="O417" t="s">
        <v>8267</v>
      </c>
      <c r="P417">
        <f t="shared" si="12"/>
        <v>2014</v>
      </c>
      <c r="Q417" s="12" t="s">
        <v>8308</v>
      </c>
      <c r="R417" t="s">
        <v>8313</v>
      </c>
      <c r="S417">
        <f t="shared" si="13"/>
        <v>9</v>
      </c>
      <c r="T417" s="17" t="s">
        <v>8373</v>
      </c>
    </row>
    <row r="418" spans="1:20" ht="43.2" hidden="1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9">
        <v>41648.396192129629</v>
      </c>
      <c r="K418">
        <v>1389259831</v>
      </c>
      <c r="L418" t="b">
        <v>0</v>
      </c>
      <c r="M418">
        <v>25</v>
      </c>
      <c r="N418" t="b">
        <v>1</v>
      </c>
      <c r="O418" t="s">
        <v>8267</v>
      </c>
      <c r="P418">
        <f t="shared" si="12"/>
        <v>2014</v>
      </c>
      <c r="Q418" s="12" t="s">
        <v>8308</v>
      </c>
      <c r="R418" t="s">
        <v>8313</v>
      </c>
      <c r="S418">
        <f t="shared" si="13"/>
        <v>1</v>
      </c>
      <c r="T418" s="17" t="s">
        <v>8365</v>
      </c>
    </row>
    <row r="419" spans="1:20" ht="43.2" hidden="1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9">
        <v>41360.970601851855</v>
      </c>
      <c r="K419">
        <v>1364426260</v>
      </c>
      <c r="L419" t="b">
        <v>0</v>
      </c>
      <c r="M419">
        <v>52</v>
      </c>
      <c r="N419" t="b">
        <v>1</v>
      </c>
      <c r="O419" t="s">
        <v>8267</v>
      </c>
      <c r="P419">
        <f t="shared" si="12"/>
        <v>2013</v>
      </c>
      <c r="Q419" s="12" t="s">
        <v>8308</v>
      </c>
      <c r="R419" t="s">
        <v>8313</v>
      </c>
      <c r="S419">
        <f t="shared" si="13"/>
        <v>3</v>
      </c>
      <c r="T419" s="17" t="s">
        <v>8367</v>
      </c>
    </row>
    <row r="420" spans="1:20" ht="43.2" hidden="1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9">
        <v>42178.282372685186</v>
      </c>
      <c r="K420">
        <v>1435041997</v>
      </c>
      <c r="L420" t="b">
        <v>0</v>
      </c>
      <c r="M420">
        <v>104</v>
      </c>
      <c r="N420" t="b">
        <v>1</v>
      </c>
      <c r="O420" t="s">
        <v>8267</v>
      </c>
      <c r="P420">
        <f t="shared" si="12"/>
        <v>2015</v>
      </c>
      <c r="Q420" s="12" t="s">
        <v>8308</v>
      </c>
      <c r="R420" t="s">
        <v>8313</v>
      </c>
      <c r="S420">
        <f t="shared" si="13"/>
        <v>6</v>
      </c>
      <c r="T420" s="17" t="s">
        <v>8370</v>
      </c>
    </row>
    <row r="421" spans="1:20" ht="43.2" hidden="1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9">
        <v>41394.842442129629</v>
      </c>
      <c r="K421">
        <v>1367352787</v>
      </c>
      <c r="L421" t="b">
        <v>0</v>
      </c>
      <c r="M421">
        <v>73</v>
      </c>
      <c r="N421" t="b">
        <v>1</v>
      </c>
      <c r="O421" t="s">
        <v>8267</v>
      </c>
      <c r="P421">
        <f t="shared" si="12"/>
        <v>2013</v>
      </c>
      <c r="Q421" s="12" t="s">
        <v>8308</v>
      </c>
      <c r="R421" t="s">
        <v>8313</v>
      </c>
      <c r="S421">
        <f t="shared" si="13"/>
        <v>4</v>
      </c>
      <c r="T421" s="17" t="s">
        <v>8368</v>
      </c>
    </row>
    <row r="422" spans="1:20" ht="43.2" hidden="1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9">
        <v>41682.23646990741</v>
      </c>
      <c r="K422">
        <v>1392183631</v>
      </c>
      <c r="L422" t="b">
        <v>0</v>
      </c>
      <c r="M422">
        <v>3</v>
      </c>
      <c r="N422" t="b">
        <v>0</v>
      </c>
      <c r="O422" t="s">
        <v>8268</v>
      </c>
      <c r="P422">
        <f t="shared" si="12"/>
        <v>2014</v>
      </c>
      <c r="Q422" s="12" t="s">
        <v>8308</v>
      </c>
      <c r="R422" t="s">
        <v>8314</v>
      </c>
      <c r="S422">
        <f t="shared" si="13"/>
        <v>2</v>
      </c>
      <c r="T422" s="17" t="s">
        <v>8366</v>
      </c>
    </row>
    <row r="423" spans="1:20" ht="43.2" hidden="1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9">
        <v>42177.491388888891</v>
      </c>
      <c r="K423">
        <v>1434973656</v>
      </c>
      <c r="L423" t="b">
        <v>0</v>
      </c>
      <c r="M423">
        <v>6</v>
      </c>
      <c r="N423" t="b">
        <v>0</v>
      </c>
      <c r="O423" t="s">
        <v>8268</v>
      </c>
      <c r="P423">
        <f t="shared" si="12"/>
        <v>2015</v>
      </c>
      <c r="Q423" s="12" t="s">
        <v>8308</v>
      </c>
      <c r="R423" t="s">
        <v>8314</v>
      </c>
      <c r="S423">
        <f t="shared" si="13"/>
        <v>6</v>
      </c>
      <c r="T423" s="17" t="s">
        <v>8370</v>
      </c>
    </row>
    <row r="424" spans="1:20" ht="43.2" hidden="1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9">
        <v>41863.260381944441</v>
      </c>
      <c r="K424">
        <v>1407824097</v>
      </c>
      <c r="L424" t="b">
        <v>0</v>
      </c>
      <c r="M424">
        <v>12</v>
      </c>
      <c r="N424" t="b">
        <v>0</v>
      </c>
      <c r="O424" t="s">
        <v>8268</v>
      </c>
      <c r="P424">
        <f t="shared" si="12"/>
        <v>2014</v>
      </c>
      <c r="Q424" s="12" t="s">
        <v>8308</v>
      </c>
      <c r="R424" t="s">
        <v>8314</v>
      </c>
      <c r="S424">
        <f t="shared" si="13"/>
        <v>8</v>
      </c>
      <c r="T424" s="17" t="s">
        <v>8372</v>
      </c>
    </row>
    <row r="425" spans="1:20" ht="43.2" hidden="1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9">
        <v>41400.92627314815</v>
      </c>
      <c r="K425">
        <v>1367878430</v>
      </c>
      <c r="L425" t="b">
        <v>0</v>
      </c>
      <c r="M425">
        <v>13</v>
      </c>
      <c r="N425" t="b">
        <v>0</v>
      </c>
      <c r="O425" t="s">
        <v>8268</v>
      </c>
      <c r="P425">
        <f t="shared" si="12"/>
        <v>2013</v>
      </c>
      <c r="Q425" s="12" t="s">
        <v>8308</v>
      </c>
      <c r="R425" t="s">
        <v>8314</v>
      </c>
      <c r="S425">
        <f t="shared" si="13"/>
        <v>5</v>
      </c>
      <c r="T425" s="17" t="s">
        <v>8369</v>
      </c>
    </row>
    <row r="426" spans="1:20" ht="43.2" hidden="1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9">
        <v>40934.376145833332</v>
      </c>
      <c r="K426">
        <v>1327568499</v>
      </c>
      <c r="L426" t="b">
        <v>0</v>
      </c>
      <c r="M426">
        <v>5</v>
      </c>
      <c r="N426" t="b">
        <v>0</v>
      </c>
      <c r="O426" t="s">
        <v>8268</v>
      </c>
      <c r="P426">
        <f t="shared" si="12"/>
        <v>2012</v>
      </c>
      <c r="Q426" s="12" t="s">
        <v>8308</v>
      </c>
      <c r="R426" t="s">
        <v>8314</v>
      </c>
      <c r="S426">
        <f t="shared" si="13"/>
        <v>1</v>
      </c>
      <c r="T426" s="17" t="s">
        <v>8365</v>
      </c>
    </row>
    <row r="427" spans="1:20" ht="43.2" hidden="1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9">
        <v>42275.861157407409</v>
      </c>
      <c r="K427">
        <v>1443472804</v>
      </c>
      <c r="L427" t="b">
        <v>0</v>
      </c>
      <c r="M427">
        <v>2</v>
      </c>
      <c r="N427" t="b">
        <v>0</v>
      </c>
      <c r="O427" t="s">
        <v>8268</v>
      </c>
      <c r="P427">
        <f t="shared" si="12"/>
        <v>2015</v>
      </c>
      <c r="Q427" s="12" t="s">
        <v>8308</v>
      </c>
      <c r="R427" t="s">
        <v>8314</v>
      </c>
      <c r="S427">
        <f t="shared" si="13"/>
        <v>9</v>
      </c>
      <c r="T427" s="17" t="s">
        <v>8373</v>
      </c>
    </row>
    <row r="428" spans="1:20" ht="43.2" hidden="1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9">
        <v>42400.711967592593</v>
      </c>
      <c r="K428">
        <v>1454259914</v>
      </c>
      <c r="L428" t="b">
        <v>0</v>
      </c>
      <c r="M428">
        <v>8</v>
      </c>
      <c r="N428" t="b">
        <v>0</v>
      </c>
      <c r="O428" t="s">
        <v>8268</v>
      </c>
      <c r="P428">
        <f t="shared" si="12"/>
        <v>2016</v>
      </c>
      <c r="Q428" s="12" t="s">
        <v>8308</v>
      </c>
      <c r="R428" t="s">
        <v>8314</v>
      </c>
      <c r="S428">
        <f t="shared" si="13"/>
        <v>1</v>
      </c>
      <c r="T428" s="17" t="s">
        <v>8365</v>
      </c>
    </row>
    <row r="429" spans="1:20" ht="43.2" hidden="1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9">
        <v>42285.90902777778</v>
      </c>
      <c r="K429">
        <v>1444340940</v>
      </c>
      <c r="L429" t="b">
        <v>0</v>
      </c>
      <c r="M429">
        <v>0</v>
      </c>
      <c r="N429" t="b">
        <v>0</v>
      </c>
      <c r="O429" t="s">
        <v>8268</v>
      </c>
      <c r="P429">
        <f t="shared" si="12"/>
        <v>2015</v>
      </c>
      <c r="Q429" s="12" t="s">
        <v>8308</v>
      </c>
      <c r="R429" t="s">
        <v>8314</v>
      </c>
      <c r="S429">
        <f t="shared" si="13"/>
        <v>10</v>
      </c>
      <c r="T429" s="17" t="s">
        <v>8374</v>
      </c>
    </row>
    <row r="430" spans="1:20" ht="28.8" hidden="1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9">
        <v>41778.766724537039</v>
      </c>
      <c r="K430">
        <v>1400523845</v>
      </c>
      <c r="L430" t="b">
        <v>0</v>
      </c>
      <c r="M430">
        <v>13</v>
      </c>
      <c r="N430" t="b">
        <v>0</v>
      </c>
      <c r="O430" t="s">
        <v>8268</v>
      </c>
      <c r="P430">
        <f t="shared" si="12"/>
        <v>2014</v>
      </c>
      <c r="Q430" s="12" t="s">
        <v>8308</v>
      </c>
      <c r="R430" t="s">
        <v>8314</v>
      </c>
      <c r="S430">
        <f t="shared" si="13"/>
        <v>5</v>
      </c>
      <c r="T430" s="17" t="s">
        <v>8369</v>
      </c>
    </row>
    <row r="431" spans="1:20" ht="57.6" hidden="1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9">
        <v>40070.901412037034</v>
      </c>
      <c r="K431">
        <v>1252964282</v>
      </c>
      <c r="L431" t="b">
        <v>0</v>
      </c>
      <c r="M431">
        <v>0</v>
      </c>
      <c r="N431" t="b">
        <v>0</v>
      </c>
      <c r="O431" t="s">
        <v>8268</v>
      </c>
      <c r="P431">
        <f t="shared" si="12"/>
        <v>2009</v>
      </c>
      <c r="Q431" s="12" t="s">
        <v>8308</v>
      </c>
      <c r="R431" t="s">
        <v>8314</v>
      </c>
      <c r="S431">
        <f t="shared" si="13"/>
        <v>9</v>
      </c>
      <c r="T431" s="17" t="s">
        <v>8373</v>
      </c>
    </row>
    <row r="432" spans="1:20" ht="43.2" hidden="1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9">
        <v>41513.107256944444</v>
      </c>
      <c r="K432">
        <v>1377570867</v>
      </c>
      <c r="L432" t="b">
        <v>0</v>
      </c>
      <c r="M432">
        <v>5</v>
      </c>
      <c r="N432" t="b">
        <v>0</v>
      </c>
      <c r="O432" t="s">
        <v>8268</v>
      </c>
      <c r="P432">
        <f t="shared" si="12"/>
        <v>2013</v>
      </c>
      <c r="Q432" s="12" t="s">
        <v>8308</v>
      </c>
      <c r="R432" t="s">
        <v>8314</v>
      </c>
      <c r="S432">
        <f t="shared" si="13"/>
        <v>8</v>
      </c>
      <c r="T432" s="17" t="s">
        <v>8372</v>
      </c>
    </row>
    <row r="433" spans="1:20" ht="43.2" hidden="1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9">
        <v>42526.871331018519</v>
      </c>
      <c r="K433">
        <v>1465160083</v>
      </c>
      <c r="L433" t="b">
        <v>0</v>
      </c>
      <c r="M433">
        <v>8</v>
      </c>
      <c r="N433" t="b">
        <v>0</v>
      </c>
      <c r="O433" t="s">
        <v>8268</v>
      </c>
      <c r="P433">
        <f t="shared" si="12"/>
        <v>2016</v>
      </c>
      <c r="Q433" s="12" t="s">
        <v>8308</v>
      </c>
      <c r="R433" t="s">
        <v>8314</v>
      </c>
      <c r="S433">
        <f t="shared" si="13"/>
        <v>6</v>
      </c>
      <c r="T433" s="17" t="s">
        <v>8370</v>
      </c>
    </row>
    <row r="434" spans="1:20" ht="43.2" hidden="1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9">
        <v>42238.726631944446</v>
      </c>
      <c r="K434">
        <v>1440264381</v>
      </c>
      <c r="L434" t="b">
        <v>0</v>
      </c>
      <c r="M434">
        <v>8</v>
      </c>
      <c r="N434" t="b">
        <v>0</v>
      </c>
      <c r="O434" t="s">
        <v>8268</v>
      </c>
      <c r="P434">
        <f t="shared" si="12"/>
        <v>2015</v>
      </c>
      <c r="Q434" s="12" t="s">
        <v>8308</v>
      </c>
      <c r="R434" t="s">
        <v>8314</v>
      </c>
      <c r="S434">
        <f t="shared" si="13"/>
        <v>8</v>
      </c>
      <c r="T434" s="17" t="s">
        <v>8372</v>
      </c>
    </row>
    <row r="435" spans="1:20" ht="57.6" hidden="1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9">
        <v>42228.629884259259</v>
      </c>
      <c r="K435">
        <v>1439392022</v>
      </c>
      <c r="L435" t="b">
        <v>0</v>
      </c>
      <c r="M435">
        <v>0</v>
      </c>
      <c r="N435" t="b">
        <v>0</v>
      </c>
      <c r="O435" t="s">
        <v>8268</v>
      </c>
      <c r="P435">
        <f t="shared" si="12"/>
        <v>2015</v>
      </c>
      <c r="Q435" s="12" t="s">
        <v>8308</v>
      </c>
      <c r="R435" t="s">
        <v>8314</v>
      </c>
      <c r="S435">
        <f t="shared" si="13"/>
        <v>8</v>
      </c>
      <c r="T435" s="17" t="s">
        <v>8372</v>
      </c>
    </row>
    <row r="436" spans="1:20" ht="43.2" hidden="1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9">
        <v>41576.834513888891</v>
      </c>
      <c r="K436">
        <v>1383076902</v>
      </c>
      <c r="L436" t="b">
        <v>0</v>
      </c>
      <c r="M436">
        <v>2</v>
      </c>
      <c r="N436" t="b">
        <v>0</v>
      </c>
      <c r="O436" t="s">
        <v>8268</v>
      </c>
      <c r="P436">
        <f t="shared" si="12"/>
        <v>2013</v>
      </c>
      <c r="Q436" s="12" t="s">
        <v>8308</v>
      </c>
      <c r="R436" t="s">
        <v>8314</v>
      </c>
      <c r="S436">
        <f t="shared" si="13"/>
        <v>10</v>
      </c>
      <c r="T436" s="17" t="s">
        <v>8374</v>
      </c>
    </row>
    <row r="437" spans="1:20" ht="43.2" hidden="1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9">
        <v>41500.747453703705</v>
      </c>
      <c r="K437">
        <v>1376502980</v>
      </c>
      <c r="L437" t="b">
        <v>0</v>
      </c>
      <c r="M437">
        <v>3</v>
      </c>
      <c r="N437" t="b">
        <v>0</v>
      </c>
      <c r="O437" t="s">
        <v>8268</v>
      </c>
      <c r="P437">
        <f t="shared" si="12"/>
        <v>2013</v>
      </c>
      <c r="Q437" s="12" t="s">
        <v>8308</v>
      </c>
      <c r="R437" t="s">
        <v>8314</v>
      </c>
      <c r="S437">
        <f t="shared" si="13"/>
        <v>8</v>
      </c>
      <c r="T437" s="17" t="s">
        <v>8372</v>
      </c>
    </row>
    <row r="438" spans="1:20" ht="43.2" hidden="1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9">
        <v>41456.36241898148</v>
      </c>
      <c r="K438">
        <v>1372668113</v>
      </c>
      <c r="L438" t="b">
        <v>0</v>
      </c>
      <c r="M438">
        <v>0</v>
      </c>
      <c r="N438" t="b">
        <v>0</v>
      </c>
      <c r="O438" t="s">
        <v>8268</v>
      </c>
      <c r="P438">
        <f t="shared" si="12"/>
        <v>2013</v>
      </c>
      <c r="Q438" s="12" t="s">
        <v>8308</v>
      </c>
      <c r="R438" t="s">
        <v>8314</v>
      </c>
      <c r="S438">
        <f t="shared" si="13"/>
        <v>7</v>
      </c>
      <c r="T438" s="17" t="s">
        <v>8371</v>
      </c>
    </row>
    <row r="439" spans="1:20" ht="43.2" hidden="1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9">
        <v>42591.31858796296</v>
      </c>
      <c r="K439">
        <v>1470728326</v>
      </c>
      <c r="L439" t="b">
        <v>0</v>
      </c>
      <c r="M439">
        <v>0</v>
      </c>
      <c r="N439" t="b">
        <v>0</v>
      </c>
      <c r="O439" t="s">
        <v>8268</v>
      </c>
      <c r="P439">
        <f t="shared" si="12"/>
        <v>2016</v>
      </c>
      <c r="Q439" s="12" t="s">
        <v>8308</v>
      </c>
      <c r="R439" t="s">
        <v>8314</v>
      </c>
      <c r="S439">
        <f t="shared" si="13"/>
        <v>8</v>
      </c>
      <c r="T439" s="17" t="s">
        <v>8372</v>
      </c>
    </row>
    <row r="440" spans="1:20" ht="43.2" hidden="1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9">
        <v>42296.261087962965</v>
      </c>
      <c r="K440">
        <v>1445235358</v>
      </c>
      <c r="L440" t="b">
        <v>0</v>
      </c>
      <c r="M440">
        <v>11</v>
      </c>
      <c r="N440" t="b">
        <v>0</v>
      </c>
      <c r="O440" t="s">
        <v>8268</v>
      </c>
      <c r="P440">
        <f t="shared" si="12"/>
        <v>2015</v>
      </c>
      <c r="Q440" s="12" t="s">
        <v>8308</v>
      </c>
      <c r="R440" t="s">
        <v>8314</v>
      </c>
      <c r="S440">
        <f t="shared" si="13"/>
        <v>10</v>
      </c>
      <c r="T440" s="17" t="s">
        <v>8374</v>
      </c>
    </row>
    <row r="441" spans="1:20" ht="43.2" hidden="1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9">
        <v>41919.761782407404</v>
      </c>
      <c r="K441">
        <v>1412705818</v>
      </c>
      <c r="L441" t="b">
        <v>0</v>
      </c>
      <c r="M441">
        <v>0</v>
      </c>
      <c r="N441" t="b">
        <v>0</v>
      </c>
      <c r="O441" t="s">
        <v>8268</v>
      </c>
      <c r="P441">
        <f t="shared" si="12"/>
        <v>2014</v>
      </c>
      <c r="Q441" s="12" t="s">
        <v>8308</v>
      </c>
      <c r="R441" t="s">
        <v>8314</v>
      </c>
      <c r="S441">
        <f t="shared" si="13"/>
        <v>10</v>
      </c>
      <c r="T441" s="17" t="s">
        <v>8374</v>
      </c>
    </row>
    <row r="442" spans="1:20" ht="43.2" hidden="1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9">
        <v>42423.985567129632</v>
      </c>
      <c r="K442">
        <v>1456270753</v>
      </c>
      <c r="L442" t="b">
        <v>0</v>
      </c>
      <c r="M442">
        <v>1</v>
      </c>
      <c r="N442" t="b">
        <v>0</v>
      </c>
      <c r="O442" t="s">
        <v>8268</v>
      </c>
      <c r="P442">
        <f t="shared" si="12"/>
        <v>2016</v>
      </c>
      <c r="Q442" s="12" t="s">
        <v>8308</v>
      </c>
      <c r="R442" t="s">
        <v>8314</v>
      </c>
      <c r="S442">
        <f t="shared" si="13"/>
        <v>2</v>
      </c>
      <c r="T442" s="17" t="s">
        <v>8366</v>
      </c>
    </row>
    <row r="443" spans="1:20" ht="43.2" hidden="1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9">
        <v>41550.793935185182</v>
      </c>
      <c r="K443">
        <v>1380826996</v>
      </c>
      <c r="L443" t="b">
        <v>0</v>
      </c>
      <c r="M443">
        <v>0</v>
      </c>
      <c r="N443" t="b">
        <v>0</v>
      </c>
      <c r="O443" t="s">
        <v>8268</v>
      </c>
      <c r="P443">
        <f t="shared" si="12"/>
        <v>2013</v>
      </c>
      <c r="Q443" s="12" t="s">
        <v>8308</v>
      </c>
      <c r="R443" t="s">
        <v>8314</v>
      </c>
      <c r="S443">
        <f t="shared" si="13"/>
        <v>10</v>
      </c>
      <c r="T443" s="17" t="s">
        <v>8374</v>
      </c>
    </row>
    <row r="444" spans="1:20" hidden="1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9">
        <v>42024.888692129629</v>
      </c>
      <c r="K444">
        <v>1421788783</v>
      </c>
      <c r="L444" t="b">
        <v>0</v>
      </c>
      <c r="M444">
        <v>17</v>
      </c>
      <c r="N444" t="b">
        <v>0</v>
      </c>
      <c r="O444" t="s">
        <v>8268</v>
      </c>
      <c r="P444">
        <f t="shared" si="12"/>
        <v>2015</v>
      </c>
      <c r="Q444" s="12" t="s">
        <v>8308</v>
      </c>
      <c r="R444" t="s">
        <v>8314</v>
      </c>
      <c r="S444">
        <f t="shared" si="13"/>
        <v>1</v>
      </c>
      <c r="T444" s="17" t="s">
        <v>8365</v>
      </c>
    </row>
    <row r="445" spans="1:20" ht="43.2" hidden="1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9">
        <v>41650.015057870369</v>
      </c>
      <c r="K445">
        <v>1389399701</v>
      </c>
      <c r="L445" t="b">
        <v>0</v>
      </c>
      <c r="M445">
        <v>2</v>
      </c>
      <c r="N445" t="b">
        <v>0</v>
      </c>
      <c r="O445" t="s">
        <v>8268</v>
      </c>
      <c r="P445">
        <f t="shared" si="12"/>
        <v>2014</v>
      </c>
      <c r="Q445" s="12" t="s">
        <v>8308</v>
      </c>
      <c r="R445" t="s">
        <v>8314</v>
      </c>
      <c r="S445">
        <f t="shared" si="13"/>
        <v>1</v>
      </c>
      <c r="T445" s="17" t="s">
        <v>8365</v>
      </c>
    </row>
    <row r="446" spans="1:20" ht="43.2" hidden="1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9">
        <v>40894.906956018516</v>
      </c>
      <c r="K446">
        <v>1324158361</v>
      </c>
      <c r="L446" t="b">
        <v>0</v>
      </c>
      <c r="M446">
        <v>1</v>
      </c>
      <c r="N446" t="b">
        <v>0</v>
      </c>
      <c r="O446" t="s">
        <v>8268</v>
      </c>
      <c r="P446">
        <f t="shared" si="12"/>
        <v>2011</v>
      </c>
      <c r="Q446" s="12" t="s">
        <v>8308</v>
      </c>
      <c r="R446" t="s">
        <v>8314</v>
      </c>
      <c r="S446">
        <f t="shared" si="13"/>
        <v>12</v>
      </c>
      <c r="T446" s="17" t="s">
        <v>8376</v>
      </c>
    </row>
    <row r="447" spans="1:20" ht="43.2" hidden="1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9">
        <v>42130.335358796299</v>
      </c>
      <c r="K447">
        <v>1430899375</v>
      </c>
      <c r="L447" t="b">
        <v>0</v>
      </c>
      <c r="M447">
        <v>2</v>
      </c>
      <c r="N447" t="b">
        <v>0</v>
      </c>
      <c r="O447" t="s">
        <v>8268</v>
      </c>
      <c r="P447">
        <f t="shared" si="12"/>
        <v>2015</v>
      </c>
      <c r="Q447" s="12" t="s">
        <v>8308</v>
      </c>
      <c r="R447" t="s">
        <v>8314</v>
      </c>
      <c r="S447">
        <f t="shared" si="13"/>
        <v>5</v>
      </c>
      <c r="T447" s="17" t="s">
        <v>8369</v>
      </c>
    </row>
    <row r="448" spans="1:20" ht="43.2" hidden="1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9">
        <v>42037.083564814813</v>
      </c>
      <c r="K448">
        <v>1422842420</v>
      </c>
      <c r="L448" t="b">
        <v>0</v>
      </c>
      <c r="M448">
        <v>16</v>
      </c>
      <c r="N448" t="b">
        <v>0</v>
      </c>
      <c r="O448" t="s">
        <v>8268</v>
      </c>
      <c r="P448">
        <f t="shared" si="12"/>
        <v>2015</v>
      </c>
      <c r="Q448" s="12" t="s">
        <v>8308</v>
      </c>
      <c r="R448" t="s">
        <v>8314</v>
      </c>
      <c r="S448">
        <f t="shared" si="13"/>
        <v>2</v>
      </c>
      <c r="T448" s="17" t="s">
        <v>8366</v>
      </c>
    </row>
    <row r="449" spans="1:20" ht="43.2" hidden="1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9">
        <v>41331.555127314816</v>
      </c>
      <c r="K449">
        <v>1361884763</v>
      </c>
      <c r="L449" t="b">
        <v>0</v>
      </c>
      <c r="M449">
        <v>1</v>
      </c>
      <c r="N449" t="b">
        <v>0</v>
      </c>
      <c r="O449" t="s">
        <v>8268</v>
      </c>
      <c r="P449">
        <f t="shared" si="12"/>
        <v>2013</v>
      </c>
      <c r="Q449" s="12" t="s">
        <v>8308</v>
      </c>
      <c r="R449" t="s">
        <v>8314</v>
      </c>
      <c r="S449">
        <f t="shared" si="13"/>
        <v>2</v>
      </c>
      <c r="T449" s="17" t="s">
        <v>8366</v>
      </c>
    </row>
    <row r="450" spans="1:20" ht="43.2" hidden="1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9">
        <v>41753.758043981485</v>
      </c>
      <c r="K450">
        <v>1398363095</v>
      </c>
      <c r="L450" t="b">
        <v>0</v>
      </c>
      <c r="M450">
        <v>4</v>
      </c>
      <c r="N450" t="b">
        <v>0</v>
      </c>
      <c r="O450" t="s">
        <v>8268</v>
      </c>
      <c r="P450">
        <f t="shared" si="12"/>
        <v>2014</v>
      </c>
      <c r="Q450" s="12" t="s">
        <v>8308</v>
      </c>
      <c r="R450" t="s">
        <v>8314</v>
      </c>
      <c r="S450">
        <f t="shared" si="13"/>
        <v>4</v>
      </c>
      <c r="T450" s="17" t="s">
        <v>8368</v>
      </c>
    </row>
    <row r="451" spans="1:20" ht="43.2" hidden="1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9">
        <v>41534.568113425928</v>
      </c>
      <c r="K451">
        <v>1379425085</v>
      </c>
      <c r="L451" t="b">
        <v>0</v>
      </c>
      <c r="M451">
        <v>5</v>
      </c>
      <c r="N451" t="b">
        <v>0</v>
      </c>
      <c r="O451" t="s">
        <v>8268</v>
      </c>
      <c r="P451">
        <f t="shared" ref="P451:P514" si="14">YEAR(J451)</f>
        <v>2013</v>
      </c>
      <c r="Q451" s="12" t="s">
        <v>8308</v>
      </c>
      <c r="R451" t="s">
        <v>8314</v>
      </c>
      <c r="S451">
        <f t="shared" ref="S451:S514" si="15">MONTH(J451)</f>
        <v>9</v>
      </c>
      <c r="T451" s="17" t="s">
        <v>8373</v>
      </c>
    </row>
    <row r="452" spans="1:20" ht="43.2" hidden="1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9">
        <v>41654.946759259263</v>
      </c>
      <c r="K452">
        <v>1389825800</v>
      </c>
      <c r="L452" t="b">
        <v>0</v>
      </c>
      <c r="M452">
        <v>7</v>
      </c>
      <c r="N452" t="b">
        <v>0</v>
      </c>
      <c r="O452" t="s">
        <v>8268</v>
      </c>
      <c r="P452">
        <f t="shared" si="14"/>
        <v>2014</v>
      </c>
      <c r="Q452" s="12" t="s">
        <v>8308</v>
      </c>
      <c r="R452" t="s">
        <v>8314</v>
      </c>
      <c r="S452">
        <f t="shared" si="15"/>
        <v>1</v>
      </c>
      <c r="T452" s="17" t="s">
        <v>8365</v>
      </c>
    </row>
    <row r="453" spans="1:20" ht="43.2" hidden="1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9">
        <v>41634.715173611112</v>
      </c>
      <c r="K453">
        <v>1388077791</v>
      </c>
      <c r="L453" t="b">
        <v>0</v>
      </c>
      <c r="M453">
        <v>0</v>
      </c>
      <c r="N453" t="b">
        <v>0</v>
      </c>
      <c r="O453" t="s">
        <v>8268</v>
      </c>
      <c r="P453">
        <f t="shared" si="14"/>
        <v>2013</v>
      </c>
      <c r="Q453" s="12" t="s">
        <v>8308</v>
      </c>
      <c r="R453" t="s">
        <v>8314</v>
      </c>
      <c r="S453">
        <f t="shared" si="15"/>
        <v>12</v>
      </c>
      <c r="T453" s="17" t="s">
        <v>8376</v>
      </c>
    </row>
    <row r="454" spans="1:20" ht="28.8" hidden="1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9">
        <v>42107.703877314816</v>
      </c>
      <c r="K454">
        <v>1428944015</v>
      </c>
      <c r="L454" t="b">
        <v>0</v>
      </c>
      <c r="M454">
        <v>12</v>
      </c>
      <c r="N454" t="b">
        <v>0</v>
      </c>
      <c r="O454" t="s">
        <v>8268</v>
      </c>
      <c r="P454">
        <f t="shared" si="14"/>
        <v>2015</v>
      </c>
      <c r="Q454" s="12" t="s">
        <v>8308</v>
      </c>
      <c r="R454" t="s">
        <v>8314</v>
      </c>
      <c r="S454">
        <f t="shared" si="15"/>
        <v>4</v>
      </c>
      <c r="T454" s="17" t="s">
        <v>8368</v>
      </c>
    </row>
    <row r="455" spans="1:20" ht="43.2" hidden="1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9">
        <v>42038.824988425928</v>
      </c>
      <c r="K455">
        <v>1422992879</v>
      </c>
      <c r="L455" t="b">
        <v>0</v>
      </c>
      <c r="M455">
        <v>2</v>
      </c>
      <c r="N455" t="b">
        <v>0</v>
      </c>
      <c r="O455" t="s">
        <v>8268</v>
      </c>
      <c r="P455">
        <f t="shared" si="14"/>
        <v>2015</v>
      </c>
      <c r="Q455" s="12" t="s">
        <v>8308</v>
      </c>
      <c r="R455" t="s">
        <v>8314</v>
      </c>
      <c r="S455">
        <f t="shared" si="15"/>
        <v>2</v>
      </c>
      <c r="T455" s="17" t="s">
        <v>8366</v>
      </c>
    </row>
    <row r="456" spans="1:20" ht="43.2" hidden="1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9">
        <v>41938.717256944445</v>
      </c>
      <c r="K456">
        <v>1414343571</v>
      </c>
      <c r="L456" t="b">
        <v>0</v>
      </c>
      <c r="M456">
        <v>5</v>
      </c>
      <c r="N456" t="b">
        <v>0</v>
      </c>
      <c r="O456" t="s">
        <v>8268</v>
      </c>
      <c r="P456">
        <f t="shared" si="14"/>
        <v>2014</v>
      </c>
      <c r="Q456" s="12" t="s">
        <v>8308</v>
      </c>
      <c r="R456" t="s">
        <v>8314</v>
      </c>
      <c r="S456">
        <f t="shared" si="15"/>
        <v>10</v>
      </c>
      <c r="T456" s="17" t="s">
        <v>8374</v>
      </c>
    </row>
    <row r="457" spans="1:20" ht="43.2" hidden="1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9">
        <v>40971.002569444441</v>
      </c>
      <c r="K457">
        <v>1330733022</v>
      </c>
      <c r="L457" t="b">
        <v>0</v>
      </c>
      <c r="M457">
        <v>2</v>
      </c>
      <c r="N457" t="b">
        <v>0</v>
      </c>
      <c r="O457" t="s">
        <v>8268</v>
      </c>
      <c r="P457">
        <f t="shared" si="14"/>
        <v>2012</v>
      </c>
      <c r="Q457" s="12" t="s">
        <v>8308</v>
      </c>
      <c r="R457" t="s">
        <v>8314</v>
      </c>
      <c r="S457">
        <f t="shared" si="15"/>
        <v>3</v>
      </c>
      <c r="T457" s="17" t="s">
        <v>8367</v>
      </c>
    </row>
    <row r="458" spans="1:20" ht="43.2" hidden="1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9">
        <v>41547.694456018522</v>
      </c>
      <c r="K458">
        <v>1380559201</v>
      </c>
      <c r="L458" t="b">
        <v>0</v>
      </c>
      <c r="M458">
        <v>3</v>
      </c>
      <c r="N458" t="b">
        <v>0</v>
      </c>
      <c r="O458" t="s">
        <v>8268</v>
      </c>
      <c r="P458">
        <f t="shared" si="14"/>
        <v>2013</v>
      </c>
      <c r="Q458" s="12" t="s">
        <v>8308</v>
      </c>
      <c r="R458" t="s">
        <v>8314</v>
      </c>
      <c r="S458">
        <f t="shared" si="15"/>
        <v>9</v>
      </c>
      <c r="T458" s="17" t="s">
        <v>8373</v>
      </c>
    </row>
    <row r="459" spans="1:20" ht="43.2" hidden="1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9">
        <v>41837.767500000002</v>
      </c>
      <c r="K459">
        <v>1405621512</v>
      </c>
      <c r="L459" t="b">
        <v>0</v>
      </c>
      <c r="M459">
        <v>0</v>
      </c>
      <c r="N459" t="b">
        <v>0</v>
      </c>
      <c r="O459" t="s">
        <v>8268</v>
      </c>
      <c r="P459">
        <f t="shared" si="14"/>
        <v>2014</v>
      </c>
      <c r="Q459" s="12" t="s">
        <v>8308</v>
      </c>
      <c r="R459" t="s">
        <v>8314</v>
      </c>
      <c r="S459">
        <f t="shared" si="15"/>
        <v>7</v>
      </c>
      <c r="T459" s="17" t="s">
        <v>8371</v>
      </c>
    </row>
    <row r="460" spans="1:20" ht="43.2" hidden="1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9">
        <v>41378.69976851852</v>
      </c>
      <c r="K460">
        <v>1365958060</v>
      </c>
      <c r="L460" t="b">
        <v>0</v>
      </c>
      <c r="M460">
        <v>49</v>
      </c>
      <c r="N460" t="b">
        <v>0</v>
      </c>
      <c r="O460" t="s">
        <v>8268</v>
      </c>
      <c r="P460">
        <f t="shared" si="14"/>
        <v>2013</v>
      </c>
      <c r="Q460" s="12" t="s">
        <v>8308</v>
      </c>
      <c r="R460" t="s">
        <v>8314</v>
      </c>
      <c r="S460">
        <f t="shared" si="15"/>
        <v>4</v>
      </c>
      <c r="T460" s="17" t="s">
        <v>8368</v>
      </c>
    </row>
    <row r="461" spans="1:20" ht="43.2" hidden="1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9">
        <v>40800.6403587963</v>
      </c>
      <c r="K461">
        <v>1316013727</v>
      </c>
      <c r="L461" t="b">
        <v>0</v>
      </c>
      <c r="M461">
        <v>1</v>
      </c>
      <c r="N461" t="b">
        <v>0</v>
      </c>
      <c r="O461" t="s">
        <v>8268</v>
      </c>
      <c r="P461">
        <f t="shared" si="14"/>
        <v>2011</v>
      </c>
      <c r="Q461" s="12" t="s">
        <v>8308</v>
      </c>
      <c r="R461" t="s">
        <v>8314</v>
      </c>
      <c r="S461">
        <f t="shared" si="15"/>
        <v>9</v>
      </c>
      <c r="T461" s="17" t="s">
        <v>8373</v>
      </c>
    </row>
    <row r="462" spans="1:20" ht="28.8" hidden="1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9">
        <v>41759.542534722219</v>
      </c>
      <c r="K462">
        <v>1398862875</v>
      </c>
      <c r="L462" t="b">
        <v>0</v>
      </c>
      <c r="M462">
        <v>2</v>
      </c>
      <c r="N462" t="b">
        <v>0</v>
      </c>
      <c r="O462" t="s">
        <v>8268</v>
      </c>
      <c r="P462">
        <f t="shared" si="14"/>
        <v>2014</v>
      </c>
      <c r="Q462" s="12" t="s">
        <v>8308</v>
      </c>
      <c r="R462" t="s">
        <v>8314</v>
      </c>
      <c r="S462">
        <f t="shared" si="15"/>
        <v>4</v>
      </c>
      <c r="T462" s="17" t="s">
        <v>8368</v>
      </c>
    </row>
    <row r="463" spans="1:20" ht="43.2" hidden="1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9">
        <v>41407.84684027778</v>
      </c>
      <c r="K463">
        <v>1368476367</v>
      </c>
      <c r="L463" t="b">
        <v>0</v>
      </c>
      <c r="M463">
        <v>0</v>
      </c>
      <c r="N463" t="b">
        <v>0</v>
      </c>
      <c r="O463" t="s">
        <v>8268</v>
      </c>
      <c r="P463">
        <f t="shared" si="14"/>
        <v>2013</v>
      </c>
      <c r="Q463" s="12" t="s">
        <v>8308</v>
      </c>
      <c r="R463" t="s">
        <v>8314</v>
      </c>
      <c r="S463">
        <f t="shared" si="15"/>
        <v>5</v>
      </c>
      <c r="T463" s="17" t="s">
        <v>8369</v>
      </c>
    </row>
    <row r="464" spans="1:20" ht="43.2" hidden="1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9">
        <v>40705.126631944448</v>
      </c>
      <c r="K464">
        <v>1307761341</v>
      </c>
      <c r="L464" t="b">
        <v>0</v>
      </c>
      <c r="M464">
        <v>0</v>
      </c>
      <c r="N464" t="b">
        <v>0</v>
      </c>
      <c r="O464" t="s">
        <v>8268</v>
      </c>
      <c r="P464">
        <f t="shared" si="14"/>
        <v>2011</v>
      </c>
      <c r="Q464" s="12" t="s">
        <v>8308</v>
      </c>
      <c r="R464" t="s">
        <v>8314</v>
      </c>
      <c r="S464">
        <f t="shared" si="15"/>
        <v>6</v>
      </c>
      <c r="T464" s="17" t="s">
        <v>8370</v>
      </c>
    </row>
    <row r="465" spans="1:20" ht="43.2" hidden="1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9">
        <v>40750.710104166668</v>
      </c>
      <c r="K465">
        <v>1311699753</v>
      </c>
      <c r="L465" t="b">
        <v>0</v>
      </c>
      <c r="M465">
        <v>11</v>
      </c>
      <c r="N465" t="b">
        <v>0</v>
      </c>
      <c r="O465" t="s">
        <v>8268</v>
      </c>
      <c r="P465">
        <f t="shared" si="14"/>
        <v>2011</v>
      </c>
      <c r="Q465" s="12" t="s">
        <v>8308</v>
      </c>
      <c r="R465" t="s">
        <v>8314</v>
      </c>
      <c r="S465">
        <f t="shared" si="15"/>
        <v>7</v>
      </c>
      <c r="T465" s="17" t="s">
        <v>8371</v>
      </c>
    </row>
    <row r="466" spans="1:20" ht="28.8" hidden="1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9">
        <v>42488.84878472222</v>
      </c>
      <c r="K466">
        <v>1461874935</v>
      </c>
      <c r="L466" t="b">
        <v>0</v>
      </c>
      <c r="M466">
        <v>1</v>
      </c>
      <c r="N466" t="b">
        <v>0</v>
      </c>
      <c r="O466" t="s">
        <v>8268</v>
      </c>
      <c r="P466">
        <f t="shared" si="14"/>
        <v>2016</v>
      </c>
      <c r="Q466" s="12" t="s">
        <v>8308</v>
      </c>
      <c r="R466" t="s">
        <v>8314</v>
      </c>
      <c r="S466">
        <f t="shared" si="15"/>
        <v>4</v>
      </c>
      <c r="T466" s="17" t="s">
        <v>8368</v>
      </c>
    </row>
    <row r="467" spans="1:20" hidden="1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9">
        <v>41801.120069444441</v>
      </c>
      <c r="K467">
        <v>1402455174</v>
      </c>
      <c r="L467" t="b">
        <v>0</v>
      </c>
      <c r="M467">
        <v>8</v>
      </c>
      <c r="N467" t="b">
        <v>0</v>
      </c>
      <c r="O467" t="s">
        <v>8268</v>
      </c>
      <c r="P467">
        <f t="shared" si="14"/>
        <v>2014</v>
      </c>
      <c r="Q467" s="12" t="s">
        <v>8308</v>
      </c>
      <c r="R467" t="s">
        <v>8314</v>
      </c>
      <c r="S467">
        <f t="shared" si="15"/>
        <v>6</v>
      </c>
      <c r="T467" s="17" t="s">
        <v>8370</v>
      </c>
    </row>
    <row r="468" spans="1:20" ht="43.2" hidden="1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9">
        <v>41129.942870370367</v>
      </c>
      <c r="K468">
        <v>1344465464</v>
      </c>
      <c r="L468" t="b">
        <v>0</v>
      </c>
      <c r="M468">
        <v>5</v>
      </c>
      <c r="N468" t="b">
        <v>0</v>
      </c>
      <c r="O468" t="s">
        <v>8268</v>
      </c>
      <c r="P468">
        <f t="shared" si="14"/>
        <v>2012</v>
      </c>
      <c r="Q468" s="12" t="s">
        <v>8308</v>
      </c>
      <c r="R468" t="s">
        <v>8314</v>
      </c>
      <c r="S468">
        <f t="shared" si="15"/>
        <v>8</v>
      </c>
      <c r="T468" s="17" t="s">
        <v>8372</v>
      </c>
    </row>
    <row r="469" spans="1:20" ht="43.2" hidden="1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9">
        <v>41135.679791666669</v>
      </c>
      <c r="K469">
        <v>1344961134</v>
      </c>
      <c r="L469" t="b">
        <v>0</v>
      </c>
      <c r="M469">
        <v>39</v>
      </c>
      <c r="N469" t="b">
        <v>0</v>
      </c>
      <c r="O469" t="s">
        <v>8268</v>
      </c>
      <c r="P469">
        <f t="shared" si="14"/>
        <v>2012</v>
      </c>
      <c r="Q469" s="12" t="s">
        <v>8308</v>
      </c>
      <c r="R469" t="s">
        <v>8314</v>
      </c>
      <c r="S469">
        <f t="shared" si="15"/>
        <v>8</v>
      </c>
      <c r="T469" s="17" t="s">
        <v>8372</v>
      </c>
    </row>
    <row r="470" spans="1:20" ht="43.2" hidden="1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9">
        <v>41041.167627314811</v>
      </c>
      <c r="K470">
        <v>1336795283</v>
      </c>
      <c r="L470" t="b">
        <v>0</v>
      </c>
      <c r="M470">
        <v>0</v>
      </c>
      <c r="N470" t="b">
        <v>0</v>
      </c>
      <c r="O470" t="s">
        <v>8268</v>
      </c>
      <c r="P470">
        <f t="shared" si="14"/>
        <v>2012</v>
      </c>
      <c r="Q470" s="12" t="s">
        <v>8308</v>
      </c>
      <c r="R470" t="s">
        <v>8314</v>
      </c>
      <c r="S470">
        <f t="shared" si="15"/>
        <v>5</v>
      </c>
      <c r="T470" s="17" t="s">
        <v>8369</v>
      </c>
    </row>
    <row r="471" spans="1:20" ht="28.8" hidden="1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9">
        <v>41827.989861111113</v>
      </c>
      <c r="K471">
        <v>1404776724</v>
      </c>
      <c r="L471" t="b">
        <v>0</v>
      </c>
      <c r="M471">
        <v>0</v>
      </c>
      <c r="N471" t="b">
        <v>0</v>
      </c>
      <c r="O471" t="s">
        <v>8268</v>
      </c>
      <c r="P471">
        <f t="shared" si="14"/>
        <v>2014</v>
      </c>
      <c r="Q471" s="12" t="s">
        <v>8308</v>
      </c>
      <c r="R471" t="s">
        <v>8314</v>
      </c>
      <c r="S471">
        <f t="shared" si="15"/>
        <v>7</v>
      </c>
      <c r="T471" s="17" t="s">
        <v>8371</v>
      </c>
    </row>
    <row r="472" spans="1:20" ht="43.2" hidden="1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9">
        <v>41605.167696759258</v>
      </c>
      <c r="K472">
        <v>1385524889</v>
      </c>
      <c r="L472" t="b">
        <v>0</v>
      </c>
      <c r="M472">
        <v>2</v>
      </c>
      <c r="N472" t="b">
        <v>0</v>
      </c>
      <c r="O472" t="s">
        <v>8268</v>
      </c>
      <c r="P472">
        <f t="shared" si="14"/>
        <v>2013</v>
      </c>
      <c r="Q472" s="12" t="s">
        <v>8308</v>
      </c>
      <c r="R472" t="s">
        <v>8314</v>
      </c>
      <c r="S472">
        <f t="shared" si="15"/>
        <v>11</v>
      </c>
      <c r="T472" s="17" t="s">
        <v>8375</v>
      </c>
    </row>
    <row r="473" spans="1:20" ht="57.6" hidden="1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9">
        <v>41703.721979166665</v>
      </c>
      <c r="K473">
        <v>1394039979</v>
      </c>
      <c r="L473" t="b">
        <v>0</v>
      </c>
      <c r="M473">
        <v>170</v>
      </c>
      <c r="N473" t="b">
        <v>0</v>
      </c>
      <c r="O473" t="s">
        <v>8268</v>
      </c>
      <c r="P473">
        <f t="shared" si="14"/>
        <v>2014</v>
      </c>
      <c r="Q473" s="12" t="s">
        <v>8308</v>
      </c>
      <c r="R473" t="s">
        <v>8314</v>
      </c>
      <c r="S473">
        <f t="shared" si="15"/>
        <v>3</v>
      </c>
      <c r="T473" s="17" t="s">
        <v>8367</v>
      </c>
    </row>
    <row r="474" spans="1:20" ht="43.2" hidden="1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9">
        <v>41844.922662037039</v>
      </c>
      <c r="K474">
        <v>1406239718</v>
      </c>
      <c r="L474" t="b">
        <v>0</v>
      </c>
      <c r="M474">
        <v>5</v>
      </c>
      <c r="N474" t="b">
        <v>0</v>
      </c>
      <c r="O474" t="s">
        <v>8268</v>
      </c>
      <c r="P474">
        <f t="shared" si="14"/>
        <v>2014</v>
      </c>
      <c r="Q474" s="12" t="s">
        <v>8308</v>
      </c>
      <c r="R474" t="s">
        <v>8314</v>
      </c>
      <c r="S474">
        <f t="shared" si="15"/>
        <v>7</v>
      </c>
      <c r="T474" s="17" t="s">
        <v>8371</v>
      </c>
    </row>
    <row r="475" spans="1:20" ht="43.2" hidden="1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9">
        <v>41869.698136574072</v>
      </c>
      <c r="K475">
        <v>1408380319</v>
      </c>
      <c r="L475" t="b">
        <v>0</v>
      </c>
      <c r="M475">
        <v>14</v>
      </c>
      <c r="N475" t="b">
        <v>0</v>
      </c>
      <c r="O475" t="s">
        <v>8268</v>
      </c>
      <c r="P475">
        <f t="shared" si="14"/>
        <v>2014</v>
      </c>
      <c r="Q475" s="12" t="s">
        <v>8308</v>
      </c>
      <c r="R475" t="s">
        <v>8314</v>
      </c>
      <c r="S475">
        <f t="shared" si="15"/>
        <v>8</v>
      </c>
      <c r="T475" s="17" t="s">
        <v>8372</v>
      </c>
    </row>
    <row r="476" spans="1:20" ht="43.2" hidden="1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9">
        <v>42753.329039351855</v>
      </c>
      <c r="K476">
        <v>1484726029</v>
      </c>
      <c r="L476" t="b">
        <v>0</v>
      </c>
      <c r="M476">
        <v>1</v>
      </c>
      <c r="N476" t="b">
        <v>0</v>
      </c>
      <c r="O476" t="s">
        <v>8268</v>
      </c>
      <c r="P476">
        <f t="shared" si="14"/>
        <v>2017</v>
      </c>
      <c r="Q476" s="12" t="s">
        <v>8308</v>
      </c>
      <c r="R476" t="s">
        <v>8314</v>
      </c>
      <c r="S476">
        <f t="shared" si="15"/>
        <v>1</v>
      </c>
      <c r="T476" s="17" t="s">
        <v>8365</v>
      </c>
    </row>
    <row r="477" spans="1:20" ht="43.2" hidden="1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9">
        <v>42100.086145833331</v>
      </c>
      <c r="K477">
        <v>1428285843</v>
      </c>
      <c r="L477" t="b">
        <v>0</v>
      </c>
      <c r="M477">
        <v>0</v>
      </c>
      <c r="N477" t="b">
        <v>0</v>
      </c>
      <c r="O477" t="s">
        <v>8268</v>
      </c>
      <c r="P477">
        <f t="shared" si="14"/>
        <v>2015</v>
      </c>
      <c r="Q477" s="12" t="s">
        <v>8308</v>
      </c>
      <c r="R477" t="s">
        <v>8314</v>
      </c>
      <c r="S477">
        <f t="shared" si="15"/>
        <v>4</v>
      </c>
      <c r="T477" s="17" t="s">
        <v>8368</v>
      </c>
    </row>
    <row r="478" spans="1:20" ht="28.8" hidden="1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9">
        <v>41757.975011574075</v>
      </c>
      <c r="K478">
        <v>1398727441</v>
      </c>
      <c r="L478" t="b">
        <v>0</v>
      </c>
      <c r="M478">
        <v>124</v>
      </c>
      <c r="N478" t="b">
        <v>0</v>
      </c>
      <c r="O478" t="s">
        <v>8268</v>
      </c>
      <c r="P478">
        <f t="shared" si="14"/>
        <v>2014</v>
      </c>
      <c r="Q478" s="12" t="s">
        <v>8308</v>
      </c>
      <c r="R478" t="s">
        <v>8314</v>
      </c>
      <c r="S478">
        <f t="shared" si="15"/>
        <v>4</v>
      </c>
      <c r="T478" s="17" t="s">
        <v>8368</v>
      </c>
    </row>
    <row r="479" spans="1:20" ht="43.2" hidden="1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9">
        <v>40987.83488425926</v>
      </c>
      <c r="K479">
        <v>1332187334</v>
      </c>
      <c r="L479" t="b">
        <v>0</v>
      </c>
      <c r="M479">
        <v>0</v>
      </c>
      <c r="N479" t="b">
        <v>0</v>
      </c>
      <c r="O479" t="s">
        <v>8268</v>
      </c>
      <c r="P479">
        <f t="shared" si="14"/>
        <v>2012</v>
      </c>
      <c r="Q479" s="12" t="s">
        <v>8308</v>
      </c>
      <c r="R479" t="s">
        <v>8314</v>
      </c>
      <c r="S479">
        <f t="shared" si="15"/>
        <v>3</v>
      </c>
      <c r="T479" s="17" t="s">
        <v>8367</v>
      </c>
    </row>
    <row r="480" spans="1:20" ht="43.2" hidden="1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9">
        <v>42065.910983796297</v>
      </c>
      <c r="K480">
        <v>1425333109</v>
      </c>
      <c r="L480" t="b">
        <v>0</v>
      </c>
      <c r="M480">
        <v>0</v>
      </c>
      <c r="N480" t="b">
        <v>0</v>
      </c>
      <c r="O480" t="s">
        <v>8268</v>
      </c>
      <c r="P480">
        <f t="shared" si="14"/>
        <v>2015</v>
      </c>
      <c r="Q480" s="12" t="s">
        <v>8308</v>
      </c>
      <c r="R480" t="s">
        <v>8314</v>
      </c>
      <c r="S480">
        <f t="shared" si="15"/>
        <v>3</v>
      </c>
      <c r="T480" s="17" t="s">
        <v>8367</v>
      </c>
    </row>
    <row r="481" spans="1:20" ht="43.2" hidden="1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9">
        <v>41904.407812500001</v>
      </c>
      <c r="K481">
        <v>1411379235</v>
      </c>
      <c r="L481" t="b">
        <v>0</v>
      </c>
      <c r="M481">
        <v>55</v>
      </c>
      <c r="N481" t="b">
        <v>0</v>
      </c>
      <c r="O481" t="s">
        <v>8268</v>
      </c>
      <c r="P481">
        <f t="shared" si="14"/>
        <v>2014</v>
      </c>
      <c r="Q481" s="12" t="s">
        <v>8308</v>
      </c>
      <c r="R481" t="s">
        <v>8314</v>
      </c>
      <c r="S481">
        <f t="shared" si="15"/>
        <v>9</v>
      </c>
      <c r="T481" s="17" t="s">
        <v>8373</v>
      </c>
    </row>
    <row r="482" spans="1:20" ht="43.2" hidden="1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9">
        <v>41465.500173611108</v>
      </c>
      <c r="K482">
        <v>1373457615</v>
      </c>
      <c r="L482" t="b">
        <v>0</v>
      </c>
      <c r="M482">
        <v>140</v>
      </c>
      <c r="N482" t="b">
        <v>0</v>
      </c>
      <c r="O482" t="s">
        <v>8268</v>
      </c>
      <c r="P482">
        <f t="shared" si="14"/>
        <v>2013</v>
      </c>
      <c r="Q482" s="12" t="s">
        <v>8308</v>
      </c>
      <c r="R482" t="s">
        <v>8314</v>
      </c>
      <c r="S482">
        <f t="shared" si="15"/>
        <v>7</v>
      </c>
      <c r="T482" s="17" t="s">
        <v>8371</v>
      </c>
    </row>
    <row r="483" spans="1:20" ht="43.2" hidden="1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9">
        <v>41162.672326388885</v>
      </c>
      <c r="K483">
        <v>1347293289</v>
      </c>
      <c r="L483" t="b">
        <v>0</v>
      </c>
      <c r="M483">
        <v>21</v>
      </c>
      <c r="N483" t="b">
        <v>0</v>
      </c>
      <c r="O483" t="s">
        <v>8268</v>
      </c>
      <c r="P483">
        <f t="shared" si="14"/>
        <v>2012</v>
      </c>
      <c r="Q483" s="12" t="s">
        <v>8308</v>
      </c>
      <c r="R483" t="s">
        <v>8314</v>
      </c>
      <c r="S483">
        <f t="shared" si="15"/>
        <v>9</v>
      </c>
      <c r="T483" s="17" t="s">
        <v>8373</v>
      </c>
    </row>
    <row r="484" spans="1:20" ht="43.2" hidden="1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9">
        <v>42447.896874999999</v>
      </c>
      <c r="K484">
        <v>1458336690</v>
      </c>
      <c r="L484" t="b">
        <v>0</v>
      </c>
      <c r="M484">
        <v>1</v>
      </c>
      <c r="N484" t="b">
        <v>0</v>
      </c>
      <c r="O484" t="s">
        <v>8268</v>
      </c>
      <c r="P484">
        <f t="shared" si="14"/>
        <v>2016</v>
      </c>
      <c r="Q484" s="12" t="s">
        <v>8308</v>
      </c>
      <c r="R484" t="s">
        <v>8314</v>
      </c>
      <c r="S484">
        <f t="shared" si="15"/>
        <v>3</v>
      </c>
      <c r="T484" s="17" t="s">
        <v>8367</v>
      </c>
    </row>
    <row r="485" spans="1:20" ht="43.2" hidden="1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9">
        <v>41243.197592592594</v>
      </c>
      <c r="K485">
        <v>1354250672</v>
      </c>
      <c r="L485" t="b">
        <v>0</v>
      </c>
      <c r="M485">
        <v>147</v>
      </c>
      <c r="N485" t="b">
        <v>0</v>
      </c>
      <c r="O485" t="s">
        <v>8268</v>
      </c>
      <c r="P485">
        <f t="shared" si="14"/>
        <v>2012</v>
      </c>
      <c r="Q485" s="12" t="s">
        <v>8308</v>
      </c>
      <c r="R485" t="s">
        <v>8314</v>
      </c>
      <c r="S485">
        <f t="shared" si="15"/>
        <v>11</v>
      </c>
      <c r="T485" s="17" t="s">
        <v>8375</v>
      </c>
    </row>
    <row r="486" spans="1:20" ht="57.6" hidden="1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9">
        <v>42272.93949074074</v>
      </c>
      <c r="K486">
        <v>1443220372</v>
      </c>
      <c r="L486" t="b">
        <v>0</v>
      </c>
      <c r="M486">
        <v>11</v>
      </c>
      <c r="N486" t="b">
        <v>0</v>
      </c>
      <c r="O486" t="s">
        <v>8268</v>
      </c>
      <c r="P486">
        <f t="shared" si="14"/>
        <v>2015</v>
      </c>
      <c r="Q486" s="12" t="s">
        <v>8308</v>
      </c>
      <c r="R486" t="s">
        <v>8314</v>
      </c>
      <c r="S486">
        <f t="shared" si="15"/>
        <v>9</v>
      </c>
      <c r="T486" s="17" t="s">
        <v>8373</v>
      </c>
    </row>
    <row r="487" spans="1:20" ht="28.8" hidden="1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9">
        <v>41381.50577546296</v>
      </c>
      <c r="K487">
        <v>1366200499</v>
      </c>
      <c r="L487" t="b">
        <v>0</v>
      </c>
      <c r="M487">
        <v>125</v>
      </c>
      <c r="N487" t="b">
        <v>0</v>
      </c>
      <c r="O487" t="s">
        <v>8268</v>
      </c>
      <c r="P487">
        <f t="shared" si="14"/>
        <v>2013</v>
      </c>
      <c r="Q487" s="12" t="s">
        <v>8308</v>
      </c>
      <c r="R487" t="s">
        <v>8314</v>
      </c>
      <c r="S487">
        <f t="shared" si="15"/>
        <v>4</v>
      </c>
      <c r="T487" s="17" t="s">
        <v>8368</v>
      </c>
    </row>
    <row r="488" spans="1:20" ht="43.2" hidden="1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9">
        <v>41761.94258101852</v>
      </c>
      <c r="K488">
        <v>1399070239</v>
      </c>
      <c r="L488" t="b">
        <v>0</v>
      </c>
      <c r="M488">
        <v>1</v>
      </c>
      <c r="N488" t="b">
        <v>0</v>
      </c>
      <c r="O488" t="s">
        <v>8268</v>
      </c>
      <c r="P488">
        <f t="shared" si="14"/>
        <v>2014</v>
      </c>
      <c r="Q488" s="12" t="s">
        <v>8308</v>
      </c>
      <c r="R488" t="s">
        <v>8314</v>
      </c>
      <c r="S488">
        <f t="shared" si="15"/>
        <v>5</v>
      </c>
      <c r="T488" s="17" t="s">
        <v>8369</v>
      </c>
    </row>
    <row r="489" spans="1:20" ht="43.2" hidden="1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9">
        <v>42669.594837962963</v>
      </c>
      <c r="K489">
        <v>1477491394</v>
      </c>
      <c r="L489" t="b">
        <v>0</v>
      </c>
      <c r="M489">
        <v>0</v>
      </c>
      <c r="N489" t="b">
        <v>0</v>
      </c>
      <c r="O489" t="s">
        <v>8268</v>
      </c>
      <c r="P489">
        <f t="shared" si="14"/>
        <v>2016</v>
      </c>
      <c r="Q489" s="12" t="s">
        <v>8308</v>
      </c>
      <c r="R489" t="s">
        <v>8314</v>
      </c>
      <c r="S489">
        <f t="shared" si="15"/>
        <v>10</v>
      </c>
      <c r="T489" s="17" t="s">
        <v>8374</v>
      </c>
    </row>
    <row r="490" spans="1:20" ht="43.2" hidden="1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9">
        <v>42714.054398148146</v>
      </c>
      <c r="K490">
        <v>1481332700</v>
      </c>
      <c r="L490" t="b">
        <v>0</v>
      </c>
      <c r="M490">
        <v>0</v>
      </c>
      <c r="N490" t="b">
        <v>0</v>
      </c>
      <c r="O490" t="s">
        <v>8268</v>
      </c>
      <c r="P490">
        <f t="shared" si="14"/>
        <v>2016</v>
      </c>
      <c r="Q490" s="12" t="s">
        <v>8308</v>
      </c>
      <c r="R490" t="s">
        <v>8314</v>
      </c>
      <c r="S490">
        <f t="shared" si="15"/>
        <v>12</v>
      </c>
      <c r="T490" s="17" t="s">
        <v>8376</v>
      </c>
    </row>
    <row r="491" spans="1:20" ht="43.2" hidden="1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9">
        <v>40882.481666666667</v>
      </c>
      <c r="K491">
        <v>1323084816</v>
      </c>
      <c r="L491" t="b">
        <v>0</v>
      </c>
      <c r="M491">
        <v>3</v>
      </c>
      <c r="N491" t="b">
        <v>0</v>
      </c>
      <c r="O491" t="s">
        <v>8268</v>
      </c>
      <c r="P491">
        <f t="shared" si="14"/>
        <v>2011</v>
      </c>
      <c r="Q491" s="12" t="s">
        <v>8308</v>
      </c>
      <c r="R491" t="s">
        <v>8314</v>
      </c>
      <c r="S491">
        <f t="shared" si="15"/>
        <v>12</v>
      </c>
      <c r="T491" s="17" t="s">
        <v>8376</v>
      </c>
    </row>
    <row r="492" spans="1:20" hidden="1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9">
        <v>41113.968576388892</v>
      </c>
      <c r="K492">
        <v>1343085285</v>
      </c>
      <c r="L492" t="b">
        <v>0</v>
      </c>
      <c r="M492">
        <v>0</v>
      </c>
      <c r="N492" t="b">
        <v>0</v>
      </c>
      <c r="O492" t="s">
        <v>8268</v>
      </c>
      <c r="P492">
        <f t="shared" si="14"/>
        <v>2012</v>
      </c>
      <c r="Q492" s="12" t="s">
        <v>8308</v>
      </c>
      <c r="R492" t="s">
        <v>8314</v>
      </c>
      <c r="S492">
        <f t="shared" si="15"/>
        <v>7</v>
      </c>
      <c r="T492" s="17" t="s">
        <v>8371</v>
      </c>
    </row>
    <row r="493" spans="1:20" ht="43.2" hidden="1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9">
        <v>42366.982627314814</v>
      </c>
      <c r="K493">
        <v>1451345699</v>
      </c>
      <c r="L493" t="b">
        <v>0</v>
      </c>
      <c r="M493">
        <v>0</v>
      </c>
      <c r="N493" t="b">
        <v>0</v>
      </c>
      <c r="O493" t="s">
        <v>8268</v>
      </c>
      <c r="P493">
        <f t="shared" si="14"/>
        <v>2015</v>
      </c>
      <c r="Q493" s="12" t="s">
        <v>8308</v>
      </c>
      <c r="R493" t="s">
        <v>8314</v>
      </c>
      <c r="S493">
        <f t="shared" si="15"/>
        <v>12</v>
      </c>
      <c r="T493" s="17" t="s">
        <v>8376</v>
      </c>
    </row>
    <row r="494" spans="1:20" ht="43.2" hidden="1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9">
        <v>42596.035069444442</v>
      </c>
      <c r="K494">
        <v>1471135830</v>
      </c>
      <c r="L494" t="b">
        <v>0</v>
      </c>
      <c r="M494">
        <v>0</v>
      </c>
      <c r="N494" t="b">
        <v>0</v>
      </c>
      <c r="O494" t="s">
        <v>8268</v>
      </c>
      <c r="P494">
        <f t="shared" si="14"/>
        <v>2016</v>
      </c>
      <c r="Q494" s="12" t="s">
        <v>8308</v>
      </c>
      <c r="R494" t="s">
        <v>8314</v>
      </c>
      <c r="S494">
        <f t="shared" si="15"/>
        <v>8</v>
      </c>
      <c r="T494" s="17" t="s">
        <v>8372</v>
      </c>
    </row>
    <row r="495" spans="1:20" ht="43.2" hidden="1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9">
        <v>42114.726134259261</v>
      </c>
      <c r="K495">
        <v>1429550738</v>
      </c>
      <c r="L495" t="b">
        <v>0</v>
      </c>
      <c r="M495">
        <v>0</v>
      </c>
      <c r="N495" t="b">
        <v>0</v>
      </c>
      <c r="O495" t="s">
        <v>8268</v>
      </c>
      <c r="P495">
        <f t="shared" si="14"/>
        <v>2015</v>
      </c>
      <c r="Q495" s="12" t="s">
        <v>8308</v>
      </c>
      <c r="R495" t="s">
        <v>8314</v>
      </c>
      <c r="S495">
        <f t="shared" si="15"/>
        <v>4</v>
      </c>
      <c r="T495" s="17" t="s">
        <v>8368</v>
      </c>
    </row>
    <row r="496" spans="1:20" ht="43.2" hidden="1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9">
        <v>41799.830613425926</v>
      </c>
      <c r="K496">
        <v>1402343765</v>
      </c>
      <c r="L496" t="b">
        <v>0</v>
      </c>
      <c r="M496">
        <v>3</v>
      </c>
      <c r="N496" t="b">
        <v>0</v>
      </c>
      <c r="O496" t="s">
        <v>8268</v>
      </c>
      <c r="P496">
        <f t="shared" si="14"/>
        <v>2014</v>
      </c>
      <c r="Q496" s="12" t="s">
        <v>8308</v>
      </c>
      <c r="R496" t="s">
        <v>8314</v>
      </c>
      <c r="S496">
        <f t="shared" si="15"/>
        <v>6</v>
      </c>
      <c r="T496" s="17" t="s">
        <v>8370</v>
      </c>
    </row>
    <row r="497" spans="1:20" ht="43.2" hidden="1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9">
        <v>42171.827604166669</v>
      </c>
      <c r="K497">
        <v>1434484305</v>
      </c>
      <c r="L497" t="b">
        <v>0</v>
      </c>
      <c r="M497">
        <v>0</v>
      </c>
      <c r="N497" t="b">
        <v>0</v>
      </c>
      <c r="O497" t="s">
        <v>8268</v>
      </c>
      <c r="P497">
        <f t="shared" si="14"/>
        <v>2015</v>
      </c>
      <c r="Q497" s="12" t="s">
        <v>8308</v>
      </c>
      <c r="R497" t="s">
        <v>8314</v>
      </c>
      <c r="S497">
        <f t="shared" si="15"/>
        <v>6</v>
      </c>
      <c r="T497" s="17" t="s">
        <v>8370</v>
      </c>
    </row>
    <row r="498" spans="1:20" ht="28.8" hidden="1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9">
        <v>41620.93141203704</v>
      </c>
      <c r="K498">
        <v>1386886874</v>
      </c>
      <c r="L498" t="b">
        <v>0</v>
      </c>
      <c r="M498">
        <v>1</v>
      </c>
      <c r="N498" t="b">
        <v>0</v>
      </c>
      <c r="O498" t="s">
        <v>8268</v>
      </c>
      <c r="P498">
        <f t="shared" si="14"/>
        <v>2013</v>
      </c>
      <c r="Q498" s="12" t="s">
        <v>8308</v>
      </c>
      <c r="R498" t="s">
        <v>8314</v>
      </c>
      <c r="S498">
        <f t="shared" si="15"/>
        <v>12</v>
      </c>
      <c r="T498" s="17" t="s">
        <v>8376</v>
      </c>
    </row>
    <row r="499" spans="1:20" hidden="1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9">
        <v>41945.037789351853</v>
      </c>
      <c r="K499">
        <v>1414889665</v>
      </c>
      <c r="L499" t="b">
        <v>0</v>
      </c>
      <c r="M499">
        <v>3</v>
      </c>
      <c r="N499" t="b">
        <v>0</v>
      </c>
      <c r="O499" t="s">
        <v>8268</v>
      </c>
      <c r="P499">
        <f t="shared" si="14"/>
        <v>2014</v>
      </c>
      <c r="Q499" s="12" t="s">
        <v>8308</v>
      </c>
      <c r="R499" t="s">
        <v>8314</v>
      </c>
      <c r="S499">
        <f t="shared" si="15"/>
        <v>11</v>
      </c>
      <c r="T499" s="17" t="s">
        <v>8375</v>
      </c>
    </row>
    <row r="500" spans="1:20" ht="43.2" hidden="1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9">
        <v>40858.762141203704</v>
      </c>
      <c r="K500">
        <v>1321035449</v>
      </c>
      <c r="L500" t="b">
        <v>0</v>
      </c>
      <c r="M500">
        <v>22</v>
      </c>
      <c r="N500" t="b">
        <v>0</v>
      </c>
      <c r="O500" t="s">
        <v>8268</v>
      </c>
      <c r="P500">
        <f t="shared" si="14"/>
        <v>2011</v>
      </c>
      <c r="Q500" s="12" t="s">
        <v>8308</v>
      </c>
      <c r="R500" t="s">
        <v>8314</v>
      </c>
      <c r="S500">
        <f t="shared" si="15"/>
        <v>11</v>
      </c>
      <c r="T500" s="17" t="s">
        <v>8375</v>
      </c>
    </row>
    <row r="501" spans="1:20" ht="57.6" hidden="1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9">
        <v>40043.895462962966</v>
      </c>
      <c r="K501">
        <v>1250630968</v>
      </c>
      <c r="L501" t="b">
        <v>0</v>
      </c>
      <c r="M501">
        <v>26</v>
      </c>
      <c r="N501" t="b">
        <v>0</v>
      </c>
      <c r="O501" t="s">
        <v>8268</v>
      </c>
      <c r="P501">
        <f t="shared" si="14"/>
        <v>2009</v>
      </c>
      <c r="Q501" s="12" t="s">
        <v>8308</v>
      </c>
      <c r="R501" t="s">
        <v>8314</v>
      </c>
      <c r="S501">
        <f t="shared" si="15"/>
        <v>8</v>
      </c>
      <c r="T501" s="17" t="s">
        <v>8372</v>
      </c>
    </row>
    <row r="502" spans="1:20" ht="57.6" hidden="1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9">
        <v>40247.886006944442</v>
      </c>
      <c r="K502">
        <v>1268255751</v>
      </c>
      <c r="L502" t="b">
        <v>0</v>
      </c>
      <c r="M502">
        <v>4</v>
      </c>
      <c r="N502" t="b">
        <v>0</v>
      </c>
      <c r="O502" t="s">
        <v>8268</v>
      </c>
      <c r="P502">
        <f t="shared" si="14"/>
        <v>2010</v>
      </c>
      <c r="Q502" s="12" t="s">
        <v>8308</v>
      </c>
      <c r="R502" t="s">
        <v>8314</v>
      </c>
      <c r="S502">
        <f t="shared" si="15"/>
        <v>3</v>
      </c>
      <c r="T502" s="17" t="s">
        <v>8367</v>
      </c>
    </row>
    <row r="503" spans="1:20" ht="43.2" hidden="1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9">
        <v>40703.234386574077</v>
      </c>
      <c r="K503">
        <v>1307597851</v>
      </c>
      <c r="L503" t="b">
        <v>0</v>
      </c>
      <c r="M503">
        <v>0</v>
      </c>
      <c r="N503" t="b">
        <v>0</v>
      </c>
      <c r="O503" t="s">
        <v>8268</v>
      </c>
      <c r="P503">
        <f t="shared" si="14"/>
        <v>2011</v>
      </c>
      <c r="Q503" s="12" t="s">
        <v>8308</v>
      </c>
      <c r="R503" t="s">
        <v>8314</v>
      </c>
      <c r="S503">
        <f t="shared" si="15"/>
        <v>6</v>
      </c>
      <c r="T503" s="17" t="s">
        <v>8370</v>
      </c>
    </row>
    <row r="504" spans="1:20" ht="43.2" hidden="1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9">
        <v>40956.553530092591</v>
      </c>
      <c r="K504">
        <v>1329484625</v>
      </c>
      <c r="L504" t="b">
        <v>0</v>
      </c>
      <c r="M504">
        <v>4</v>
      </c>
      <c r="N504" t="b">
        <v>0</v>
      </c>
      <c r="O504" t="s">
        <v>8268</v>
      </c>
      <c r="P504">
        <f t="shared" si="14"/>
        <v>2012</v>
      </c>
      <c r="Q504" s="12" t="s">
        <v>8308</v>
      </c>
      <c r="R504" t="s">
        <v>8314</v>
      </c>
      <c r="S504">
        <f t="shared" si="15"/>
        <v>2</v>
      </c>
      <c r="T504" s="17" t="s">
        <v>8366</v>
      </c>
    </row>
    <row r="505" spans="1:20" ht="43.2" hidden="1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9">
        <v>41991.526655092595</v>
      </c>
      <c r="K505">
        <v>1418906303</v>
      </c>
      <c r="L505" t="b">
        <v>0</v>
      </c>
      <c r="M505">
        <v>9</v>
      </c>
      <c r="N505" t="b">
        <v>0</v>
      </c>
      <c r="O505" t="s">
        <v>8268</v>
      </c>
      <c r="P505">
        <f t="shared" si="14"/>
        <v>2014</v>
      </c>
      <c r="Q505" s="12" t="s">
        <v>8308</v>
      </c>
      <c r="R505" t="s">
        <v>8314</v>
      </c>
      <c r="S505">
        <f t="shared" si="15"/>
        <v>12</v>
      </c>
      <c r="T505" s="17" t="s">
        <v>8376</v>
      </c>
    </row>
    <row r="506" spans="1:20" ht="43.2" hidden="1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9">
        <v>40949.98364583333</v>
      </c>
      <c r="K506">
        <v>1328916987</v>
      </c>
      <c r="L506" t="b">
        <v>0</v>
      </c>
      <c r="M506">
        <v>5</v>
      </c>
      <c r="N506" t="b">
        <v>0</v>
      </c>
      <c r="O506" t="s">
        <v>8268</v>
      </c>
      <c r="P506">
        <f t="shared" si="14"/>
        <v>2012</v>
      </c>
      <c r="Q506" s="12" t="s">
        <v>8308</v>
      </c>
      <c r="R506" t="s">
        <v>8314</v>
      </c>
      <c r="S506">
        <f t="shared" si="15"/>
        <v>2</v>
      </c>
      <c r="T506" s="17" t="s">
        <v>8366</v>
      </c>
    </row>
    <row r="507" spans="1:20" ht="43.2" hidden="1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9">
        <v>42318.098217592589</v>
      </c>
      <c r="K507">
        <v>1447122086</v>
      </c>
      <c r="L507" t="b">
        <v>0</v>
      </c>
      <c r="M507">
        <v>14</v>
      </c>
      <c r="N507" t="b">
        <v>0</v>
      </c>
      <c r="O507" t="s">
        <v>8268</v>
      </c>
      <c r="P507">
        <f t="shared" si="14"/>
        <v>2015</v>
      </c>
      <c r="Q507" s="12" t="s">
        <v>8308</v>
      </c>
      <c r="R507" t="s">
        <v>8314</v>
      </c>
      <c r="S507">
        <f t="shared" si="15"/>
        <v>11</v>
      </c>
      <c r="T507" s="17" t="s">
        <v>8375</v>
      </c>
    </row>
    <row r="508" spans="1:20" ht="43.2" hidden="1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9">
        <v>41466.552314814813</v>
      </c>
      <c r="K508">
        <v>1373548520</v>
      </c>
      <c r="L508" t="b">
        <v>0</v>
      </c>
      <c r="M508">
        <v>1</v>
      </c>
      <c r="N508" t="b">
        <v>0</v>
      </c>
      <c r="O508" t="s">
        <v>8268</v>
      </c>
      <c r="P508">
        <f t="shared" si="14"/>
        <v>2013</v>
      </c>
      <c r="Q508" s="12" t="s">
        <v>8308</v>
      </c>
      <c r="R508" t="s">
        <v>8314</v>
      </c>
      <c r="S508">
        <f t="shared" si="15"/>
        <v>7</v>
      </c>
      <c r="T508" s="17" t="s">
        <v>8371</v>
      </c>
    </row>
    <row r="509" spans="1:20" ht="43.2" hidden="1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9">
        <v>41156.958993055552</v>
      </c>
      <c r="K509">
        <v>1346799657</v>
      </c>
      <c r="L509" t="b">
        <v>0</v>
      </c>
      <c r="M509">
        <v>10</v>
      </c>
      <c r="N509" t="b">
        <v>0</v>
      </c>
      <c r="O509" t="s">
        <v>8268</v>
      </c>
      <c r="P509">
        <f t="shared" si="14"/>
        <v>2012</v>
      </c>
      <c r="Q509" s="12" t="s">
        <v>8308</v>
      </c>
      <c r="R509" t="s">
        <v>8314</v>
      </c>
      <c r="S509">
        <f t="shared" si="15"/>
        <v>9</v>
      </c>
      <c r="T509" s="17" t="s">
        <v>8373</v>
      </c>
    </row>
    <row r="510" spans="1:20" ht="57.6" hidden="1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9">
        <v>40995.024317129632</v>
      </c>
      <c r="K510">
        <v>1332808501</v>
      </c>
      <c r="L510" t="b">
        <v>0</v>
      </c>
      <c r="M510">
        <v>3</v>
      </c>
      <c r="N510" t="b">
        <v>0</v>
      </c>
      <c r="O510" t="s">
        <v>8268</v>
      </c>
      <c r="P510">
        <f t="shared" si="14"/>
        <v>2012</v>
      </c>
      <c r="Q510" s="12" t="s">
        <v>8308</v>
      </c>
      <c r="R510" t="s">
        <v>8314</v>
      </c>
      <c r="S510">
        <f t="shared" si="15"/>
        <v>3</v>
      </c>
      <c r="T510" s="17" t="s">
        <v>8367</v>
      </c>
    </row>
    <row r="511" spans="1:20" ht="43.2" hidden="1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9">
        <v>42153.631597222222</v>
      </c>
      <c r="K511">
        <v>1432912170</v>
      </c>
      <c r="L511" t="b">
        <v>0</v>
      </c>
      <c r="M511">
        <v>1</v>
      </c>
      <c r="N511" t="b">
        <v>0</v>
      </c>
      <c r="O511" t="s">
        <v>8268</v>
      </c>
      <c r="P511">
        <f t="shared" si="14"/>
        <v>2015</v>
      </c>
      <c r="Q511" s="12" t="s">
        <v>8308</v>
      </c>
      <c r="R511" t="s">
        <v>8314</v>
      </c>
      <c r="S511">
        <f t="shared" si="15"/>
        <v>5</v>
      </c>
      <c r="T511" s="17" t="s">
        <v>8369</v>
      </c>
    </row>
    <row r="512" spans="1:20" ht="43.2" hidden="1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9">
        <v>42400.176377314812</v>
      </c>
      <c r="K512">
        <v>1454213639</v>
      </c>
      <c r="L512" t="b">
        <v>0</v>
      </c>
      <c r="M512">
        <v>0</v>
      </c>
      <c r="N512" t="b">
        <v>0</v>
      </c>
      <c r="O512" t="s">
        <v>8268</v>
      </c>
      <c r="P512">
        <f t="shared" si="14"/>
        <v>2016</v>
      </c>
      <c r="Q512" s="12" t="s">
        <v>8308</v>
      </c>
      <c r="R512" t="s">
        <v>8314</v>
      </c>
      <c r="S512">
        <f t="shared" si="15"/>
        <v>1</v>
      </c>
      <c r="T512" s="17" t="s">
        <v>8365</v>
      </c>
    </row>
    <row r="513" spans="1:20" ht="43.2" hidden="1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9">
        <v>41340.303032407406</v>
      </c>
      <c r="K513">
        <v>1362640582</v>
      </c>
      <c r="L513" t="b">
        <v>0</v>
      </c>
      <c r="M513">
        <v>5</v>
      </c>
      <c r="N513" t="b">
        <v>0</v>
      </c>
      <c r="O513" t="s">
        <v>8268</v>
      </c>
      <c r="P513">
        <f t="shared" si="14"/>
        <v>2013</v>
      </c>
      <c r="Q513" s="12" t="s">
        <v>8308</v>
      </c>
      <c r="R513" t="s">
        <v>8314</v>
      </c>
      <c r="S513">
        <f t="shared" si="15"/>
        <v>3</v>
      </c>
      <c r="T513" s="17" t="s">
        <v>8367</v>
      </c>
    </row>
    <row r="514" spans="1:20" ht="43.2" hidden="1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9">
        <v>42649.742210648146</v>
      </c>
      <c r="K514">
        <v>1475776127</v>
      </c>
      <c r="L514" t="b">
        <v>0</v>
      </c>
      <c r="M514">
        <v>2</v>
      </c>
      <c r="N514" t="b">
        <v>0</v>
      </c>
      <c r="O514" t="s">
        <v>8268</v>
      </c>
      <c r="P514">
        <f t="shared" si="14"/>
        <v>2016</v>
      </c>
      <c r="Q514" s="12" t="s">
        <v>8308</v>
      </c>
      <c r="R514" t="s">
        <v>8314</v>
      </c>
      <c r="S514">
        <f t="shared" si="15"/>
        <v>10</v>
      </c>
      <c r="T514" s="17" t="s">
        <v>8374</v>
      </c>
    </row>
    <row r="515" spans="1:20" ht="28.8" hidden="1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9">
        <v>42552.653993055559</v>
      </c>
      <c r="K515">
        <v>1467387705</v>
      </c>
      <c r="L515" t="b">
        <v>0</v>
      </c>
      <c r="M515">
        <v>68</v>
      </c>
      <c r="N515" t="b">
        <v>0</v>
      </c>
      <c r="O515" t="s">
        <v>8268</v>
      </c>
      <c r="P515">
        <f t="shared" ref="P515:P578" si="16">YEAR(J515)</f>
        <v>2016</v>
      </c>
      <c r="Q515" s="12" t="s">
        <v>8308</v>
      </c>
      <c r="R515" t="s">
        <v>8314</v>
      </c>
      <c r="S515">
        <f t="shared" ref="S515:S578" si="17">MONTH(J515)</f>
        <v>7</v>
      </c>
      <c r="T515" s="17" t="s">
        <v>8371</v>
      </c>
    </row>
    <row r="516" spans="1:20" ht="43.2" hidden="1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9">
        <v>41830.613969907405</v>
      </c>
      <c r="K516">
        <v>1405003447</v>
      </c>
      <c r="L516" t="b">
        <v>0</v>
      </c>
      <c r="M516">
        <v>3</v>
      </c>
      <c r="N516" t="b">
        <v>0</v>
      </c>
      <c r="O516" t="s">
        <v>8268</v>
      </c>
      <c r="P516">
        <f t="shared" si="16"/>
        <v>2014</v>
      </c>
      <c r="Q516" s="12" t="s">
        <v>8308</v>
      </c>
      <c r="R516" t="s">
        <v>8314</v>
      </c>
      <c r="S516">
        <f t="shared" si="17"/>
        <v>7</v>
      </c>
      <c r="T516" s="17" t="s">
        <v>8371</v>
      </c>
    </row>
    <row r="517" spans="1:20" ht="43.2" hidden="1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9">
        <v>42327.490752314814</v>
      </c>
      <c r="K517">
        <v>1447933601</v>
      </c>
      <c r="L517" t="b">
        <v>0</v>
      </c>
      <c r="M517">
        <v>34</v>
      </c>
      <c r="N517" t="b">
        <v>0</v>
      </c>
      <c r="O517" t="s">
        <v>8268</v>
      </c>
      <c r="P517">
        <f t="shared" si="16"/>
        <v>2015</v>
      </c>
      <c r="Q517" s="12" t="s">
        <v>8308</v>
      </c>
      <c r="R517" t="s">
        <v>8314</v>
      </c>
      <c r="S517">
        <f t="shared" si="17"/>
        <v>11</v>
      </c>
      <c r="T517" s="17" t="s">
        <v>8375</v>
      </c>
    </row>
    <row r="518" spans="1:20" ht="28.8" hidden="1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9">
        <v>42091.778703703705</v>
      </c>
      <c r="K518">
        <v>1427568080</v>
      </c>
      <c r="L518" t="b">
        <v>0</v>
      </c>
      <c r="M518">
        <v>0</v>
      </c>
      <c r="N518" t="b">
        <v>0</v>
      </c>
      <c r="O518" t="s">
        <v>8268</v>
      </c>
      <c r="P518">
        <f t="shared" si="16"/>
        <v>2015</v>
      </c>
      <c r="Q518" s="12" t="s">
        <v>8308</v>
      </c>
      <c r="R518" t="s">
        <v>8314</v>
      </c>
      <c r="S518">
        <f t="shared" si="17"/>
        <v>3</v>
      </c>
      <c r="T518" s="17" t="s">
        <v>8367</v>
      </c>
    </row>
    <row r="519" spans="1:20" ht="43.2" hidden="1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9">
        <v>42738.615289351852</v>
      </c>
      <c r="K519">
        <v>1483454761</v>
      </c>
      <c r="L519" t="b">
        <v>0</v>
      </c>
      <c r="M519">
        <v>3</v>
      </c>
      <c r="N519" t="b">
        <v>0</v>
      </c>
      <c r="O519" t="s">
        <v>8268</v>
      </c>
      <c r="P519">
        <f t="shared" si="16"/>
        <v>2017</v>
      </c>
      <c r="Q519" s="12" t="s">
        <v>8308</v>
      </c>
      <c r="R519" t="s">
        <v>8314</v>
      </c>
      <c r="S519">
        <f t="shared" si="17"/>
        <v>1</v>
      </c>
      <c r="T519" s="17" t="s">
        <v>8365</v>
      </c>
    </row>
    <row r="520" spans="1:20" ht="43.2" hidden="1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9">
        <v>42223.616018518522</v>
      </c>
      <c r="K520">
        <v>1438958824</v>
      </c>
      <c r="L520" t="b">
        <v>0</v>
      </c>
      <c r="M520">
        <v>0</v>
      </c>
      <c r="N520" t="b">
        <v>0</v>
      </c>
      <c r="O520" t="s">
        <v>8268</v>
      </c>
      <c r="P520">
        <f t="shared" si="16"/>
        <v>2015</v>
      </c>
      <c r="Q520" s="12" t="s">
        <v>8308</v>
      </c>
      <c r="R520" t="s">
        <v>8314</v>
      </c>
      <c r="S520">
        <f t="shared" si="17"/>
        <v>8</v>
      </c>
      <c r="T520" s="17" t="s">
        <v>8372</v>
      </c>
    </row>
    <row r="521" spans="1:20" ht="43.2" hidden="1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9">
        <v>41218.391446759262</v>
      </c>
      <c r="K521">
        <v>1352107421</v>
      </c>
      <c r="L521" t="b">
        <v>0</v>
      </c>
      <c r="M521">
        <v>70</v>
      </c>
      <c r="N521" t="b">
        <v>0</v>
      </c>
      <c r="O521" t="s">
        <v>8268</v>
      </c>
      <c r="P521">
        <f t="shared" si="16"/>
        <v>2012</v>
      </c>
      <c r="Q521" s="12" t="s">
        <v>8308</v>
      </c>
      <c r="R521" t="s">
        <v>8314</v>
      </c>
      <c r="S521">
        <f t="shared" si="17"/>
        <v>11</v>
      </c>
      <c r="T521" s="17" t="s">
        <v>8375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9">
        <v>42318.702094907407</v>
      </c>
      <c r="K522">
        <v>1447174261</v>
      </c>
      <c r="L522" t="b">
        <v>0</v>
      </c>
      <c r="M522">
        <v>34</v>
      </c>
      <c r="N522" t="b">
        <v>1</v>
      </c>
      <c r="O522" t="s">
        <v>8269</v>
      </c>
      <c r="P522">
        <f t="shared" si="16"/>
        <v>2015</v>
      </c>
      <c r="Q522" s="12" t="s">
        <v>8315</v>
      </c>
      <c r="R522" t="s">
        <v>8316</v>
      </c>
      <c r="S522">
        <f t="shared" si="17"/>
        <v>11</v>
      </c>
      <c r="T522" s="17" t="s">
        <v>8375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9">
        <v>42646.092812499999</v>
      </c>
      <c r="K523">
        <v>1475460819</v>
      </c>
      <c r="L523" t="b">
        <v>0</v>
      </c>
      <c r="M523">
        <v>56</v>
      </c>
      <c r="N523" t="b">
        <v>1</v>
      </c>
      <c r="O523" t="s">
        <v>8269</v>
      </c>
      <c r="P523">
        <f t="shared" si="16"/>
        <v>2016</v>
      </c>
      <c r="Q523" s="12" t="s">
        <v>8315</v>
      </c>
      <c r="R523" t="s">
        <v>8316</v>
      </c>
      <c r="S523">
        <f t="shared" si="17"/>
        <v>10</v>
      </c>
      <c r="T523" s="17" t="s">
        <v>8374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9">
        <v>42430.040798611109</v>
      </c>
      <c r="K524">
        <v>1456793925</v>
      </c>
      <c r="L524" t="b">
        <v>0</v>
      </c>
      <c r="M524">
        <v>31</v>
      </c>
      <c r="N524" t="b">
        <v>1</v>
      </c>
      <c r="O524" t="s">
        <v>8269</v>
      </c>
      <c r="P524">
        <f t="shared" si="16"/>
        <v>2016</v>
      </c>
      <c r="Q524" s="12" t="s">
        <v>8315</v>
      </c>
      <c r="R524" t="s">
        <v>8316</v>
      </c>
      <c r="S524">
        <f t="shared" si="17"/>
        <v>3</v>
      </c>
      <c r="T524" s="17" t="s">
        <v>8367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9">
        <v>42238.132824074077</v>
      </c>
      <c r="K525">
        <v>1440213076</v>
      </c>
      <c r="L525" t="b">
        <v>0</v>
      </c>
      <c r="M525">
        <v>84</v>
      </c>
      <c r="N525" t="b">
        <v>1</v>
      </c>
      <c r="O525" t="s">
        <v>8269</v>
      </c>
      <c r="P525">
        <f t="shared" si="16"/>
        <v>2015</v>
      </c>
      <c r="Q525" s="12" t="s">
        <v>8315</v>
      </c>
      <c r="R525" t="s">
        <v>8316</v>
      </c>
      <c r="S525">
        <f t="shared" si="17"/>
        <v>8</v>
      </c>
      <c r="T525" s="17" t="s">
        <v>8372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9">
        <v>42492.717233796298</v>
      </c>
      <c r="K526">
        <v>1462209169</v>
      </c>
      <c r="L526" t="b">
        <v>0</v>
      </c>
      <c r="M526">
        <v>130</v>
      </c>
      <c r="N526" t="b">
        <v>1</v>
      </c>
      <c r="O526" t="s">
        <v>8269</v>
      </c>
      <c r="P526">
        <f t="shared" si="16"/>
        <v>2016</v>
      </c>
      <c r="Q526" s="12" t="s">
        <v>8315</v>
      </c>
      <c r="R526" t="s">
        <v>8316</v>
      </c>
      <c r="S526">
        <f t="shared" si="17"/>
        <v>5</v>
      </c>
      <c r="T526" s="17" t="s">
        <v>8369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9">
        <v>41850.400937500002</v>
      </c>
      <c r="K527">
        <v>1406713041</v>
      </c>
      <c r="L527" t="b">
        <v>0</v>
      </c>
      <c r="M527">
        <v>12</v>
      </c>
      <c r="N527" t="b">
        <v>1</v>
      </c>
      <c r="O527" t="s">
        <v>8269</v>
      </c>
      <c r="P527">
        <f t="shared" si="16"/>
        <v>2014</v>
      </c>
      <c r="Q527" s="12" t="s">
        <v>8315</v>
      </c>
      <c r="R527" t="s">
        <v>8316</v>
      </c>
      <c r="S527">
        <f t="shared" si="17"/>
        <v>7</v>
      </c>
      <c r="T527" s="17" t="s">
        <v>8371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9">
        <v>42192.591944444444</v>
      </c>
      <c r="K528">
        <v>1436278344</v>
      </c>
      <c r="L528" t="b">
        <v>0</v>
      </c>
      <c r="M528">
        <v>23</v>
      </c>
      <c r="N528" t="b">
        <v>1</v>
      </c>
      <c r="O528" t="s">
        <v>8269</v>
      </c>
      <c r="P528">
        <f t="shared" si="16"/>
        <v>2015</v>
      </c>
      <c r="Q528" s="12" t="s">
        <v>8315</v>
      </c>
      <c r="R528" t="s">
        <v>8316</v>
      </c>
      <c r="S528">
        <f t="shared" si="17"/>
        <v>7</v>
      </c>
      <c r="T528" s="17" t="s">
        <v>8371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9">
        <v>42753.205625000002</v>
      </c>
      <c r="K529">
        <v>1484715366</v>
      </c>
      <c r="L529" t="b">
        <v>0</v>
      </c>
      <c r="M529">
        <v>158</v>
      </c>
      <c r="N529" t="b">
        <v>1</v>
      </c>
      <c r="O529" t="s">
        <v>8269</v>
      </c>
      <c r="P529">
        <f t="shared" si="16"/>
        <v>2017</v>
      </c>
      <c r="Q529" s="12" t="s">
        <v>8315</v>
      </c>
      <c r="R529" t="s">
        <v>8316</v>
      </c>
      <c r="S529">
        <f t="shared" si="17"/>
        <v>1</v>
      </c>
      <c r="T529" s="17" t="s">
        <v>8365</v>
      </c>
    </row>
    <row r="530" spans="1:20" x14ac:dyDescent="0.5500000000000000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9">
        <v>42155.920219907406</v>
      </c>
      <c r="K530">
        <v>1433109907</v>
      </c>
      <c r="L530" t="b">
        <v>0</v>
      </c>
      <c r="M530">
        <v>30</v>
      </c>
      <c r="N530" t="b">
        <v>1</v>
      </c>
      <c r="O530" t="s">
        <v>8269</v>
      </c>
      <c r="P530">
        <f t="shared" si="16"/>
        <v>2015</v>
      </c>
      <c r="Q530" s="12" t="s">
        <v>8315</v>
      </c>
      <c r="R530" t="s">
        <v>8316</v>
      </c>
      <c r="S530">
        <f t="shared" si="17"/>
        <v>5</v>
      </c>
      <c r="T530" s="17" t="s">
        <v>8369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9">
        <v>42725.031180555554</v>
      </c>
      <c r="K531">
        <v>1482281094</v>
      </c>
      <c r="L531" t="b">
        <v>0</v>
      </c>
      <c r="M531">
        <v>18</v>
      </c>
      <c r="N531" t="b">
        <v>1</v>
      </c>
      <c r="O531" t="s">
        <v>8269</v>
      </c>
      <c r="P531">
        <f t="shared" si="16"/>
        <v>2016</v>
      </c>
      <c r="Q531" s="12" t="s">
        <v>8315</v>
      </c>
      <c r="R531" t="s">
        <v>8316</v>
      </c>
      <c r="S531">
        <f t="shared" si="17"/>
        <v>12</v>
      </c>
      <c r="T531" s="17" t="s">
        <v>8376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9">
        <v>42157.591064814813</v>
      </c>
      <c r="K532">
        <v>1433254268</v>
      </c>
      <c r="L532" t="b">
        <v>0</v>
      </c>
      <c r="M532">
        <v>29</v>
      </c>
      <c r="N532" t="b">
        <v>1</v>
      </c>
      <c r="O532" t="s">
        <v>8269</v>
      </c>
      <c r="P532">
        <f t="shared" si="16"/>
        <v>2015</v>
      </c>
      <c r="Q532" s="12" t="s">
        <v>8315</v>
      </c>
      <c r="R532" t="s">
        <v>8316</v>
      </c>
      <c r="S532">
        <f t="shared" si="17"/>
        <v>6</v>
      </c>
      <c r="T532" s="17" t="s">
        <v>8370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9">
        <v>42676.065150462964</v>
      </c>
      <c r="K533">
        <v>1478050429</v>
      </c>
      <c r="L533" t="b">
        <v>0</v>
      </c>
      <c r="M533">
        <v>31</v>
      </c>
      <c r="N533" t="b">
        <v>1</v>
      </c>
      <c r="O533" t="s">
        <v>8269</v>
      </c>
      <c r="P533">
        <f t="shared" si="16"/>
        <v>2016</v>
      </c>
      <c r="Q533" s="12" t="s">
        <v>8315</v>
      </c>
      <c r="R533" t="s">
        <v>8316</v>
      </c>
      <c r="S533">
        <f t="shared" si="17"/>
        <v>11</v>
      </c>
      <c r="T533" s="17" t="s">
        <v>8375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9">
        <v>42473.007037037038</v>
      </c>
      <c r="K534">
        <v>1460506208</v>
      </c>
      <c r="L534" t="b">
        <v>0</v>
      </c>
      <c r="M534">
        <v>173</v>
      </c>
      <c r="N534" t="b">
        <v>1</v>
      </c>
      <c r="O534" t="s">
        <v>8269</v>
      </c>
      <c r="P534">
        <f t="shared" si="16"/>
        <v>2016</v>
      </c>
      <c r="Q534" s="12" t="s">
        <v>8315</v>
      </c>
      <c r="R534" t="s">
        <v>8316</v>
      </c>
      <c r="S534">
        <f t="shared" si="17"/>
        <v>4</v>
      </c>
      <c r="T534" s="17" t="s">
        <v>8368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9">
        <v>42482.43478009259</v>
      </c>
      <c r="K535">
        <v>1461320765</v>
      </c>
      <c r="L535" t="b">
        <v>0</v>
      </c>
      <c r="M535">
        <v>17</v>
      </c>
      <c r="N535" t="b">
        <v>1</v>
      </c>
      <c r="O535" t="s">
        <v>8269</v>
      </c>
      <c r="P535">
        <f t="shared" si="16"/>
        <v>2016</v>
      </c>
      <c r="Q535" s="12" t="s">
        <v>8315</v>
      </c>
      <c r="R535" t="s">
        <v>8316</v>
      </c>
      <c r="S535">
        <f t="shared" si="17"/>
        <v>4</v>
      </c>
      <c r="T535" s="17" t="s">
        <v>8368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9">
        <v>42270.810995370368</v>
      </c>
      <c r="K536">
        <v>1443036470</v>
      </c>
      <c r="L536" t="b">
        <v>0</v>
      </c>
      <c r="M536">
        <v>48</v>
      </c>
      <c r="N536" t="b">
        <v>1</v>
      </c>
      <c r="O536" t="s">
        <v>8269</v>
      </c>
      <c r="P536">
        <f t="shared" si="16"/>
        <v>2015</v>
      </c>
      <c r="Q536" s="12" t="s">
        <v>8315</v>
      </c>
      <c r="R536" t="s">
        <v>8316</v>
      </c>
      <c r="S536">
        <f t="shared" si="17"/>
        <v>9</v>
      </c>
      <c r="T536" s="17" t="s">
        <v>8373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9">
        <v>42711.54519675926</v>
      </c>
      <c r="K537">
        <v>1481115905</v>
      </c>
      <c r="L537" t="b">
        <v>0</v>
      </c>
      <c r="M537">
        <v>59</v>
      </c>
      <c r="N537" t="b">
        <v>1</v>
      </c>
      <c r="O537" t="s">
        <v>8269</v>
      </c>
      <c r="P537">
        <f t="shared" si="16"/>
        <v>2016</v>
      </c>
      <c r="Q537" s="12" t="s">
        <v>8315</v>
      </c>
      <c r="R537" t="s">
        <v>8316</v>
      </c>
      <c r="S537">
        <f t="shared" si="17"/>
        <v>12</v>
      </c>
      <c r="T537" s="17" t="s">
        <v>8376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9">
        <v>42179.344988425924</v>
      </c>
      <c r="K538">
        <v>1435133807</v>
      </c>
      <c r="L538" t="b">
        <v>0</v>
      </c>
      <c r="M538">
        <v>39</v>
      </c>
      <c r="N538" t="b">
        <v>1</v>
      </c>
      <c r="O538" t="s">
        <v>8269</v>
      </c>
      <c r="P538">
        <f t="shared" si="16"/>
        <v>2015</v>
      </c>
      <c r="Q538" s="12" t="s">
        <v>8315</v>
      </c>
      <c r="R538" t="s">
        <v>8316</v>
      </c>
      <c r="S538">
        <f t="shared" si="17"/>
        <v>6</v>
      </c>
      <c r="T538" s="17" t="s">
        <v>8370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9">
        <v>42282.768414351849</v>
      </c>
      <c r="K539">
        <v>1444069591</v>
      </c>
      <c r="L539" t="b">
        <v>0</v>
      </c>
      <c r="M539">
        <v>59</v>
      </c>
      <c r="N539" t="b">
        <v>1</v>
      </c>
      <c r="O539" t="s">
        <v>8269</v>
      </c>
      <c r="P539">
        <f t="shared" si="16"/>
        <v>2015</v>
      </c>
      <c r="Q539" s="12" t="s">
        <v>8315</v>
      </c>
      <c r="R539" t="s">
        <v>8316</v>
      </c>
      <c r="S539">
        <f t="shared" si="17"/>
        <v>10</v>
      </c>
      <c r="T539" s="17" t="s">
        <v>8374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9">
        <v>42473.794710648152</v>
      </c>
      <c r="K540">
        <v>1460574263</v>
      </c>
      <c r="L540" t="b">
        <v>0</v>
      </c>
      <c r="M540">
        <v>60</v>
      </c>
      <c r="N540" t="b">
        <v>1</v>
      </c>
      <c r="O540" t="s">
        <v>8269</v>
      </c>
      <c r="P540">
        <f t="shared" si="16"/>
        <v>2016</v>
      </c>
      <c r="Q540" s="12" t="s">
        <v>8315</v>
      </c>
      <c r="R540" t="s">
        <v>8316</v>
      </c>
      <c r="S540">
        <f t="shared" si="17"/>
        <v>4</v>
      </c>
      <c r="T540" s="17" t="s">
        <v>8368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9">
        <v>42535.049849537034</v>
      </c>
      <c r="K541">
        <v>1465866707</v>
      </c>
      <c r="L541" t="b">
        <v>0</v>
      </c>
      <c r="M541">
        <v>20</v>
      </c>
      <c r="N541" t="b">
        <v>1</v>
      </c>
      <c r="O541" t="s">
        <v>8269</v>
      </c>
      <c r="P541">
        <f t="shared" si="16"/>
        <v>2016</v>
      </c>
      <c r="Q541" s="12" t="s">
        <v>8315</v>
      </c>
      <c r="R541" t="s">
        <v>8316</v>
      </c>
      <c r="S541">
        <f t="shared" si="17"/>
        <v>6</v>
      </c>
      <c r="T541" s="17" t="s">
        <v>8370</v>
      </c>
    </row>
    <row r="542" spans="1:20" ht="57.6" hidden="1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9">
        <v>42009.817199074074</v>
      </c>
      <c r="K542">
        <v>1420486606</v>
      </c>
      <c r="L542" t="b">
        <v>0</v>
      </c>
      <c r="M542">
        <v>1</v>
      </c>
      <c r="N542" t="b">
        <v>0</v>
      </c>
      <c r="O542" t="s">
        <v>8270</v>
      </c>
      <c r="P542">
        <f t="shared" si="16"/>
        <v>2015</v>
      </c>
      <c r="Q542" s="12" t="s">
        <v>8317</v>
      </c>
      <c r="R542" t="s">
        <v>8318</v>
      </c>
      <c r="S542">
        <f t="shared" si="17"/>
        <v>1</v>
      </c>
      <c r="T542" s="17" t="s">
        <v>8365</v>
      </c>
    </row>
    <row r="543" spans="1:20" ht="43.2" hidden="1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9">
        <v>42276.046689814815</v>
      </c>
      <c r="K543">
        <v>1443488834</v>
      </c>
      <c r="L543" t="b">
        <v>0</v>
      </c>
      <c r="M543">
        <v>1</v>
      </c>
      <c r="N543" t="b">
        <v>0</v>
      </c>
      <c r="O543" t="s">
        <v>8270</v>
      </c>
      <c r="P543">
        <f t="shared" si="16"/>
        <v>2015</v>
      </c>
      <c r="Q543" s="12" t="s">
        <v>8317</v>
      </c>
      <c r="R543" t="s">
        <v>8318</v>
      </c>
      <c r="S543">
        <f t="shared" si="17"/>
        <v>9</v>
      </c>
      <c r="T543" s="17" t="s">
        <v>8373</v>
      </c>
    </row>
    <row r="544" spans="1:20" ht="43.2" hidden="1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9">
        <v>42433.737453703703</v>
      </c>
      <c r="K544">
        <v>1457113316</v>
      </c>
      <c r="L544" t="b">
        <v>0</v>
      </c>
      <c r="M544">
        <v>1</v>
      </c>
      <c r="N544" t="b">
        <v>0</v>
      </c>
      <c r="O544" t="s">
        <v>8270</v>
      </c>
      <c r="P544">
        <f t="shared" si="16"/>
        <v>2016</v>
      </c>
      <c r="Q544" s="12" t="s">
        <v>8317</v>
      </c>
      <c r="R544" t="s">
        <v>8318</v>
      </c>
      <c r="S544">
        <f t="shared" si="17"/>
        <v>3</v>
      </c>
      <c r="T544" s="17" t="s">
        <v>8367</v>
      </c>
    </row>
    <row r="545" spans="1:20" ht="43.2" hidden="1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9">
        <v>41914.092152777775</v>
      </c>
      <c r="K545">
        <v>1412215962</v>
      </c>
      <c r="L545" t="b">
        <v>0</v>
      </c>
      <c r="M545">
        <v>2</v>
      </c>
      <c r="N545" t="b">
        <v>0</v>
      </c>
      <c r="O545" t="s">
        <v>8270</v>
      </c>
      <c r="P545">
        <f t="shared" si="16"/>
        <v>2014</v>
      </c>
      <c r="Q545" s="12" t="s">
        <v>8317</v>
      </c>
      <c r="R545" t="s">
        <v>8318</v>
      </c>
      <c r="S545">
        <f t="shared" si="17"/>
        <v>10</v>
      </c>
      <c r="T545" s="17" t="s">
        <v>8374</v>
      </c>
    </row>
    <row r="546" spans="1:20" ht="43.2" hidden="1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9">
        <v>42525.656944444447</v>
      </c>
      <c r="K546">
        <v>1465055160</v>
      </c>
      <c r="L546" t="b">
        <v>0</v>
      </c>
      <c r="M546">
        <v>2</v>
      </c>
      <c r="N546" t="b">
        <v>0</v>
      </c>
      <c r="O546" t="s">
        <v>8270</v>
      </c>
      <c r="P546">
        <f t="shared" si="16"/>
        <v>2016</v>
      </c>
      <c r="Q546" s="12" t="s">
        <v>8317</v>
      </c>
      <c r="R546" t="s">
        <v>8318</v>
      </c>
      <c r="S546">
        <f t="shared" si="17"/>
        <v>6</v>
      </c>
      <c r="T546" s="17" t="s">
        <v>8370</v>
      </c>
    </row>
    <row r="547" spans="1:20" ht="43.2" hidden="1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9">
        <v>42283.592465277776</v>
      </c>
      <c r="K547">
        <v>1444140789</v>
      </c>
      <c r="L547" t="b">
        <v>0</v>
      </c>
      <c r="M547">
        <v>34</v>
      </c>
      <c r="N547" t="b">
        <v>0</v>
      </c>
      <c r="O547" t="s">
        <v>8270</v>
      </c>
      <c r="P547">
        <f t="shared" si="16"/>
        <v>2015</v>
      </c>
      <c r="Q547" s="12" t="s">
        <v>8317</v>
      </c>
      <c r="R547" t="s">
        <v>8318</v>
      </c>
      <c r="S547">
        <f t="shared" si="17"/>
        <v>10</v>
      </c>
      <c r="T547" s="17" t="s">
        <v>8374</v>
      </c>
    </row>
    <row r="548" spans="1:20" ht="43.2" hidden="1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9">
        <v>42249.667997685188</v>
      </c>
      <c r="K548">
        <v>1441209715</v>
      </c>
      <c r="L548" t="b">
        <v>0</v>
      </c>
      <c r="M548">
        <v>2</v>
      </c>
      <c r="N548" t="b">
        <v>0</v>
      </c>
      <c r="O548" t="s">
        <v>8270</v>
      </c>
      <c r="P548">
        <f t="shared" si="16"/>
        <v>2015</v>
      </c>
      <c r="Q548" s="12" t="s">
        <v>8317</v>
      </c>
      <c r="R548" t="s">
        <v>8318</v>
      </c>
      <c r="S548">
        <f t="shared" si="17"/>
        <v>9</v>
      </c>
      <c r="T548" s="17" t="s">
        <v>8373</v>
      </c>
    </row>
    <row r="549" spans="1:20" ht="43.2" hidden="1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9">
        <v>42380.696342592593</v>
      </c>
      <c r="K549">
        <v>1452530564</v>
      </c>
      <c r="L549" t="b">
        <v>0</v>
      </c>
      <c r="M549">
        <v>0</v>
      </c>
      <c r="N549" t="b">
        <v>0</v>
      </c>
      <c r="O549" t="s">
        <v>8270</v>
      </c>
      <c r="P549">
        <f t="shared" si="16"/>
        <v>2016</v>
      </c>
      <c r="Q549" s="12" t="s">
        <v>8317</v>
      </c>
      <c r="R549" t="s">
        <v>8318</v>
      </c>
      <c r="S549">
        <f t="shared" si="17"/>
        <v>1</v>
      </c>
      <c r="T549" s="17" t="s">
        <v>8365</v>
      </c>
    </row>
    <row r="550" spans="1:20" ht="43.2" hidden="1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9">
        <v>42276.903333333335</v>
      </c>
      <c r="K550">
        <v>1443562848</v>
      </c>
      <c r="L550" t="b">
        <v>0</v>
      </c>
      <c r="M550">
        <v>1</v>
      </c>
      <c r="N550" t="b">
        <v>0</v>
      </c>
      <c r="O550" t="s">
        <v>8270</v>
      </c>
      <c r="P550">
        <f t="shared" si="16"/>
        <v>2015</v>
      </c>
      <c r="Q550" s="12" t="s">
        <v>8317</v>
      </c>
      <c r="R550" t="s">
        <v>8318</v>
      </c>
      <c r="S550">
        <f t="shared" si="17"/>
        <v>9</v>
      </c>
      <c r="T550" s="17" t="s">
        <v>8373</v>
      </c>
    </row>
    <row r="551" spans="1:20" ht="43.2" hidden="1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9">
        <v>42163.636828703704</v>
      </c>
      <c r="K551">
        <v>1433776622</v>
      </c>
      <c r="L551" t="b">
        <v>0</v>
      </c>
      <c r="M551">
        <v>8</v>
      </c>
      <c r="N551" t="b">
        <v>0</v>
      </c>
      <c r="O551" t="s">
        <v>8270</v>
      </c>
      <c r="P551">
        <f t="shared" si="16"/>
        <v>2015</v>
      </c>
      <c r="Q551" s="12" t="s">
        <v>8317</v>
      </c>
      <c r="R551" t="s">
        <v>8318</v>
      </c>
      <c r="S551">
        <f t="shared" si="17"/>
        <v>6</v>
      </c>
      <c r="T551" s="17" t="s">
        <v>8370</v>
      </c>
    </row>
    <row r="552" spans="1:20" ht="43.2" hidden="1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9">
        <v>42753.678761574076</v>
      </c>
      <c r="K552">
        <v>1484756245</v>
      </c>
      <c r="L552" t="b">
        <v>0</v>
      </c>
      <c r="M552">
        <v>4</v>
      </c>
      <c r="N552" t="b">
        <v>0</v>
      </c>
      <c r="O552" t="s">
        <v>8270</v>
      </c>
      <c r="P552">
        <f t="shared" si="16"/>
        <v>2017</v>
      </c>
      <c r="Q552" s="12" t="s">
        <v>8317</v>
      </c>
      <c r="R552" t="s">
        <v>8318</v>
      </c>
      <c r="S552">
        <f t="shared" si="17"/>
        <v>1</v>
      </c>
      <c r="T552" s="17" t="s">
        <v>8365</v>
      </c>
    </row>
    <row r="553" spans="1:20" ht="43.2" hidden="1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9">
        <v>42173.275740740741</v>
      </c>
      <c r="K553">
        <v>1434609424</v>
      </c>
      <c r="L553" t="b">
        <v>0</v>
      </c>
      <c r="M553">
        <v>28</v>
      </c>
      <c r="N553" t="b">
        <v>0</v>
      </c>
      <c r="O553" t="s">
        <v>8270</v>
      </c>
      <c r="P553">
        <f t="shared" si="16"/>
        <v>2015</v>
      </c>
      <c r="Q553" s="12" t="s">
        <v>8317</v>
      </c>
      <c r="R553" t="s">
        <v>8318</v>
      </c>
      <c r="S553">
        <f t="shared" si="17"/>
        <v>6</v>
      </c>
      <c r="T553" s="17" t="s">
        <v>8370</v>
      </c>
    </row>
    <row r="554" spans="1:20" ht="43.2" hidden="1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9">
        <v>42318.616851851853</v>
      </c>
      <c r="K554">
        <v>1447166896</v>
      </c>
      <c r="L554" t="b">
        <v>0</v>
      </c>
      <c r="M554">
        <v>0</v>
      </c>
      <c r="N554" t="b">
        <v>0</v>
      </c>
      <c r="O554" t="s">
        <v>8270</v>
      </c>
      <c r="P554">
        <f t="shared" si="16"/>
        <v>2015</v>
      </c>
      <c r="Q554" s="12" t="s">
        <v>8317</v>
      </c>
      <c r="R554" t="s">
        <v>8318</v>
      </c>
      <c r="S554">
        <f t="shared" si="17"/>
        <v>11</v>
      </c>
      <c r="T554" s="17" t="s">
        <v>8375</v>
      </c>
    </row>
    <row r="555" spans="1:20" ht="43.2" hidden="1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9">
        <v>41927.71980324074</v>
      </c>
      <c r="K555">
        <v>1413393391</v>
      </c>
      <c r="L555" t="b">
        <v>0</v>
      </c>
      <c r="M555">
        <v>6</v>
      </c>
      <c r="N555" t="b">
        <v>0</v>
      </c>
      <c r="O555" t="s">
        <v>8270</v>
      </c>
      <c r="P555">
        <f t="shared" si="16"/>
        <v>2014</v>
      </c>
      <c r="Q555" s="12" t="s">
        <v>8317</v>
      </c>
      <c r="R555" t="s">
        <v>8318</v>
      </c>
      <c r="S555">
        <f t="shared" si="17"/>
        <v>10</v>
      </c>
      <c r="T555" s="17" t="s">
        <v>8374</v>
      </c>
    </row>
    <row r="556" spans="1:20" ht="43.2" hidden="1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9">
        <v>41901.684861111113</v>
      </c>
      <c r="K556">
        <v>1411143972</v>
      </c>
      <c r="L556" t="b">
        <v>0</v>
      </c>
      <c r="M556">
        <v>22</v>
      </c>
      <c r="N556" t="b">
        <v>0</v>
      </c>
      <c r="O556" t="s">
        <v>8270</v>
      </c>
      <c r="P556">
        <f t="shared" si="16"/>
        <v>2014</v>
      </c>
      <c r="Q556" s="12" t="s">
        <v>8317</v>
      </c>
      <c r="R556" t="s">
        <v>8318</v>
      </c>
      <c r="S556">
        <f t="shared" si="17"/>
        <v>9</v>
      </c>
      <c r="T556" s="17" t="s">
        <v>8373</v>
      </c>
    </row>
    <row r="557" spans="1:20" ht="43.2" hidden="1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9">
        <v>42503.353506944448</v>
      </c>
      <c r="K557">
        <v>1463128143</v>
      </c>
      <c r="L557" t="b">
        <v>0</v>
      </c>
      <c r="M557">
        <v>0</v>
      </c>
      <c r="N557" t="b">
        <v>0</v>
      </c>
      <c r="O557" t="s">
        <v>8270</v>
      </c>
      <c r="P557">
        <f t="shared" si="16"/>
        <v>2016</v>
      </c>
      <c r="Q557" s="12" t="s">
        <v>8317</v>
      </c>
      <c r="R557" t="s">
        <v>8318</v>
      </c>
      <c r="S557">
        <f t="shared" si="17"/>
        <v>5</v>
      </c>
      <c r="T557" s="17" t="s">
        <v>8369</v>
      </c>
    </row>
    <row r="558" spans="1:20" ht="28.8" hidden="1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9">
        <v>42345.860150462962</v>
      </c>
      <c r="K558">
        <v>1449520717</v>
      </c>
      <c r="L558" t="b">
        <v>0</v>
      </c>
      <c r="M558">
        <v>1</v>
      </c>
      <c r="N558" t="b">
        <v>0</v>
      </c>
      <c r="O558" t="s">
        <v>8270</v>
      </c>
      <c r="P558">
        <f t="shared" si="16"/>
        <v>2015</v>
      </c>
      <c r="Q558" s="12" t="s">
        <v>8317</v>
      </c>
      <c r="R558" t="s">
        <v>8318</v>
      </c>
      <c r="S558">
        <f t="shared" si="17"/>
        <v>12</v>
      </c>
      <c r="T558" s="17" t="s">
        <v>8376</v>
      </c>
    </row>
    <row r="559" spans="1:20" ht="43.2" hidden="1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9">
        <v>42676.942164351851</v>
      </c>
      <c r="K559">
        <v>1478126203</v>
      </c>
      <c r="L559" t="b">
        <v>0</v>
      </c>
      <c r="M559">
        <v>20</v>
      </c>
      <c r="N559" t="b">
        <v>0</v>
      </c>
      <c r="O559" t="s">
        <v>8270</v>
      </c>
      <c r="P559">
        <f t="shared" si="16"/>
        <v>2016</v>
      </c>
      <c r="Q559" s="12" t="s">
        <v>8317</v>
      </c>
      <c r="R559" t="s">
        <v>8318</v>
      </c>
      <c r="S559">
        <f t="shared" si="17"/>
        <v>11</v>
      </c>
      <c r="T559" s="17" t="s">
        <v>8375</v>
      </c>
    </row>
    <row r="560" spans="1:20" ht="43.2" hidden="1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9">
        <v>42057.883159722223</v>
      </c>
      <c r="K560">
        <v>1424639505</v>
      </c>
      <c r="L560" t="b">
        <v>0</v>
      </c>
      <c r="M560">
        <v>0</v>
      </c>
      <c r="N560" t="b">
        <v>0</v>
      </c>
      <c r="O560" t="s">
        <v>8270</v>
      </c>
      <c r="P560">
        <f t="shared" si="16"/>
        <v>2015</v>
      </c>
      <c r="Q560" s="12" t="s">
        <v>8317</v>
      </c>
      <c r="R560" t="s">
        <v>8318</v>
      </c>
      <c r="S560">
        <f t="shared" si="17"/>
        <v>2</v>
      </c>
      <c r="T560" s="17" t="s">
        <v>8366</v>
      </c>
    </row>
    <row r="561" spans="1:20" ht="43.2" hidden="1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9">
        <v>42321.283101851855</v>
      </c>
      <c r="K561">
        <v>1447397260</v>
      </c>
      <c r="L561" t="b">
        <v>0</v>
      </c>
      <c r="M561">
        <v>1</v>
      </c>
      <c r="N561" t="b">
        <v>0</v>
      </c>
      <c r="O561" t="s">
        <v>8270</v>
      </c>
      <c r="P561">
        <f t="shared" si="16"/>
        <v>2015</v>
      </c>
      <c r="Q561" s="12" t="s">
        <v>8317</v>
      </c>
      <c r="R561" t="s">
        <v>8318</v>
      </c>
      <c r="S561">
        <f t="shared" si="17"/>
        <v>11</v>
      </c>
      <c r="T561" s="17" t="s">
        <v>8375</v>
      </c>
    </row>
    <row r="562" spans="1:20" ht="43.2" hidden="1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9">
        <v>41960.771354166667</v>
      </c>
      <c r="K562">
        <v>1416249045</v>
      </c>
      <c r="L562" t="b">
        <v>0</v>
      </c>
      <c r="M562">
        <v>3</v>
      </c>
      <c r="N562" t="b">
        <v>0</v>
      </c>
      <c r="O562" t="s">
        <v>8270</v>
      </c>
      <c r="P562">
        <f t="shared" si="16"/>
        <v>2014</v>
      </c>
      <c r="Q562" s="12" t="s">
        <v>8317</v>
      </c>
      <c r="R562" t="s">
        <v>8318</v>
      </c>
      <c r="S562">
        <f t="shared" si="17"/>
        <v>11</v>
      </c>
      <c r="T562" s="17" t="s">
        <v>8375</v>
      </c>
    </row>
    <row r="563" spans="1:20" ht="43.2" hidden="1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9">
        <v>42268.658715277779</v>
      </c>
      <c r="K563">
        <v>1442850513</v>
      </c>
      <c r="L563" t="b">
        <v>0</v>
      </c>
      <c r="M563">
        <v>2</v>
      </c>
      <c r="N563" t="b">
        <v>0</v>
      </c>
      <c r="O563" t="s">
        <v>8270</v>
      </c>
      <c r="P563">
        <f t="shared" si="16"/>
        <v>2015</v>
      </c>
      <c r="Q563" s="12" t="s">
        <v>8317</v>
      </c>
      <c r="R563" t="s">
        <v>8318</v>
      </c>
      <c r="S563">
        <f t="shared" si="17"/>
        <v>9</v>
      </c>
      <c r="T563" s="17" t="s">
        <v>8373</v>
      </c>
    </row>
    <row r="564" spans="1:20" ht="43.2" hidden="1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9">
        <v>42692.389062499999</v>
      </c>
      <c r="K564">
        <v>1479460815</v>
      </c>
      <c r="L564" t="b">
        <v>0</v>
      </c>
      <c r="M564">
        <v>0</v>
      </c>
      <c r="N564" t="b">
        <v>0</v>
      </c>
      <c r="O564" t="s">
        <v>8270</v>
      </c>
      <c r="P564">
        <f t="shared" si="16"/>
        <v>2016</v>
      </c>
      <c r="Q564" s="12" t="s">
        <v>8317</v>
      </c>
      <c r="R564" t="s">
        <v>8318</v>
      </c>
      <c r="S564">
        <f t="shared" si="17"/>
        <v>11</v>
      </c>
      <c r="T564" s="17" t="s">
        <v>8375</v>
      </c>
    </row>
    <row r="565" spans="1:20" ht="43.2" hidden="1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9">
        <v>42022.069988425923</v>
      </c>
      <c r="K565">
        <v>1421545247</v>
      </c>
      <c r="L565" t="b">
        <v>0</v>
      </c>
      <c r="M565">
        <v>2</v>
      </c>
      <c r="N565" t="b">
        <v>0</v>
      </c>
      <c r="O565" t="s">
        <v>8270</v>
      </c>
      <c r="P565">
        <f t="shared" si="16"/>
        <v>2015</v>
      </c>
      <c r="Q565" s="12" t="s">
        <v>8317</v>
      </c>
      <c r="R565" t="s">
        <v>8318</v>
      </c>
      <c r="S565">
        <f t="shared" si="17"/>
        <v>1</v>
      </c>
      <c r="T565" s="17" t="s">
        <v>8365</v>
      </c>
    </row>
    <row r="566" spans="1:20" ht="57.6" hidden="1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9">
        <v>42411.942997685182</v>
      </c>
      <c r="K566">
        <v>1455230275</v>
      </c>
      <c r="L566" t="b">
        <v>0</v>
      </c>
      <c r="M566">
        <v>1</v>
      </c>
      <c r="N566" t="b">
        <v>0</v>
      </c>
      <c r="O566" t="s">
        <v>8270</v>
      </c>
      <c r="P566">
        <f t="shared" si="16"/>
        <v>2016</v>
      </c>
      <c r="Q566" s="12" t="s">
        <v>8317</v>
      </c>
      <c r="R566" t="s">
        <v>8318</v>
      </c>
      <c r="S566">
        <f t="shared" si="17"/>
        <v>2</v>
      </c>
      <c r="T566" s="17" t="s">
        <v>8366</v>
      </c>
    </row>
    <row r="567" spans="1:20" ht="43.2" hidden="1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9">
        <v>42165.78528935185</v>
      </c>
      <c r="K567">
        <v>1433962249</v>
      </c>
      <c r="L567" t="b">
        <v>0</v>
      </c>
      <c r="M567">
        <v>0</v>
      </c>
      <c r="N567" t="b">
        <v>0</v>
      </c>
      <c r="O567" t="s">
        <v>8270</v>
      </c>
      <c r="P567">
        <f t="shared" si="16"/>
        <v>2015</v>
      </c>
      <c r="Q567" s="12" t="s">
        <v>8317</v>
      </c>
      <c r="R567" t="s">
        <v>8318</v>
      </c>
      <c r="S567">
        <f t="shared" si="17"/>
        <v>6</v>
      </c>
      <c r="T567" s="17" t="s">
        <v>8370</v>
      </c>
    </row>
    <row r="568" spans="1:20" ht="43.2" hidden="1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9">
        <v>42535.68440972222</v>
      </c>
      <c r="K568">
        <v>1465921533</v>
      </c>
      <c r="L568" t="b">
        <v>0</v>
      </c>
      <c r="M568">
        <v>1</v>
      </c>
      <c r="N568" t="b">
        <v>0</v>
      </c>
      <c r="O568" t="s">
        <v>8270</v>
      </c>
      <c r="P568">
        <f t="shared" si="16"/>
        <v>2016</v>
      </c>
      <c r="Q568" s="12" t="s">
        <v>8317</v>
      </c>
      <c r="R568" t="s">
        <v>8318</v>
      </c>
      <c r="S568">
        <f t="shared" si="17"/>
        <v>6</v>
      </c>
      <c r="T568" s="17" t="s">
        <v>8370</v>
      </c>
    </row>
    <row r="569" spans="1:20" ht="43.2" hidden="1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9">
        <v>41975.842523148145</v>
      </c>
      <c r="K569">
        <v>1417551194</v>
      </c>
      <c r="L569" t="b">
        <v>0</v>
      </c>
      <c r="M569">
        <v>0</v>
      </c>
      <c r="N569" t="b">
        <v>0</v>
      </c>
      <c r="O569" t="s">
        <v>8270</v>
      </c>
      <c r="P569">
        <f t="shared" si="16"/>
        <v>2014</v>
      </c>
      <c r="Q569" s="12" t="s">
        <v>8317</v>
      </c>
      <c r="R569" t="s">
        <v>8318</v>
      </c>
      <c r="S569">
        <f t="shared" si="17"/>
        <v>12</v>
      </c>
      <c r="T569" s="17" t="s">
        <v>8376</v>
      </c>
    </row>
    <row r="570" spans="1:20" ht="57.6" hidden="1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9">
        <v>42348.9215625</v>
      </c>
      <c r="K570">
        <v>1449785223</v>
      </c>
      <c r="L570" t="b">
        <v>0</v>
      </c>
      <c r="M570">
        <v>5</v>
      </c>
      <c r="N570" t="b">
        <v>0</v>
      </c>
      <c r="O570" t="s">
        <v>8270</v>
      </c>
      <c r="P570">
        <f t="shared" si="16"/>
        <v>2015</v>
      </c>
      <c r="Q570" s="12" t="s">
        <v>8317</v>
      </c>
      <c r="R570" t="s">
        <v>8318</v>
      </c>
      <c r="S570">
        <f t="shared" si="17"/>
        <v>12</v>
      </c>
      <c r="T570" s="17" t="s">
        <v>8376</v>
      </c>
    </row>
    <row r="571" spans="1:20" ht="43.2" hidden="1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9">
        <v>42340.847361111111</v>
      </c>
      <c r="K571">
        <v>1449087612</v>
      </c>
      <c r="L571" t="b">
        <v>0</v>
      </c>
      <c r="M571">
        <v>1</v>
      </c>
      <c r="N571" t="b">
        <v>0</v>
      </c>
      <c r="O571" t="s">
        <v>8270</v>
      </c>
      <c r="P571">
        <f t="shared" si="16"/>
        <v>2015</v>
      </c>
      <c r="Q571" s="12" t="s">
        <v>8317</v>
      </c>
      <c r="R571" t="s">
        <v>8318</v>
      </c>
      <c r="S571">
        <f t="shared" si="17"/>
        <v>12</v>
      </c>
      <c r="T571" s="17" t="s">
        <v>8376</v>
      </c>
    </row>
    <row r="572" spans="1:20" ht="28.8" hidden="1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9">
        <v>42388.798252314817</v>
      </c>
      <c r="K572">
        <v>1453230569</v>
      </c>
      <c r="L572" t="b">
        <v>0</v>
      </c>
      <c r="M572">
        <v>1</v>
      </c>
      <c r="N572" t="b">
        <v>0</v>
      </c>
      <c r="O572" t="s">
        <v>8270</v>
      </c>
      <c r="P572">
        <f t="shared" si="16"/>
        <v>2016</v>
      </c>
      <c r="Q572" s="12" t="s">
        <v>8317</v>
      </c>
      <c r="R572" t="s">
        <v>8318</v>
      </c>
      <c r="S572">
        <f t="shared" si="17"/>
        <v>1</v>
      </c>
      <c r="T572" s="17" t="s">
        <v>8365</v>
      </c>
    </row>
    <row r="573" spans="1:20" ht="43.2" hidden="1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9">
        <v>42192.816238425927</v>
      </c>
      <c r="K573">
        <v>1436297723</v>
      </c>
      <c r="L573" t="b">
        <v>0</v>
      </c>
      <c r="M573">
        <v>2</v>
      </c>
      <c r="N573" t="b">
        <v>0</v>
      </c>
      <c r="O573" t="s">
        <v>8270</v>
      </c>
      <c r="P573">
        <f t="shared" si="16"/>
        <v>2015</v>
      </c>
      <c r="Q573" s="12" t="s">
        <v>8317</v>
      </c>
      <c r="R573" t="s">
        <v>8318</v>
      </c>
      <c r="S573">
        <f t="shared" si="17"/>
        <v>7</v>
      </c>
      <c r="T573" s="17" t="s">
        <v>8371</v>
      </c>
    </row>
    <row r="574" spans="1:20" ht="43.2" hidden="1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9">
        <v>42282.716296296298</v>
      </c>
      <c r="K574">
        <v>1444065088</v>
      </c>
      <c r="L574" t="b">
        <v>0</v>
      </c>
      <c r="M574">
        <v>0</v>
      </c>
      <c r="N574" t="b">
        <v>0</v>
      </c>
      <c r="O574" t="s">
        <v>8270</v>
      </c>
      <c r="P574">
        <f t="shared" si="16"/>
        <v>2015</v>
      </c>
      <c r="Q574" s="12" t="s">
        <v>8317</v>
      </c>
      <c r="R574" t="s">
        <v>8318</v>
      </c>
      <c r="S574">
        <f t="shared" si="17"/>
        <v>10</v>
      </c>
      <c r="T574" s="17" t="s">
        <v>8374</v>
      </c>
    </row>
    <row r="575" spans="1:20" ht="43.2" hidden="1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9">
        <v>41963.050127314818</v>
      </c>
      <c r="K575">
        <v>1416445931</v>
      </c>
      <c r="L575" t="b">
        <v>0</v>
      </c>
      <c r="M575">
        <v>9</v>
      </c>
      <c r="N575" t="b">
        <v>0</v>
      </c>
      <c r="O575" t="s">
        <v>8270</v>
      </c>
      <c r="P575">
        <f t="shared" si="16"/>
        <v>2014</v>
      </c>
      <c r="Q575" s="12" t="s">
        <v>8317</v>
      </c>
      <c r="R575" t="s">
        <v>8318</v>
      </c>
      <c r="S575">
        <f t="shared" si="17"/>
        <v>11</v>
      </c>
      <c r="T575" s="17" t="s">
        <v>8375</v>
      </c>
    </row>
    <row r="576" spans="1:20" ht="43.2" hidden="1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9">
        <v>42632.443368055552</v>
      </c>
      <c r="K576">
        <v>1474281507</v>
      </c>
      <c r="L576" t="b">
        <v>0</v>
      </c>
      <c r="M576">
        <v>4</v>
      </c>
      <c r="N576" t="b">
        <v>0</v>
      </c>
      <c r="O576" t="s">
        <v>8270</v>
      </c>
      <c r="P576">
        <f t="shared" si="16"/>
        <v>2016</v>
      </c>
      <c r="Q576" s="12" t="s">
        <v>8317</v>
      </c>
      <c r="R576" t="s">
        <v>8318</v>
      </c>
      <c r="S576">
        <f t="shared" si="17"/>
        <v>9</v>
      </c>
      <c r="T576" s="17" t="s">
        <v>8373</v>
      </c>
    </row>
    <row r="577" spans="1:20" ht="57.6" hidden="1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9">
        <v>42138.692627314813</v>
      </c>
      <c r="K577">
        <v>1431621443</v>
      </c>
      <c r="L577" t="b">
        <v>0</v>
      </c>
      <c r="M577">
        <v>4</v>
      </c>
      <c r="N577" t="b">
        <v>0</v>
      </c>
      <c r="O577" t="s">
        <v>8270</v>
      </c>
      <c r="P577">
        <f t="shared" si="16"/>
        <v>2015</v>
      </c>
      <c r="Q577" s="12" t="s">
        <v>8317</v>
      </c>
      <c r="R577" t="s">
        <v>8318</v>
      </c>
      <c r="S577">
        <f t="shared" si="17"/>
        <v>5</v>
      </c>
      <c r="T577" s="17" t="s">
        <v>8369</v>
      </c>
    </row>
    <row r="578" spans="1:20" ht="43.2" hidden="1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9">
        <v>42031.471666666665</v>
      </c>
      <c r="K578">
        <v>1422357552</v>
      </c>
      <c r="L578" t="b">
        <v>0</v>
      </c>
      <c r="M578">
        <v>1</v>
      </c>
      <c r="N578" t="b">
        <v>0</v>
      </c>
      <c r="O578" t="s">
        <v>8270</v>
      </c>
      <c r="P578">
        <f t="shared" si="16"/>
        <v>2015</v>
      </c>
      <c r="Q578" s="12" t="s">
        <v>8317</v>
      </c>
      <c r="R578" t="s">
        <v>8318</v>
      </c>
      <c r="S578">
        <f t="shared" si="17"/>
        <v>1</v>
      </c>
      <c r="T578" s="17" t="s">
        <v>8365</v>
      </c>
    </row>
    <row r="579" spans="1:20" ht="43.2" hidden="1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9">
        <v>42450.589143518519</v>
      </c>
      <c r="K579">
        <v>1458569302</v>
      </c>
      <c r="L579" t="b">
        <v>0</v>
      </c>
      <c r="M579">
        <v>1</v>
      </c>
      <c r="N579" t="b">
        <v>0</v>
      </c>
      <c r="O579" t="s">
        <v>8270</v>
      </c>
      <c r="P579">
        <f t="shared" ref="P579:P642" si="18">YEAR(J579)</f>
        <v>2016</v>
      </c>
      <c r="Q579" s="12" t="s">
        <v>8317</v>
      </c>
      <c r="R579" t="s">
        <v>8318</v>
      </c>
      <c r="S579">
        <f t="shared" ref="S579:S642" si="19">MONTH(J579)</f>
        <v>3</v>
      </c>
      <c r="T579" s="17" t="s">
        <v>8367</v>
      </c>
    </row>
    <row r="580" spans="1:20" ht="28.8" hidden="1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9">
        <v>42230.578622685185</v>
      </c>
      <c r="K580">
        <v>1439560393</v>
      </c>
      <c r="L580" t="b">
        <v>0</v>
      </c>
      <c r="M580">
        <v>7</v>
      </c>
      <c r="N580" t="b">
        <v>0</v>
      </c>
      <c r="O580" t="s">
        <v>8270</v>
      </c>
      <c r="P580">
        <f t="shared" si="18"/>
        <v>2015</v>
      </c>
      <c r="Q580" s="12" t="s">
        <v>8317</v>
      </c>
      <c r="R580" t="s">
        <v>8318</v>
      </c>
      <c r="S580">
        <f t="shared" si="19"/>
        <v>8</v>
      </c>
      <c r="T580" s="17" t="s">
        <v>8372</v>
      </c>
    </row>
    <row r="581" spans="1:20" ht="28.8" hidden="1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9">
        <v>41968.852118055554</v>
      </c>
      <c r="K581">
        <v>1416947223</v>
      </c>
      <c r="L581" t="b">
        <v>0</v>
      </c>
      <c r="M581">
        <v>5</v>
      </c>
      <c r="N581" t="b">
        <v>0</v>
      </c>
      <c r="O581" t="s">
        <v>8270</v>
      </c>
      <c r="P581">
        <f t="shared" si="18"/>
        <v>2014</v>
      </c>
      <c r="Q581" s="12" t="s">
        <v>8317</v>
      </c>
      <c r="R581" t="s">
        <v>8318</v>
      </c>
      <c r="S581">
        <f t="shared" si="19"/>
        <v>11</v>
      </c>
      <c r="T581" s="17" t="s">
        <v>8375</v>
      </c>
    </row>
    <row r="582" spans="1:20" ht="43.2" hidden="1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9">
        <v>42605.908182870371</v>
      </c>
      <c r="K582">
        <v>1471988867</v>
      </c>
      <c r="L582" t="b">
        <v>0</v>
      </c>
      <c r="M582">
        <v>1</v>
      </c>
      <c r="N582" t="b">
        <v>0</v>
      </c>
      <c r="O582" t="s">
        <v>8270</v>
      </c>
      <c r="P582">
        <f t="shared" si="18"/>
        <v>2016</v>
      </c>
      <c r="Q582" s="12" t="s">
        <v>8317</v>
      </c>
      <c r="R582" t="s">
        <v>8318</v>
      </c>
      <c r="S582">
        <f t="shared" si="19"/>
        <v>8</v>
      </c>
      <c r="T582" s="17" t="s">
        <v>8372</v>
      </c>
    </row>
    <row r="583" spans="1:20" ht="43.2" hidden="1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9">
        <v>42188.012777777774</v>
      </c>
      <c r="K583">
        <v>1435882704</v>
      </c>
      <c r="L583" t="b">
        <v>0</v>
      </c>
      <c r="M583">
        <v>0</v>
      </c>
      <c r="N583" t="b">
        <v>0</v>
      </c>
      <c r="O583" t="s">
        <v>8270</v>
      </c>
      <c r="P583">
        <f t="shared" si="18"/>
        <v>2015</v>
      </c>
      <c r="Q583" s="12" t="s">
        <v>8317</v>
      </c>
      <c r="R583" t="s">
        <v>8318</v>
      </c>
      <c r="S583">
        <f t="shared" si="19"/>
        <v>7</v>
      </c>
      <c r="T583" s="17" t="s">
        <v>8371</v>
      </c>
    </row>
    <row r="584" spans="1:20" ht="43.2" hidden="1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9">
        <v>42055.739803240744</v>
      </c>
      <c r="K584">
        <v>1424454319</v>
      </c>
      <c r="L584" t="b">
        <v>0</v>
      </c>
      <c r="M584">
        <v>0</v>
      </c>
      <c r="N584" t="b">
        <v>0</v>
      </c>
      <c r="O584" t="s">
        <v>8270</v>
      </c>
      <c r="P584">
        <f t="shared" si="18"/>
        <v>2015</v>
      </c>
      <c r="Q584" s="12" t="s">
        <v>8317</v>
      </c>
      <c r="R584" t="s">
        <v>8318</v>
      </c>
      <c r="S584">
        <f t="shared" si="19"/>
        <v>2</v>
      </c>
      <c r="T584" s="17" t="s">
        <v>8366</v>
      </c>
    </row>
    <row r="585" spans="1:20" ht="43.2" hidden="1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9">
        <v>42052.938506944447</v>
      </c>
      <c r="K585">
        <v>1424212287</v>
      </c>
      <c r="L585" t="b">
        <v>0</v>
      </c>
      <c r="M585">
        <v>1</v>
      </c>
      <c r="N585" t="b">
        <v>0</v>
      </c>
      <c r="O585" t="s">
        <v>8270</v>
      </c>
      <c r="P585">
        <f t="shared" si="18"/>
        <v>2015</v>
      </c>
      <c r="Q585" s="12" t="s">
        <v>8317</v>
      </c>
      <c r="R585" t="s">
        <v>8318</v>
      </c>
      <c r="S585">
        <f t="shared" si="19"/>
        <v>2</v>
      </c>
      <c r="T585" s="17" t="s">
        <v>8366</v>
      </c>
    </row>
    <row r="586" spans="1:20" ht="28.8" hidden="1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9">
        <v>42049.716620370367</v>
      </c>
      <c r="K586">
        <v>1423933916</v>
      </c>
      <c r="L586" t="b">
        <v>0</v>
      </c>
      <c r="M586">
        <v>2</v>
      </c>
      <c r="N586" t="b">
        <v>0</v>
      </c>
      <c r="O586" t="s">
        <v>8270</v>
      </c>
      <c r="P586">
        <f t="shared" si="18"/>
        <v>2015</v>
      </c>
      <c r="Q586" s="12" t="s">
        <v>8317</v>
      </c>
      <c r="R586" t="s">
        <v>8318</v>
      </c>
      <c r="S586">
        <f t="shared" si="19"/>
        <v>2</v>
      </c>
      <c r="T586" s="17" t="s">
        <v>8366</v>
      </c>
    </row>
    <row r="587" spans="1:20" ht="43.2" hidden="1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9">
        <v>42283.3909375</v>
      </c>
      <c r="K587">
        <v>1444123377</v>
      </c>
      <c r="L587" t="b">
        <v>0</v>
      </c>
      <c r="M587">
        <v>0</v>
      </c>
      <c r="N587" t="b">
        <v>0</v>
      </c>
      <c r="O587" t="s">
        <v>8270</v>
      </c>
      <c r="P587">
        <f t="shared" si="18"/>
        <v>2015</v>
      </c>
      <c r="Q587" s="12" t="s">
        <v>8317</v>
      </c>
      <c r="R587" t="s">
        <v>8318</v>
      </c>
      <c r="S587">
        <f t="shared" si="19"/>
        <v>10</v>
      </c>
      <c r="T587" s="17" t="s">
        <v>8374</v>
      </c>
    </row>
    <row r="588" spans="1:20" ht="43.2" hidden="1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9">
        <v>42020.854247685187</v>
      </c>
      <c r="K588">
        <v>1421440207</v>
      </c>
      <c r="L588" t="b">
        <v>0</v>
      </c>
      <c r="M588">
        <v>4</v>
      </c>
      <c r="N588" t="b">
        <v>0</v>
      </c>
      <c r="O588" t="s">
        <v>8270</v>
      </c>
      <c r="P588">
        <f t="shared" si="18"/>
        <v>2015</v>
      </c>
      <c r="Q588" s="12" t="s">
        <v>8317</v>
      </c>
      <c r="R588" t="s">
        <v>8318</v>
      </c>
      <c r="S588">
        <f t="shared" si="19"/>
        <v>1</v>
      </c>
      <c r="T588" s="17" t="s">
        <v>8365</v>
      </c>
    </row>
    <row r="589" spans="1:20" ht="72" hidden="1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9">
        <v>42080.757326388892</v>
      </c>
      <c r="K589">
        <v>1426615833</v>
      </c>
      <c r="L589" t="b">
        <v>0</v>
      </c>
      <c r="M589">
        <v>7</v>
      </c>
      <c r="N589" t="b">
        <v>0</v>
      </c>
      <c r="O589" t="s">
        <v>8270</v>
      </c>
      <c r="P589">
        <f t="shared" si="18"/>
        <v>2015</v>
      </c>
      <c r="Q589" s="12" t="s">
        <v>8317</v>
      </c>
      <c r="R589" t="s">
        <v>8318</v>
      </c>
      <c r="S589">
        <f t="shared" si="19"/>
        <v>3</v>
      </c>
      <c r="T589" s="17" t="s">
        <v>8367</v>
      </c>
    </row>
    <row r="590" spans="1:20" ht="43.2" hidden="1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9">
        <v>42631.769513888888</v>
      </c>
      <c r="K590">
        <v>1474223286</v>
      </c>
      <c r="L590" t="b">
        <v>0</v>
      </c>
      <c r="M590">
        <v>2</v>
      </c>
      <c r="N590" t="b">
        <v>0</v>
      </c>
      <c r="O590" t="s">
        <v>8270</v>
      </c>
      <c r="P590">
        <f t="shared" si="18"/>
        <v>2016</v>
      </c>
      <c r="Q590" s="12" t="s">
        <v>8317</v>
      </c>
      <c r="R590" t="s">
        <v>8318</v>
      </c>
      <c r="S590">
        <f t="shared" si="19"/>
        <v>9</v>
      </c>
      <c r="T590" s="17" t="s">
        <v>8373</v>
      </c>
    </row>
    <row r="591" spans="1:20" hidden="1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9">
        <v>42178.614571759259</v>
      </c>
      <c r="K591">
        <v>1435070699</v>
      </c>
      <c r="L591" t="b">
        <v>0</v>
      </c>
      <c r="M591">
        <v>1</v>
      </c>
      <c r="N591" t="b">
        <v>0</v>
      </c>
      <c r="O591" t="s">
        <v>8270</v>
      </c>
      <c r="P591">
        <f t="shared" si="18"/>
        <v>2015</v>
      </c>
      <c r="Q591" s="12" t="s">
        <v>8317</v>
      </c>
      <c r="R591" t="s">
        <v>8318</v>
      </c>
      <c r="S591">
        <f t="shared" si="19"/>
        <v>6</v>
      </c>
      <c r="T591" s="17" t="s">
        <v>8370</v>
      </c>
    </row>
    <row r="592" spans="1:20" ht="43.2" hidden="1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9">
        <v>42377.554756944446</v>
      </c>
      <c r="K592">
        <v>1452259131</v>
      </c>
      <c r="L592" t="b">
        <v>0</v>
      </c>
      <c r="M592">
        <v>9</v>
      </c>
      <c r="N592" t="b">
        <v>0</v>
      </c>
      <c r="O592" t="s">
        <v>8270</v>
      </c>
      <c r="P592">
        <f t="shared" si="18"/>
        <v>2016</v>
      </c>
      <c r="Q592" s="12" t="s">
        <v>8317</v>
      </c>
      <c r="R592" t="s">
        <v>8318</v>
      </c>
      <c r="S592">
        <f t="shared" si="19"/>
        <v>1</v>
      </c>
      <c r="T592" s="17" t="s">
        <v>8365</v>
      </c>
    </row>
    <row r="593" spans="1:20" ht="43.2" hidden="1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9">
        <v>42177.543171296296</v>
      </c>
      <c r="K593">
        <v>1434978130</v>
      </c>
      <c r="L593" t="b">
        <v>0</v>
      </c>
      <c r="M593">
        <v>2</v>
      </c>
      <c r="N593" t="b">
        <v>0</v>
      </c>
      <c r="O593" t="s">
        <v>8270</v>
      </c>
      <c r="P593">
        <f t="shared" si="18"/>
        <v>2015</v>
      </c>
      <c r="Q593" s="12" t="s">
        <v>8317</v>
      </c>
      <c r="R593" t="s">
        <v>8318</v>
      </c>
      <c r="S593">
        <f t="shared" si="19"/>
        <v>6</v>
      </c>
      <c r="T593" s="17" t="s">
        <v>8370</v>
      </c>
    </row>
    <row r="594" spans="1:20" ht="43.2" hidden="1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9">
        <v>41946.232175925928</v>
      </c>
      <c r="K594">
        <v>1414992860</v>
      </c>
      <c r="L594" t="b">
        <v>0</v>
      </c>
      <c r="M594">
        <v>1</v>
      </c>
      <c r="N594" t="b">
        <v>0</v>
      </c>
      <c r="O594" t="s">
        <v>8270</v>
      </c>
      <c r="P594">
        <f t="shared" si="18"/>
        <v>2014</v>
      </c>
      <c r="Q594" s="12" t="s">
        <v>8317</v>
      </c>
      <c r="R594" t="s">
        <v>8318</v>
      </c>
      <c r="S594">
        <f t="shared" si="19"/>
        <v>11</v>
      </c>
      <c r="T594" s="17" t="s">
        <v>8375</v>
      </c>
    </row>
    <row r="595" spans="1:20" ht="57.6" hidden="1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9">
        <v>42070.677604166667</v>
      </c>
      <c r="K595">
        <v>1425744945</v>
      </c>
      <c r="L595" t="b">
        <v>0</v>
      </c>
      <c r="M595">
        <v>7</v>
      </c>
      <c r="N595" t="b">
        <v>0</v>
      </c>
      <c r="O595" t="s">
        <v>8270</v>
      </c>
      <c r="P595">
        <f t="shared" si="18"/>
        <v>2015</v>
      </c>
      <c r="Q595" s="12" t="s">
        <v>8317</v>
      </c>
      <c r="R595" t="s">
        <v>8318</v>
      </c>
      <c r="S595">
        <f t="shared" si="19"/>
        <v>3</v>
      </c>
      <c r="T595" s="17" t="s">
        <v>8367</v>
      </c>
    </row>
    <row r="596" spans="1:20" ht="28.8" hidden="1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9">
        <v>42446.780162037037</v>
      </c>
      <c r="K596">
        <v>1458240206</v>
      </c>
      <c r="L596" t="b">
        <v>0</v>
      </c>
      <c r="M596">
        <v>2</v>
      </c>
      <c r="N596" t="b">
        <v>0</v>
      </c>
      <c r="O596" t="s">
        <v>8270</v>
      </c>
      <c r="P596">
        <f t="shared" si="18"/>
        <v>2016</v>
      </c>
      <c r="Q596" s="12" t="s">
        <v>8317</v>
      </c>
      <c r="R596" t="s">
        <v>8318</v>
      </c>
      <c r="S596">
        <f t="shared" si="19"/>
        <v>3</v>
      </c>
      <c r="T596" s="17" t="s">
        <v>8367</v>
      </c>
    </row>
    <row r="597" spans="1:20" ht="43.2" hidden="1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9">
        <v>42083.069884259261</v>
      </c>
      <c r="K597">
        <v>1426815638</v>
      </c>
      <c r="L597" t="b">
        <v>0</v>
      </c>
      <c r="M597">
        <v>8</v>
      </c>
      <c r="N597" t="b">
        <v>0</v>
      </c>
      <c r="O597" t="s">
        <v>8270</v>
      </c>
      <c r="P597">
        <f t="shared" si="18"/>
        <v>2015</v>
      </c>
      <c r="Q597" s="12" t="s">
        <v>8317</v>
      </c>
      <c r="R597" t="s">
        <v>8318</v>
      </c>
      <c r="S597">
        <f t="shared" si="19"/>
        <v>3</v>
      </c>
      <c r="T597" s="17" t="s">
        <v>8367</v>
      </c>
    </row>
    <row r="598" spans="1:20" ht="28.8" hidden="1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9">
        <v>42646.896898148145</v>
      </c>
      <c r="K598">
        <v>1475530292</v>
      </c>
      <c r="L598" t="b">
        <v>0</v>
      </c>
      <c r="M598">
        <v>2</v>
      </c>
      <c r="N598" t="b">
        <v>0</v>
      </c>
      <c r="O598" t="s">
        <v>8270</v>
      </c>
      <c r="P598">
        <f t="shared" si="18"/>
        <v>2016</v>
      </c>
      <c r="Q598" s="12" t="s">
        <v>8317</v>
      </c>
      <c r="R598" t="s">
        <v>8318</v>
      </c>
      <c r="S598">
        <f t="shared" si="19"/>
        <v>10</v>
      </c>
      <c r="T598" s="17" t="s">
        <v>8374</v>
      </c>
    </row>
    <row r="599" spans="1:20" ht="43.2" hidden="1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9">
        <v>42545.705266203702</v>
      </c>
      <c r="K599">
        <v>1466787335</v>
      </c>
      <c r="L599" t="b">
        <v>0</v>
      </c>
      <c r="M599">
        <v>2</v>
      </c>
      <c r="N599" t="b">
        <v>0</v>
      </c>
      <c r="O599" t="s">
        <v>8270</v>
      </c>
      <c r="P599">
        <f t="shared" si="18"/>
        <v>2016</v>
      </c>
      <c r="Q599" s="12" t="s">
        <v>8317</v>
      </c>
      <c r="R599" t="s">
        <v>8318</v>
      </c>
      <c r="S599">
        <f t="shared" si="19"/>
        <v>6</v>
      </c>
      <c r="T599" s="17" t="s">
        <v>8370</v>
      </c>
    </row>
    <row r="600" spans="1:20" ht="28.8" hidden="1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9">
        <v>41948.00209490741</v>
      </c>
      <c r="K600">
        <v>1415145781</v>
      </c>
      <c r="L600" t="b">
        <v>0</v>
      </c>
      <c r="M600">
        <v>7</v>
      </c>
      <c r="N600" t="b">
        <v>0</v>
      </c>
      <c r="O600" t="s">
        <v>8270</v>
      </c>
      <c r="P600">
        <f t="shared" si="18"/>
        <v>2014</v>
      </c>
      <c r="Q600" s="12" t="s">
        <v>8317</v>
      </c>
      <c r="R600" t="s">
        <v>8318</v>
      </c>
      <c r="S600">
        <f t="shared" si="19"/>
        <v>11</v>
      </c>
      <c r="T600" s="17" t="s">
        <v>8375</v>
      </c>
    </row>
    <row r="601" spans="1:20" ht="43.2" hidden="1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9">
        <v>42047.812523148146</v>
      </c>
      <c r="K601">
        <v>1423769402</v>
      </c>
      <c r="L601" t="b">
        <v>0</v>
      </c>
      <c r="M601">
        <v>2</v>
      </c>
      <c r="N601" t="b">
        <v>0</v>
      </c>
      <c r="O601" t="s">
        <v>8270</v>
      </c>
      <c r="P601">
        <f t="shared" si="18"/>
        <v>2015</v>
      </c>
      <c r="Q601" s="12" t="s">
        <v>8317</v>
      </c>
      <c r="R601" t="s">
        <v>8318</v>
      </c>
      <c r="S601">
        <f t="shared" si="19"/>
        <v>2</v>
      </c>
      <c r="T601" s="17" t="s">
        <v>8366</v>
      </c>
    </row>
    <row r="602" spans="1:20" ht="28.8" hidden="1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9">
        <v>42073.798171296294</v>
      </c>
      <c r="K602">
        <v>1426014562</v>
      </c>
      <c r="L602" t="b">
        <v>0</v>
      </c>
      <c r="M602">
        <v>1</v>
      </c>
      <c r="N602" t="b">
        <v>0</v>
      </c>
      <c r="O602" t="s">
        <v>8270</v>
      </c>
      <c r="P602">
        <f t="shared" si="18"/>
        <v>2015</v>
      </c>
      <c r="Q602" s="12" t="s">
        <v>8317</v>
      </c>
      <c r="R602" t="s">
        <v>8318</v>
      </c>
      <c r="S602">
        <f t="shared" si="19"/>
        <v>3</v>
      </c>
      <c r="T602" s="17" t="s">
        <v>8367</v>
      </c>
    </row>
    <row r="603" spans="1:20" ht="43.2" hidden="1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9">
        <v>41969.858090277776</v>
      </c>
      <c r="K603">
        <v>1417034139</v>
      </c>
      <c r="L603" t="b">
        <v>0</v>
      </c>
      <c r="M603">
        <v>6</v>
      </c>
      <c r="N603" t="b">
        <v>0</v>
      </c>
      <c r="O603" t="s">
        <v>8270</v>
      </c>
      <c r="P603">
        <f t="shared" si="18"/>
        <v>2014</v>
      </c>
      <c r="Q603" s="12" t="s">
        <v>8317</v>
      </c>
      <c r="R603" t="s">
        <v>8318</v>
      </c>
      <c r="S603">
        <f t="shared" si="19"/>
        <v>11</v>
      </c>
      <c r="T603" s="17" t="s">
        <v>8375</v>
      </c>
    </row>
    <row r="604" spans="1:20" ht="43.2" hidden="1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9">
        <v>42143.79415509259</v>
      </c>
      <c r="K604">
        <v>1432062215</v>
      </c>
      <c r="L604" t="b">
        <v>0</v>
      </c>
      <c r="M604">
        <v>0</v>
      </c>
      <c r="N604" t="b">
        <v>0</v>
      </c>
      <c r="O604" t="s">
        <v>8270</v>
      </c>
      <c r="P604">
        <f t="shared" si="18"/>
        <v>2015</v>
      </c>
      <c r="Q604" s="12" t="s">
        <v>8317</v>
      </c>
      <c r="R604" t="s">
        <v>8318</v>
      </c>
      <c r="S604">
        <f t="shared" si="19"/>
        <v>5</v>
      </c>
      <c r="T604" s="17" t="s">
        <v>8369</v>
      </c>
    </row>
    <row r="605" spans="1:20" ht="43.2" hidden="1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9">
        <v>41835.639155092591</v>
      </c>
      <c r="K605">
        <v>1405437623</v>
      </c>
      <c r="L605" t="b">
        <v>0</v>
      </c>
      <c r="M605">
        <v>13</v>
      </c>
      <c r="N605" t="b">
        <v>0</v>
      </c>
      <c r="O605" t="s">
        <v>8270</v>
      </c>
      <c r="P605">
        <f t="shared" si="18"/>
        <v>2014</v>
      </c>
      <c r="Q605" s="12" t="s">
        <v>8317</v>
      </c>
      <c r="R605" t="s">
        <v>8318</v>
      </c>
      <c r="S605">
        <f t="shared" si="19"/>
        <v>7</v>
      </c>
      <c r="T605" s="17" t="s">
        <v>8371</v>
      </c>
    </row>
    <row r="606" spans="1:20" ht="43.2" hidden="1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9">
        <v>41849.035370370373</v>
      </c>
      <c r="K606">
        <v>1406595056</v>
      </c>
      <c r="L606" t="b">
        <v>0</v>
      </c>
      <c r="M606">
        <v>0</v>
      </c>
      <c r="N606" t="b">
        <v>0</v>
      </c>
      <c r="O606" t="s">
        <v>8270</v>
      </c>
      <c r="P606">
        <f t="shared" si="18"/>
        <v>2014</v>
      </c>
      <c r="Q606" s="12" t="s">
        <v>8317</v>
      </c>
      <c r="R606" t="s">
        <v>8318</v>
      </c>
      <c r="S606">
        <f t="shared" si="19"/>
        <v>7</v>
      </c>
      <c r="T606" s="17" t="s">
        <v>8371</v>
      </c>
    </row>
    <row r="607" spans="1:20" ht="28.8" hidden="1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9">
        <v>42194.357731481483</v>
      </c>
      <c r="K607">
        <v>1436430908</v>
      </c>
      <c r="L607" t="b">
        <v>0</v>
      </c>
      <c r="M607">
        <v>8</v>
      </c>
      <c r="N607" t="b">
        <v>0</v>
      </c>
      <c r="O607" t="s">
        <v>8270</v>
      </c>
      <c r="P607">
        <f t="shared" si="18"/>
        <v>2015</v>
      </c>
      <c r="Q607" s="12" t="s">
        <v>8317</v>
      </c>
      <c r="R607" t="s">
        <v>8318</v>
      </c>
      <c r="S607">
        <f t="shared" si="19"/>
        <v>7</v>
      </c>
      <c r="T607" s="17" t="s">
        <v>8371</v>
      </c>
    </row>
    <row r="608" spans="1:20" ht="43.2" hidden="1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9">
        <v>42102.650567129633</v>
      </c>
      <c r="K608">
        <v>1428507409</v>
      </c>
      <c r="L608" t="b">
        <v>0</v>
      </c>
      <c r="M608">
        <v>1</v>
      </c>
      <c r="N608" t="b">
        <v>0</v>
      </c>
      <c r="O608" t="s">
        <v>8270</v>
      </c>
      <c r="P608">
        <f t="shared" si="18"/>
        <v>2015</v>
      </c>
      <c r="Q608" s="12" t="s">
        <v>8317</v>
      </c>
      <c r="R608" t="s">
        <v>8318</v>
      </c>
      <c r="S608">
        <f t="shared" si="19"/>
        <v>4</v>
      </c>
      <c r="T608" s="17" t="s">
        <v>8368</v>
      </c>
    </row>
    <row r="609" spans="1:20" ht="43.2" hidden="1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9">
        <v>42300.825648148151</v>
      </c>
      <c r="K609">
        <v>1445629736</v>
      </c>
      <c r="L609" t="b">
        <v>0</v>
      </c>
      <c r="M609">
        <v>0</v>
      </c>
      <c r="N609" t="b">
        <v>0</v>
      </c>
      <c r="O609" t="s">
        <v>8270</v>
      </c>
      <c r="P609">
        <f t="shared" si="18"/>
        <v>2015</v>
      </c>
      <c r="Q609" s="12" t="s">
        <v>8317</v>
      </c>
      <c r="R609" t="s">
        <v>8318</v>
      </c>
      <c r="S609">
        <f t="shared" si="19"/>
        <v>10</v>
      </c>
      <c r="T609" s="17" t="s">
        <v>8374</v>
      </c>
    </row>
    <row r="610" spans="1:20" ht="43.2" hidden="1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9">
        <v>42140.921064814815</v>
      </c>
      <c r="K610">
        <v>1431813980</v>
      </c>
      <c r="L610" t="b">
        <v>0</v>
      </c>
      <c r="M610">
        <v>5</v>
      </c>
      <c r="N610" t="b">
        <v>0</v>
      </c>
      <c r="O610" t="s">
        <v>8270</v>
      </c>
      <c r="P610">
        <f t="shared" si="18"/>
        <v>2015</v>
      </c>
      <c r="Q610" s="12" t="s">
        <v>8317</v>
      </c>
      <c r="R610" t="s">
        <v>8318</v>
      </c>
      <c r="S610">
        <f t="shared" si="19"/>
        <v>5</v>
      </c>
      <c r="T610" s="17" t="s">
        <v>8369</v>
      </c>
    </row>
    <row r="611" spans="1:20" ht="43.2" hidden="1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9">
        <v>42307.034074074072</v>
      </c>
      <c r="K611">
        <v>1446166144</v>
      </c>
      <c r="L611" t="b">
        <v>0</v>
      </c>
      <c r="M611">
        <v>1</v>
      </c>
      <c r="N611" t="b">
        <v>0</v>
      </c>
      <c r="O611" t="s">
        <v>8270</v>
      </c>
      <c r="P611">
        <f t="shared" si="18"/>
        <v>2015</v>
      </c>
      <c r="Q611" s="12" t="s">
        <v>8317</v>
      </c>
      <c r="R611" t="s">
        <v>8318</v>
      </c>
      <c r="S611">
        <f t="shared" si="19"/>
        <v>10</v>
      </c>
      <c r="T611" s="17" t="s">
        <v>8374</v>
      </c>
    </row>
    <row r="612" spans="1:20" ht="43.2" hidden="1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9">
        <v>42086.83085648148</v>
      </c>
      <c r="K612">
        <v>1427140586</v>
      </c>
      <c r="L612" t="b">
        <v>0</v>
      </c>
      <c r="M612">
        <v>0</v>
      </c>
      <c r="N612" t="b">
        <v>0</v>
      </c>
      <c r="O612" t="s">
        <v>8270</v>
      </c>
      <c r="P612">
        <f t="shared" si="18"/>
        <v>2015</v>
      </c>
      <c r="Q612" s="12" t="s">
        <v>8317</v>
      </c>
      <c r="R612" t="s">
        <v>8318</v>
      </c>
      <c r="S612">
        <f t="shared" si="19"/>
        <v>3</v>
      </c>
      <c r="T612" s="17" t="s">
        <v>8367</v>
      </c>
    </row>
    <row r="613" spans="1:20" ht="43.2" hidden="1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9">
        <v>42328.560613425929</v>
      </c>
      <c r="K613">
        <v>1448026037</v>
      </c>
      <c r="L613" t="b">
        <v>0</v>
      </c>
      <c r="M613">
        <v>0</v>
      </c>
      <c r="N613" t="b">
        <v>0</v>
      </c>
      <c r="O613" t="s">
        <v>8270</v>
      </c>
      <c r="P613">
        <f t="shared" si="18"/>
        <v>2015</v>
      </c>
      <c r="Q613" s="12" t="s">
        <v>8317</v>
      </c>
      <c r="R613" t="s">
        <v>8318</v>
      </c>
      <c r="S613">
        <f t="shared" si="19"/>
        <v>11</v>
      </c>
      <c r="T613" s="17" t="s">
        <v>8375</v>
      </c>
    </row>
    <row r="614" spans="1:20" ht="28.8" hidden="1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9">
        <v>42585.031782407408</v>
      </c>
      <c r="K614">
        <v>1470185146</v>
      </c>
      <c r="L614" t="b">
        <v>0</v>
      </c>
      <c r="M614">
        <v>0</v>
      </c>
      <c r="N614" t="b">
        <v>0</v>
      </c>
      <c r="O614" t="s">
        <v>8270</v>
      </c>
      <c r="P614">
        <f t="shared" si="18"/>
        <v>2016</v>
      </c>
      <c r="Q614" s="12" t="s">
        <v>8317</v>
      </c>
      <c r="R614" t="s">
        <v>8318</v>
      </c>
      <c r="S614">
        <f t="shared" si="19"/>
        <v>8</v>
      </c>
      <c r="T614" s="17" t="s">
        <v>8372</v>
      </c>
    </row>
    <row r="615" spans="1:20" ht="43.2" hidden="1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9">
        <v>42247.496759259258</v>
      </c>
      <c r="K615">
        <v>1441022120</v>
      </c>
      <c r="L615" t="b">
        <v>0</v>
      </c>
      <c r="M615">
        <v>121</v>
      </c>
      <c r="N615" t="b">
        <v>0</v>
      </c>
      <c r="O615" t="s">
        <v>8270</v>
      </c>
      <c r="P615">
        <f t="shared" si="18"/>
        <v>2015</v>
      </c>
      <c r="Q615" s="12" t="s">
        <v>8317</v>
      </c>
      <c r="R615" t="s">
        <v>8318</v>
      </c>
      <c r="S615">
        <f t="shared" si="19"/>
        <v>8</v>
      </c>
      <c r="T615" s="17" t="s">
        <v>8372</v>
      </c>
    </row>
    <row r="616" spans="1:20" ht="43.2" hidden="1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9">
        <v>42515.061805555553</v>
      </c>
      <c r="K616">
        <v>1464139740</v>
      </c>
      <c r="L616" t="b">
        <v>0</v>
      </c>
      <c r="M616">
        <v>0</v>
      </c>
      <c r="N616" t="b">
        <v>0</v>
      </c>
      <c r="O616" t="s">
        <v>8270</v>
      </c>
      <c r="P616">
        <f t="shared" si="18"/>
        <v>2016</v>
      </c>
      <c r="Q616" s="12" t="s">
        <v>8317</v>
      </c>
      <c r="R616" t="s">
        <v>8318</v>
      </c>
      <c r="S616">
        <f t="shared" si="19"/>
        <v>5</v>
      </c>
      <c r="T616" s="17" t="s">
        <v>8369</v>
      </c>
    </row>
    <row r="617" spans="1:20" ht="43.2" hidden="1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9">
        <v>42242.122210648151</v>
      </c>
      <c r="K617">
        <v>1440557759</v>
      </c>
      <c r="L617" t="b">
        <v>0</v>
      </c>
      <c r="M617">
        <v>0</v>
      </c>
      <c r="N617" t="b">
        <v>0</v>
      </c>
      <c r="O617" t="s">
        <v>8270</v>
      </c>
      <c r="P617">
        <f t="shared" si="18"/>
        <v>2015</v>
      </c>
      <c r="Q617" s="12" t="s">
        <v>8317</v>
      </c>
      <c r="R617" t="s">
        <v>8318</v>
      </c>
      <c r="S617">
        <f t="shared" si="19"/>
        <v>8</v>
      </c>
      <c r="T617" s="17" t="s">
        <v>8372</v>
      </c>
    </row>
    <row r="618" spans="1:20" ht="43.2" hidden="1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9">
        <v>42761.376238425924</v>
      </c>
      <c r="K618">
        <v>1485421307</v>
      </c>
      <c r="L618" t="b">
        <v>0</v>
      </c>
      <c r="M618">
        <v>0</v>
      </c>
      <c r="N618" t="b">
        <v>0</v>
      </c>
      <c r="O618" t="s">
        <v>8270</v>
      </c>
      <c r="P618">
        <f t="shared" si="18"/>
        <v>2017</v>
      </c>
      <c r="Q618" s="12" t="s">
        <v>8317</v>
      </c>
      <c r="R618" t="s">
        <v>8318</v>
      </c>
      <c r="S618">
        <f t="shared" si="19"/>
        <v>1</v>
      </c>
      <c r="T618" s="17" t="s">
        <v>8365</v>
      </c>
    </row>
    <row r="619" spans="1:20" ht="43.2" hidden="1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9">
        <v>42087.343090277776</v>
      </c>
      <c r="K619">
        <v>1427184843</v>
      </c>
      <c r="L619" t="b">
        <v>0</v>
      </c>
      <c r="M619">
        <v>3</v>
      </c>
      <c r="N619" t="b">
        <v>0</v>
      </c>
      <c r="O619" t="s">
        <v>8270</v>
      </c>
      <c r="P619">
        <f t="shared" si="18"/>
        <v>2015</v>
      </c>
      <c r="Q619" s="12" t="s">
        <v>8317</v>
      </c>
      <c r="R619" t="s">
        <v>8318</v>
      </c>
      <c r="S619">
        <f t="shared" si="19"/>
        <v>3</v>
      </c>
      <c r="T619" s="17" t="s">
        <v>8367</v>
      </c>
    </row>
    <row r="620" spans="1:20" ht="43.2" hidden="1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9">
        <v>42317.810219907406</v>
      </c>
      <c r="K620">
        <v>1447097203</v>
      </c>
      <c r="L620" t="b">
        <v>0</v>
      </c>
      <c r="M620">
        <v>0</v>
      </c>
      <c r="N620" t="b">
        <v>0</v>
      </c>
      <c r="O620" t="s">
        <v>8270</v>
      </c>
      <c r="P620">
        <f t="shared" si="18"/>
        <v>2015</v>
      </c>
      <c r="Q620" s="12" t="s">
        <v>8317</v>
      </c>
      <c r="R620" t="s">
        <v>8318</v>
      </c>
      <c r="S620">
        <f t="shared" si="19"/>
        <v>11</v>
      </c>
      <c r="T620" s="17" t="s">
        <v>8375</v>
      </c>
    </row>
    <row r="621" spans="1:20" ht="28.8" hidden="1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9">
        <v>41908.650347222225</v>
      </c>
      <c r="K621">
        <v>1411745790</v>
      </c>
      <c r="L621" t="b">
        <v>0</v>
      </c>
      <c r="M621">
        <v>1</v>
      </c>
      <c r="N621" t="b">
        <v>0</v>
      </c>
      <c r="O621" t="s">
        <v>8270</v>
      </c>
      <c r="P621">
        <f t="shared" si="18"/>
        <v>2014</v>
      </c>
      <c r="Q621" s="12" t="s">
        <v>8317</v>
      </c>
      <c r="R621" t="s">
        <v>8318</v>
      </c>
      <c r="S621">
        <f t="shared" si="19"/>
        <v>9</v>
      </c>
      <c r="T621" s="17" t="s">
        <v>8373</v>
      </c>
    </row>
    <row r="622" spans="1:20" ht="43.2" hidden="1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9">
        <v>41831.716874999998</v>
      </c>
      <c r="K622">
        <v>1405098738</v>
      </c>
      <c r="L622" t="b">
        <v>0</v>
      </c>
      <c r="M622">
        <v>1</v>
      </c>
      <c r="N622" t="b">
        <v>0</v>
      </c>
      <c r="O622" t="s">
        <v>8270</v>
      </c>
      <c r="P622">
        <f t="shared" si="18"/>
        <v>2014</v>
      </c>
      <c r="Q622" s="12" t="s">
        <v>8317</v>
      </c>
      <c r="R622" t="s">
        <v>8318</v>
      </c>
      <c r="S622">
        <f t="shared" si="19"/>
        <v>7</v>
      </c>
      <c r="T622" s="17" t="s">
        <v>8371</v>
      </c>
    </row>
    <row r="623" spans="1:20" ht="43.2" hidden="1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9">
        <v>42528.987696759257</v>
      </c>
      <c r="K623">
        <v>1465342937</v>
      </c>
      <c r="L623" t="b">
        <v>0</v>
      </c>
      <c r="M623">
        <v>3</v>
      </c>
      <c r="N623" t="b">
        <v>0</v>
      </c>
      <c r="O623" t="s">
        <v>8270</v>
      </c>
      <c r="P623">
        <f t="shared" si="18"/>
        <v>2016</v>
      </c>
      <c r="Q623" s="12" t="s">
        <v>8317</v>
      </c>
      <c r="R623" t="s">
        <v>8318</v>
      </c>
      <c r="S623">
        <f t="shared" si="19"/>
        <v>6</v>
      </c>
      <c r="T623" s="17" t="s">
        <v>8370</v>
      </c>
    </row>
    <row r="624" spans="1:20" ht="43.2" hidden="1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9">
        <v>42532.774745370371</v>
      </c>
      <c r="K624">
        <v>1465670138</v>
      </c>
      <c r="L624" t="b">
        <v>0</v>
      </c>
      <c r="M624">
        <v>9</v>
      </c>
      <c r="N624" t="b">
        <v>0</v>
      </c>
      <c r="O624" t="s">
        <v>8270</v>
      </c>
      <c r="P624">
        <f t="shared" si="18"/>
        <v>2016</v>
      </c>
      <c r="Q624" s="12" t="s">
        <v>8317</v>
      </c>
      <c r="R624" t="s">
        <v>8318</v>
      </c>
      <c r="S624">
        <f t="shared" si="19"/>
        <v>6</v>
      </c>
      <c r="T624" s="17" t="s">
        <v>8370</v>
      </c>
    </row>
    <row r="625" spans="1:20" ht="43.2" hidden="1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9">
        <v>42122.00922453704</v>
      </c>
      <c r="K625">
        <v>1430179997</v>
      </c>
      <c r="L625" t="b">
        <v>0</v>
      </c>
      <c r="M625">
        <v>0</v>
      </c>
      <c r="N625" t="b">
        <v>0</v>
      </c>
      <c r="O625" t="s">
        <v>8270</v>
      </c>
      <c r="P625">
        <f t="shared" si="18"/>
        <v>2015</v>
      </c>
      <c r="Q625" s="12" t="s">
        <v>8317</v>
      </c>
      <c r="R625" t="s">
        <v>8318</v>
      </c>
      <c r="S625">
        <f t="shared" si="19"/>
        <v>4</v>
      </c>
      <c r="T625" s="17" t="s">
        <v>8368</v>
      </c>
    </row>
    <row r="626" spans="1:20" ht="43.2" hidden="1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9">
        <v>42108.988900462966</v>
      </c>
      <c r="K626">
        <v>1429055041</v>
      </c>
      <c r="L626" t="b">
        <v>0</v>
      </c>
      <c r="M626">
        <v>0</v>
      </c>
      <c r="N626" t="b">
        <v>0</v>
      </c>
      <c r="O626" t="s">
        <v>8270</v>
      </c>
      <c r="P626">
        <f t="shared" si="18"/>
        <v>2015</v>
      </c>
      <c r="Q626" s="12" t="s">
        <v>8317</v>
      </c>
      <c r="R626" t="s">
        <v>8318</v>
      </c>
      <c r="S626">
        <f t="shared" si="19"/>
        <v>4</v>
      </c>
      <c r="T626" s="17" t="s">
        <v>8368</v>
      </c>
    </row>
    <row r="627" spans="1:20" ht="43.2" hidden="1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9">
        <v>42790.895567129628</v>
      </c>
      <c r="K627">
        <v>1487971777</v>
      </c>
      <c r="L627" t="b">
        <v>0</v>
      </c>
      <c r="M627">
        <v>0</v>
      </c>
      <c r="N627" t="b">
        <v>0</v>
      </c>
      <c r="O627" t="s">
        <v>8270</v>
      </c>
      <c r="P627">
        <f t="shared" si="18"/>
        <v>2017</v>
      </c>
      <c r="Q627" s="12" t="s">
        <v>8317</v>
      </c>
      <c r="R627" t="s">
        <v>8318</v>
      </c>
      <c r="S627">
        <f t="shared" si="19"/>
        <v>2</v>
      </c>
      <c r="T627" s="17" t="s">
        <v>8366</v>
      </c>
    </row>
    <row r="628" spans="1:20" ht="43.2" hidden="1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9">
        <v>42198.559479166666</v>
      </c>
      <c r="K628">
        <v>1436793939</v>
      </c>
      <c r="L628" t="b">
        <v>0</v>
      </c>
      <c r="M628">
        <v>39</v>
      </c>
      <c r="N628" t="b">
        <v>0</v>
      </c>
      <c r="O628" t="s">
        <v>8270</v>
      </c>
      <c r="P628">
        <f t="shared" si="18"/>
        <v>2015</v>
      </c>
      <c r="Q628" s="12" t="s">
        <v>8317</v>
      </c>
      <c r="R628" t="s">
        <v>8318</v>
      </c>
      <c r="S628">
        <f t="shared" si="19"/>
        <v>7</v>
      </c>
      <c r="T628" s="17" t="s">
        <v>8371</v>
      </c>
    </row>
    <row r="629" spans="1:20" ht="43.2" hidden="1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9">
        <v>42384.306840277779</v>
      </c>
      <c r="K629">
        <v>1452842511</v>
      </c>
      <c r="L629" t="b">
        <v>0</v>
      </c>
      <c r="M629">
        <v>1</v>
      </c>
      <c r="N629" t="b">
        <v>0</v>
      </c>
      <c r="O629" t="s">
        <v>8270</v>
      </c>
      <c r="P629">
        <f t="shared" si="18"/>
        <v>2016</v>
      </c>
      <c r="Q629" s="12" t="s">
        <v>8317</v>
      </c>
      <c r="R629" t="s">
        <v>8318</v>
      </c>
      <c r="S629">
        <f t="shared" si="19"/>
        <v>1</v>
      </c>
      <c r="T629" s="17" t="s">
        <v>8365</v>
      </c>
    </row>
    <row r="630" spans="1:20" ht="43.2" hidden="1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9">
        <v>41803.692789351851</v>
      </c>
      <c r="K630">
        <v>1402677457</v>
      </c>
      <c r="L630" t="b">
        <v>0</v>
      </c>
      <c r="M630">
        <v>0</v>
      </c>
      <c r="N630" t="b">
        <v>0</v>
      </c>
      <c r="O630" t="s">
        <v>8270</v>
      </c>
      <c r="P630">
        <f t="shared" si="18"/>
        <v>2014</v>
      </c>
      <c r="Q630" s="12" t="s">
        <v>8317</v>
      </c>
      <c r="R630" t="s">
        <v>8318</v>
      </c>
      <c r="S630">
        <f t="shared" si="19"/>
        <v>6</v>
      </c>
      <c r="T630" s="17" t="s">
        <v>8370</v>
      </c>
    </row>
    <row r="631" spans="1:20" ht="43.2" hidden="1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9">
        <v>42474.637824074074</v>
      </c>
      <c r="K631">
        <v>1460647108</v>
      </c>
      <c r="L631" t="b">
        <v>0</v>
      </c>
      <c r="M631">
        <v>3</v>
      </c>
      <c r="N631" t="b">
        <v>0</v>
      </c>
      <c r="O631" t="s">
        <v>8270</v>
      </c>
      <c r="P631">
        <f t="shared" si="18"/>
        <v>2016</v>
      </c>
      <c r="Q631" s="12" t="s">
        <v>8317</v>
      </c>
      <c r="R631" t="s">
        <v>8318</v>
      </c>
      <c r="S631">
        <f t="shared" si="19"/>
        <v>4</v>
      </c>
      <c r="T631" s="17" t="s">
        <v>8368</v>
      </c>
    </row>
    <row r="632" spans="1:20" ht="43.2" hidden="1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9">
        <v>42223.619456018518</v>
      </c>
      <c r="K632">
        <v>1438959121</v>
      </c>
      <c r="L632" t="b">
        <v>0</v>
      </c>
      <c r="M632">
        <v>1</v>
      </c>
      <c r="N632" t="b">
        <v>0</v>
      </c>
      <c r="O632" t="s">
        <v>8270</v>
      </c>
      <c r="P632">
        <f t="shared" si="18"/>
        <v>2015</v>
      </c>
      <c r="Q632" s="12" t="s">
        <v>8317</v>
      </c>
      <c r="R632" t="s">
        <v>8318</v>
      </c>
      <c r="S632">
        <f t="shared" si="19"/>
        <v>8</v>
      </c>
      <c r="T632" s="17" t="s">
        <v>8372</v>
      </c>
    </row>
    <row r="633" spans="1:20" ht="28.8" hidden="1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9">
        <v>42489.772326388891</v>
      </c>
      <c r="K633">
        <v>1461954729</v>
      </c>
      <c r="L633" t="b">
        <v>0</v>
      </c>
      <c r="M633">
        <v>9</v>
      </c>
      <c r="N633" t="b">
        <v>0</v>
      </c>
      <c r="O633" t="s">
        <v>8270</v>
      </c>
      <c r="P633">
        <f t="shared" si="18"/>
        <v>2016</v>
      </c>
      <c r="Q633" s="12" t="s">
        <v>8317</v>
      </c>
      <c r="R633" t="s">
        <v>8318</v>
      </c>
      <c r="S633">
        <f t="shared" si="19"/>
        <v>4</v>
      </c>
      <c r="T633" s="17" t="s">
        <v>8368</v>
      </c>
    </row>
    <row r="634" spans="1:20" ht="28.8" hidden="1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9">
        <v>42303.659317129626</v>
      </c>
      <c r="K634">
        <v>1445874565</v>
      </c>
      <c r="L634" t="b">
        <v>0</v>
      </c>
      <c r="M634">
        <v>0</v>
      </c>
      <c r="N634" t="b">
        <v>0</v>
      </c>
      <c r="O634" t="s">
        <v>8270</v>
      </c>
      <c r="P634">
        <f t="shared" si="18"/>
        <v>2015</v>
      </c>
      <c r="Q634" s="12" t="s">
        <v>8317</v>
      </c>
      <c r="R634" t="s">
        <v>8318</v>
      </c>
      <c r="S634">
        <f t="shared" si="19"/>
        <v>10</v>
      </c>
      <c r="T634" s="17" t="s">
        <v>8374</v>
      </c>
    </row>
    <row r="635" spans="1:20" ht="43.2" hidden="1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9">
        <v>42507.299328703702</v>
      </c>
      <c r="K635">
        <v>1463469062</v>
      </c>
      <c r="L635" t="b">
        <v>0</v>
      </c>
      <c r="M635">
        <v>25</v>
      </c>
      <c r="N635" t="b">
        <v>0</v>
      </c>
      <c r="O635" t="s">
        <v>8270</v>
      </c>
      <c r="P635">
        <f t="shared" si="18"/>
        <v>2016</v>
      </c>
      <c r="Q635" s="12" t="s">
        <v>8317</v>
      </c>
      <c r="R635" t="s">
        <v>8318</v>
      </c>
      <c r="S635">
        <f t="shared" si="19"/>
        <v>5</v>
      </c>
      <c r="T635" s="17" t="s">
        <v>8369</v>
      </c>
    </row>
    <row r="636" spans="1:20" ht="28.8" hidden="1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9">
        <v>42031.928576388891</v>
      </c>
      <c r="K636">
        <v>1422397029</v>
      </c>
      <c r="L636" t="b">
        <v>0</v>
      </c>
      <c r="M636">
        <v>1</v>
      </c>
      <c r="N636" t="b">
        <v>0</v>
      </c>
      <c r="O636" t="s">
        <v>8270</v>
      </c>
      <c r="P636">
        <f t="shared" si="18"/>
        <v>2015</v>
      </c>
      <c r="Q636" s="12" t="s">
        <v>8317</v>
      </c>
      <c r="R636" t="s">
        <v>8318</v>
      </c>
      <c r="S636">
        <f t="shared" si="19"/>
        <v>1</v>
      </c>
      <c r="T636" s="17" t="s">
        <v>8365</v>
      </c>
    </row>
    <row r="637" spans="1:20" ht="28.8" hidden="1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9">
        <v>42076.092152777775</v>
      </c>
      <c r="K637">
        <v>1426212762</v>
      </c>
      <c r="L637" t="b">
        <v>0</v>
      </c>
      <c r="M637">
        <v>1</v>
      </c>
      <c r="N637" t="b">
        <v>0</v>
      </c>
      <c r="O637" t="s">
        <v>8270</v>
      </c>
      <c r="P637">
        <f t="shared" si="18"/>
        <v>2015</v>
      </c>
      <c r="Q637" s="12" t="s">
        <v>8317</v>
      </c>
      <c r="R637" t="s">
        <v>8318</v>
      </c>
      <c r="S637">
        <f t="shared" si="19"/>
        <v>3</v>
      </c>
      <c r="T637" s="17" t="s">
        <v>8367</v>
      </c>
    </row>
    <row r="638" spans="1:20" ht="28.8" hidden="1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9">
        <v>42131.455439814818</v>
      </c>
      <c r="K638">
        <v>1430996150</v>
      </c>
      <c r="L638" t="b">
        <v>0</v>
      </c>
      <c r="M638">
        <v>1</v>
      </c>
      <c r="N638" t="b">
        <v>0</v>
      </c>
      <c r="O638" t="s">
        <v>8270</v>
      </c>
      <c r="P638">
        <f t="shared" si="18"/>
        <v>2015</v>
      </c>
      <c r="Q638" s="12" t="s">
        <v>8317</v>
      </c>
      <c r="R638" t="s">
        <v>8318</v>
      </c>
      <c r="S638">
        <f t="shared" si="19"/>
        <v>5</v>
      </c>
      <c r="T638" s="17" t="s">
        <v>8369</v>
      </c>
    </row>
    <row r="639" spans="1:20" ht="43.2" hidden="1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9">
        <v>42762.962013888886</v>
      </c>
      <c r="K639">
        <v>1485558318</v>
      </c>
      <c r="L639" t="b">
        <v>0</v>
      </c>
      <c r="M639">
        <v>0</v>
      </c>
      <c r="N639" t="b">
        <v>0</v>
      </c>
      <c r="O639" t="s">
        <v>8270</v>
      </c>
      <c r="P639">
        <f t="shared" si="18"/>
        <v>2017</v>
      </c>
      <c r="Q639" s="12" t="s">
        <v>8317</v>
      </c>
      <c r="R639" t="s">
        <v>8318</v>
      </c>
      <c r="S639">
        <f t="shared" si="19"/>
        <v>1</v>
      </c>
      <c r="T639" s="17" t="s">
        <v>8365</v>
      </c>
    </row>
    <row r="640" spans="1:20" hidden="1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9">
        <v>42759.593310185184</v>
      </c>
      <c r="K640">
        <v>1485267262</v>
      </c>
      <c r="L640" t="b">
        <v>0</v>
      </c>
      <c r="M640">
        <v>6</v>
      </c>
      <c r="N640" t="b">
        <v>0</v>
      </c>
      <c r="O640" t="s">
        <v>8270</v>
      </c>
      <c r="P640">
        <f t="shared" si="18"/>
        <v>2017</v>
      </c>
      <c r="Q640" s="12" t="s">
        <v>8317</v>
      </c>
      <c r="R640" t="s">
        <v>8318</v>
      </c>
      <c r="S640">
        <f t="shared" si="19"/>
        <v>1</v>
      </c>
      <c r="T640" s="17" t="s">
        <v>8365</v>
      </c>
    </row>
    <row r="641" spans="1:20" ht="28.8" hidden="1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9">
        <v>41865.583275462966</v>
      </c>
      <c r="K641">
        <v>1408024795</v>
      </c>
      <c r="L641" t="b">
        <v>0</v>
      </c>
      <c r="M641">
        <v>1</v>
      </c>
      <c r="N641" t="b">
        <v>0</v>
      </c>
      <c r="O641" t="s">
        <v>8270</v>
      </c>
      <c r="P641">
        <f t="shared" si="18"/>
        <v>2014</v>
      </c>
      <c r="Q641" s="12" t="s">
        <v>8317</v>
      </c>
      <c r="R641" t="s">
        <v>8318</v>
      </c>
      <c r="S641">
        <f t="shared" si="19"/>
        <v>8</v>
      </c>
      <c r="T641" s="17" t="s">
        <v>8372</v>
      </c>
    </row>
    <row r="642" spans="1:20" ht="43.2" hidden="1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9">
        <v>42683.420312499999</v>
      </c>
      <c r="K642">
        <v>1478685915</v>
      </c>
      <c r="L642" t="b">
        <v>0</v>
      </c>
      <c r="M642">
        <v>2</v>
      </c>
      <c r="N642" t="b">
        <v>1</v>
      </c>
      <c r="O642" t="s">
        <v>8271</v>
      </c>
      <c r="P642">
        <f t="shared" si="18"/>
        <v>2016</v>
      </c>
      <c r="Q642" s="12" t="s">
        <v>8317</v>
      </c>
      <c r="R642" t="s">
        <v>8319</v>
      </c>
      <c r="S642">
        <f t="shared" si="19"/>
        <v>11</v>
      </c>
      <c r="T642" s="17" t="s">
        <v>8375</v>
      </c>
    </row>
    <row r="643" spans="1:20" ht="43.2" hidden="1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9">
        <v>42199.57</v>
      </c>
      <c r="K643">
        <v>1436881248</v>
      </c>
      <c r="L643" t="b">
        <v>0</v>
      </c>
      <c r="M643">
        <v>315</v>
      </c>
      <c r="N643" t="b">
        <v>1</v>
      </c>
      <c r="O643" t="s">
        <v>8271</v>
      </c>
      <c r="P643">
        <f t="shared" ref="P643:P706" si="20">YEAR(J643)</f>
        <v>2015</v>
      </c>
      <c r="Q643" s="12" t="s">
        <v>8317</v>
      </c>
      <c r="R643" t="s">
        <v>8319</v>
      </c>
      <c r="S643">
        <f t="shared" ref="S643:S706" si="21">MONTH(J643)</f>
        <v>7</v>
      </c>
      <c r="T643" s="17" t="s">
        <v>8371</v>
      </c>
    </row>
    <row r="644" spans="1:20" ht="43.2" hidden="1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9">
        <v>42199.651319444441</v>
      </c>
      <c r="K644">
        <v>1436888274</v>
      </c>
      <c r="L644" t="b">
        <v>0</v>
      </c>
      <c r="M644">
        <v>2174</v>
      </c>
      <c r="N644" t="b">
        <v>1</v>
      </c>
      <c r="O644" t="s">
        <v>8271</v>
      </c>
      <c r="P644">
        <f t="shared" si="20"/>
        <v>2015</v>
      </c>
      <c r="Q644" s="12" t="s">
        <v>8317</v>
      </c>
      <c r="R644" t="s">
        <v>8319</v>
      </c>
      <c r="S644">
        <f t="shared" si="21"/>
        <v>7</v>
      </c>
      <c r="T644" s="17" t="s">
        <v>8371</v>
      </c>
    </row>
    <row r="645" spans="1:20" ht="28.8" hidden="1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9">
        <v>42100.642071759263</v>
      </c>
      <c r="K645">
        <v>1428333875</v>
      </c>
      <c r="L645" t="b">
        <v>0</v>
      </c>
      <c r="M645">
        <v>152</v>
      </c>
      <c r="N645" t="b">
        <v>1</v>
      </c>
      <c r="O645" t="s">
        <v>8271</v>
      </c>
      <c r="P645">
        <f t="shared" si="20"/>
        <v>2015</v>
      </c>
      <c r="Q645" s="12" t="s">
        <v>8317</v>
      </c>
      <c r="R645" t="s">
        <v>8319</v>
      </c>
      <c r="S645">
        <f t="shared" si="21"/>
        <v>4</v>
      </c>
      <c r="T645" s="17" t="s">
        <v>8368</v>
      </c>
    </row>
    <row r="646" spans="1:20" ht="43.2" hidden="1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9">
        <v>41898.665960648148</v>
      </c>
      <c r="K646">
        <v>1410883139</v>
      </c>
      <c r="L646" t="b">
        <v>0</v>
      </c>
      <c r="M646">
        <v>1021</v>
      </c>
      <c r="N646" t="b">
        <v>1</v>
      </c>
      <c r="O646" t="s">
        <v>8271</v>
      </c>
      <c r="P646">
        <f t="shared" si="20"/>
        <v>2014</v>
      </c>
      <c r="Q646" s="12" t="s">
        <v>8317</v>
      </c>
      <c r="R646" t="s">
        <v>8319</v>
      </c>
      <c r="S646">
        <f t="shared" si="21"/>
        <v>9</v>
      </c>
      <c r="T646" s="17" t="s">
        <v>8373</v>
      </c>
    </row>
    <row r="647" spans="1:20" ht="28.8" hidden="1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9">
        <v>42564.026319444441</v>
      </c>
      <c r="K647">
        <v>1468370274</v>
      </c>
      <c r="L647" t="b">
        <v>0</v>
      </c>
      <c r="M647">
        <v>237</v>
      </c>
      <c r="N647" t="b">
        <v>1</v>
      </c>
      <c r="O647" t="s">
        <v>8271</v>
      </c>
      <c r="P647">
        <f t="shared" si="20"/>
        <v>2016</v>
      </c>
      <c r="Q647" s="12" t="s">
        <v>8317</v>
      </c>
      <c r="R647" t="s">
        <v>8319</v>
      </c>
      <c r="S647">
        <f t="shared" si="21"/>
        <v>7</v>
      </c>
      <c r="T647" s="17" t="s">
        <v>8371</v>
      </c>
    </row>
    <row r="648" spans="1:20" ht="43.2" hidden="1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9">
        <v>41832.852627314816</v>
      </c>
      <c r="K648">
        <v>1405196867</v>
      </c>
      <c r="L648" t="b">
        <v>0</v>
      </c>
      <c r="M648">
        <v>27</v>
      </c>
      <c r="N648" t="b">
        <v>1</v>
      </c>
      <c r="O648" t="s">
        <v>8271</v>
      </c>
      <c r="P648">
        <f t="shared" si="20"/>
        <v>2014</v>
      </c>
      <c r="Q648" s="12" t="s">
        <v>8317</v>
      </c>
      <c r="R648" t="s">
        <v>8319</v>
      </c>
      <c r="S648">
        <f t="shared" si="21"/>
        <v>7</v>
      </c>
      <c r="T648" s="17" t="s">
        <v>8371</v>
      </c>
    </row>
    <row r="649" spans="1:20" ht="43.2" hidden="1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9">
        <v>42416.767928240741</v>
      </c>
      <c r="K649">
        <v>1455647149</v>
      </c>
      <c r="L649" t="b">
        <v>0</v>
      </c>
      <c r="M649">
        <v>17</v>
      </c>
      <c r="N649" t="b">
        <v>1</v>
      </c>
      <c r="O649" t="s">
        <v>8271</v>
      </c>
      <c r="P649">
        <f t="shared" si="20"/>
        <v>2016</v>
      </c>
      <c r="Q649" s="12" t="s">
        <v>8317</v>
      </c>
      <c r="R649" t="s">
        <v>8319</v>
      </c>
      <c r="S649">
        <f t="shared" si="21"/>
        <v>2</v>
      </c>
      <c r="T649" s="17" t="s">
        <v>8366</v>
      </c>
    </row>
    <row r="650" spans="1:20" ht="28.8" hidden="1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9">
        <v>41891.693379629629</v>
      </c>
      <c r="K650">
        <v>1410280708</v>
      </c>
      <c r="L650" t="b">
        <v>0</v>
      </c>
      <c r="M650">
        <v>27</v>
      </c>
      <c r="N650" t="b">
        <v>1</v>
      </c>
      <c r="O650" t="s">
        <v>8271</v>
      </c>
      <c r="P650">
        <f t="shared" si="20"/>
        <v>2014</v>
      </c>
      <c r="Q650" s="12" t="s">
        <v>8317</v>
      </c>
      <c r="R650" t="s">
        <v>8319</v>
      </c>
      <c r="S650">
        <f t="shared" si="21"/>
        <v>9</v>
      </c>
      <c r="T650" s="17" t="s">
        <v>8373</v>
      </c>
    </row>
    <row r="651" spans="1:20" ht="43.2" hidden="1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9">
        <v>41877.912187499998</v>
      </c>
      <c r="K651">
        <v>1409090013</v>
      </c>
      <c r="L651" t="b">
        <v>0</v>
      </c>
      <c r="M651">
        <v>82</v>
      </c>
      <c r="N651" t="b">
        <v>1</v>
      </c>
      <c r="O651" t="s">
        <v>8271</v>
      </c>
      <c r="P651">
        <f t="shared" si="20"/>
        <v>2014</v>
      </c>
      <c r="Q651" s="12" t="s">
        <v>8317</v>
      </c>
      <c r="R651" t="s">
        <v>8319</v>
      </c>
      <c r="S651">
        <f t="shared" si="21"/>
        <v>8</v>
      </c>
      <c r="T651" s="17" t="s">
        <v>8372</v>
      </c>
    </row>
    <row r="652" spans="1:20" ht="43.2" hidden="1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9">
        <v>41932.036851851852</v>
      </c>
      <c r="K652">
        <v>1413766384</v>
      </c>
      <c r="L652" t="b">
        <v>0</v>
      </c>
      <c r="M652">
        <v>48</v>
      </c>
      <c r="N652" t="b">
        <v>1</v>
      </c>
      <c r="O652" t="s">
        <v>8271</v>
      </c>
      <c r="P652">
        <f t="shared" si="20"/>
        <v>2014</v>
      </c>
      <c r="Q652" s="12" t="s">
        <v>8317</v>
      </c>
      <c r="R652" t="s">
        <v>8319</v>
      </c>
      <c r="S652">
        <f t="shared" si="21"/>
        <v>10</v>
      </c>
      <c r="T652" s="17" t="s">
        <v>8374</v>
      </c>
    </row>
    <row r="653" spans="1:20" ht="43.2" hidden="1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9">
        <v>41956.017488425925</v>
      </c>
      <c r="K653">
        <v>1415838311</v>
      </c>
      <c r="L653" t="b">
        <v>0</v>
      </c>
      <c r="M653">
        <v>105</v>
      </c>
      <c r="N653" t="b">
        <v>1</v>
      </c>
      <c r="O653" t="s">
        <v>8271</v>
      </c>
      <c r="P653">
        <f t="shared" si="20"/>
        <v>2014</v>
      </c>
      <c r="Q653" s="12" t="s">
        <v>8317</v>
      </c>
      <c r="R653" t="s">
        <v>8319</v>
      </c>
      <c r="S653">
        <f t="shared" si="21"/>
        <v>11</v>
      </c>
      <c r="T653" s="17" t="s">
        <v>8375</v>
      </c>
    </row>
    <row r="654" spans="1:20" ht="43.2" hidden="1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9">
        <v>42675.690393518518</v>
      </c>
      <c r="K654">
        <v>1478018050</v>
      </c>
      <c r="L654" t="b">
        <v>0</v>
      </c>
      <c r="M654">
        <v>28</v>
      </c>
      <c r="N654" t="b">
        <v>1</v>
      </c>
      <c r="O654" t="s">
        <v>8271</v>
      </c>
      <c r="P654">
        <f t="shared" si="20"/>
        <v>2016</v>
      </c>
      <c r="Q654" s="12" t="s">
        <v>8317</v>
      </c>
      <c r="R654" t="s">
        <v>8319</v>
      </c>
      <c r="S654">
        <f t="shared" si="21"/>
        <v>11</v>
      </c>
      <c r="T654" s="17" t="s">
        <v>8375</v>
      </c>
    </row>
    <row r="655" spans="1:20" ht="43.2" hidden="1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9">
        <v>42199.618518518517</v>
      </c>
      <c r="K655">
        <v>1436885440</v>
      </c>
      <c r="L655" t="b">
        <v>0</v>
      </c>
      <c r="M655">
        <v>1107</v>
      </c>
      <c r="N655" t="b">
        <v>1</v>
      </c>
      <c r="O655" t="s">
        <v>8271</v>
      </c>
      <c r="P655">
        <f t="shared" si="20"/>
        <v>2015</v>
      </c>
      <c r="Q655" s="12" t="s">
        <v>8317</v>
      </c>
      <c r="R655" t="s">
        <v>8319</v>
      </c>
      <c r="S655">
        <f t="shared" si="21"/>
        <v>7</v>
      </c>
      <c r="T655" s="17" t="s">
        <v>8371</v>
      </c>
    </row>
    <row r="656" spans="1:20" ht="43.2" hidden="1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9">
        <v>42163.957326388889</v>
      </c>
      <c r="K656">
        <v>1433804313</v>
      </c>
      <c r="L656" t="b">
        <v>0</v>
      </c>
      <c r="M656">
        <v>1013</v>
      </c>
      <c r="N656" t="b">
        <v>1</v>
      </c>
      <c r="O656" t="s">
        <v>8271</v>
      </c>
      <c r="P656">
        <f t="shared" si="20"/>
        <v>2015</v>
      </c>
      <c r="Q656" s="12" t="s">
        <v>8317</v>
      </c>
      <c r="R656" t="s">
        <v>8319</v>
      </c>
      <c r="S656">
        <f t="shared" si="21"/>
        <v>6</v>
      </c>
      <c r="T656" s="17" t="s">
        <v>8370</v>
      </c>
    </row>
    <row r="657" spans="1:20" ht="43.2" hidden="1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9">
        <v>42045.957314814812</v>
      </c>
      <c r="K657">
        <v>1423609112</v>
      </c>
      <c r="L657" t="b">
        <v>0</v>
      </c>
      <c r="M657">
        <v>274</v>
      </c>
      <c r="N657" t="b">
        <v>1</v>
      </c>
      <c r="O657" t="s">
        <v>8271</v>
      </c>
      <c r="P657">
        <f t="shared" si="20"/>
        <v>2015</v>
      </c>
      <c r="Q657" s="12" t="s">
        <v>8317</v>
      </c>
      <c r="R657" t="s">
        <v>8319</v>
      </c>
      <c r="S657">
        <f t="shared" si="21"/>
        <v>2</v>
      </c>
      <c r="T657" s="17" t="s">
        <v>8366</v>
      </c>
    </row>
    <row r="658" spans="1:20" ht="43.2" hidden="1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9">
        <v>42417.804618055554</v>
      </c>
      <c r="K658">
        <v>1455736719</v>
      </c>
      <c r="L658" t="b">
        <v>0</v>
      </c>
      <c r="M658">
        <v>87</v>
      </c>
      <c r="N658" t="b">
        <v>1</v>
      </c>
      <c r="O658" t="s">
        <v>8271</v>
      </c>
      <c r="P658">
        <f t="shared" si="20"/>
        <v>2016</v>
      </c>
      <c r="Q658" s="12" t="s">
        <v>8317</v>
      </c>
      <c r="R658" t="s">
        <v>8319</v>
      </c>
      <c r="S658">
        <f t="shared" si="21"/>
        <v>2</v>
      </c>
      <c r="T658" s="17" t="s">
        <v>8366</v>
      </c>
    </row>
    <row r="659" spans="1:20" ht="43.2" hidden="1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9">
        <v>42331.84574074074</v>
      </c>
      <c r="K659">
        <v>1448309872</v>
      </c>
      <c r="L659" t="b">
        <v>0</v>
      </c>
      <c r="M659">
        <v>99</v>
      </c>
      <c r="N659" t="b">
        <v>1</v>
      </c>
      <c r="O659" t="s">
        <v>8271</v>
      </c>
      <c r="P659">
        <f t="shared" si="20"/>
        <v>2015</v>
      </c>
      <c r="Q659" s="12" t="s">
        <v>8317</v>
      </c>
      <c r="R659" t="s">
        <v>8319</v>
      </c>
      <c r="S659">
        <f t="shared" si="21"/>
        <v>11</v>
      </c>
      <c r="T659" s="17" t="s">
        <v>8375</v>
      </c>
    </row>
    <row r="660" spans="1:20" ht="43.2" hidden="1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9">
        <v>42179.160752314812</v>
      </c>
      <c r="K660">
        <v>1435117889</v>
      </c>
      <c r="L660" t="b">
        <v>0</v>
      </c>
      <c r="M660">
        <v>276</v>
      </c>
      <c r="N660" t="b">
        <v>1</v>
      </c>
      <c r="O660" t="s">
        <v>8271</v>
      </c>
      <c r="P660">
        <f t="shared" si="20"/>
        <v>2015</v>
      </c>
      <c r="Q660" s="12" t="s">
        <v>8317</v>
      </c>
      <c r="R660" t="s">
        <v>8319</v>
      </c>
      <c r="S660">
        <f t="shared" si="21"/>
        <v>6</v>
      </c>
      <c r="T660" s="17" t="s">
        <v>8370</v>
      </c>
    </row>
    <row r="661" spans="1:20" hidden="1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9">
        <v>42209.593692129631</v>
      </c>
      <c r="K661">
        <v>1437747295</v>
      </c>
      <c r="L661" t="b">
        <v>0</v>
      </c>
      <c r="M661">
        <v>21</v>
      </c>
      <c r="N661" t="b">
        <v>1</v>
      </c>
      <c r="O661" t="s">
        <v>8271</v>
      </c>
      <c r="P661">
        <f t="shared" si="20"/>
        <v>2015</v>
      </c>
      <c r="Q661" s="12" t="s">
        <v>8317</v>
      </c>
      <c r="R661" t="s">
        <v>8319</v>
      </c>
      <c r="S661">
        <f t="shared" si="21"/>
        <v>7</v>
      </c>
      <c r="T661" s="17" t="s">
        <v>8371</v>
      </c>
    </row>
    <row r="662" spans="1:20" ht="43.2" hidden="1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9">
        <v>41922.741655092592</v>
      </c>
      <c r="K662">
        <v>1412963279</v>
      </c>
      <c r="L662" t="b">
        <v>0</v>
      </c>
      <c r="M662">
        <v>18</v>
      </c>
      <c r="N662" t="b">
        <v>0</v>
      </c>
      <c r="O662" t="s">
        <v>8271</v>
      </c>
      <c r="P662">
        <f t="shared" si="20"/>
        <v>2014</v>
      </c>
      <c r="Q662" s="12" t="s">
        <v>8317</v>
      </c>
      <c r="R662" t="s">
        <v>8319</v>
      </c>
      <c r="S662">
        <f t="shared" si="21"/>
        <v>10</v>
      </c>
      <c r="T662" s="17" t="s">
        <v>8374</v>
      </c>
    </row>
    <row r="663" spans="1:20" ht="43.2" hidden="1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9">
        <v>42636.645358796297</v>
      </c>
      <c r="K663">
        <v>1474644559</v>
      </c>
      <c r="L663" t="b">
        <v>0</v>
      </c>
      <c r="M663">
        <v>9</v>
      </c>
      <c r="N663" t="b">
        <v>0</v>
      </c>
      <c r="O663" t="s">
        <v>8271</v>
      </c>
      <c r="P663">
        <f t="shared" si="20"/>
        <v>2016</v>
      </c>
      <c r="Q663" s="12" t="s">
        <v>8317</v>
      </c>
      <c r="R663" t="s">
        <v>8319</v>
      </c>
      <c r="S663">
        <f t="shared" si="21"/>
        <v>9</v>
      </c>
      <c r="T663" s="17" t="s">
        <v>8373</v>
      </c>
    </row>
    <row r="664" spans="1:20" ht="43.2" hidden="1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9">
        <v>41990.438043981485</v>
      </c>
      <c r="K664">
        <v>1418812247</v>
      </c>
      <c r="L664" t="b">
        <v>0</v>
      </c>
      <c r="M664">
        <v>4</v>
      </c>
      <c r="N664" t="b">
        <v>0</v>
      </c>
      <c r="O664" t="s">
        <v>8271</v>
      </c>
      <c r="P664">
        <f t="shared" si="20"/>
        <v>2014</v>
      </c>
      <c r="Q664" s="12" t="s">
        <v>8317</v>
      </c>
      <c r="R664" t="s">
        <v>8319</v>
      </c>
      <c r="S664">
        <f t="shared" si="21"/>
        <v>12</v>
      </c>
      <c r="T664" s="17" t="s">
        <v>8376</v>
      </c>
    </row>
    <row r="665" spans="1:20" ht="43.2" hidden="1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9">
        <v>42173.843240740738</v>
      </c>
      <c r="K665">
        <v>1434658456</v>
      </c>
      <c r="L665" t="b">
        <v>0</v>
      </c>
      <c r="M665">
        <v>7</v>
      </c>
      <c r="N665" t="b">
        <v>0</v>
      </c>
      <c r="O665" t="s">
        <v>8271</v>
      </c>
      <c r="P665">
        <f t="shared" si="20"/>
        <v>2015</v>
      </c>
      <c r="Q665" s="12" t="s">
        <v>8317</v>
      </c>
      <c r="R665" t="s">
        <v>8319</v>
      </c>
      <c r="S665">
        <f t="shared" si="21"/>
        <v>6</v>
      </c>
      <c r="T665" s="17" t="s">
        <v>8370</v>
      </c>
    </row>
    <row r="666" spans="1:20" ht="43.2" hidden="1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9">
        <v>42077.666377314818</v>
      </c>
      <c r="K666">
        <v>1426348775</v>
      </c>
      <c r="L666" t="b">
        <v>0</v>
      </c>
      <c r="M666">
        <v>29</v>
      </c>
      <c r="N666" t="b">
        <v>0</v>
      </c>
      <c r="O666" t="s">
        <v>8271</v>
      </c>
      <c r="P666">
        <f t="shared" si="20"/>
        <v>2015</v>
      </c>
      <c r="Q666" s="12" t="s">
        <v>8317</v>
      </c>
      <c r="R666" t="s">
        <v>8319</v>
      </c>
      <c r="S666">
        <f t="shared" si="21"/>
        <v>3</v>
      </c>
      <c r="T666" s="17" t="s">
        <v>8367</v>
      </c>
    </row>
    <row r="667" spans="1:20" ht="43.2" hidden="1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9">
        <v>42688.711354166669</v>
      </c>
      <c r="K667">
        <v>1479143061</v>
      </c>
      <c r="L667" t="b">
        <v>0</v>
      </c>
      <c r="M667">
        <v>12</v>
      </c>
      <c r="N667" t="b">
        <v>0</v>
      </c>
      <c r="O667" t="s">
        <v>8271</v>
      </c>
      <c r="P667">
        <f t="shared" si="20"/>
        <v>2016</v>
      </c>
      <c r="Q667" s="12" t="s">
        <v>8317</v>
      </c>
      <c r="R667" t="s">
        <v>8319</v>
      </c>
      <c r="S667">
        <f t="shared" si="21"/>
        <v>11</v>
      </c>
      <c r="T667" s="17" t="s">
        <v>8375</v>
      </c>
    </row>
    <row r="668" spans="1:20" ht="43.2" hidden="1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9">
        <v>41838.832152777781</v>
      </c>
      <c r="K668">
        <v>1405713498</v>
      </c>
      <c r="L668" t="b">
        <v>0</v>
      </c>
      <c r="M668">
        <v>4</v>
      </c>
      <c r="N668" t="b">
        <v>0</v>
      </c>
      <c r="O668" t="s">
        <v>8271</v>
      </c>
      <c r="P668">
        <f t="shared" si="20"/>
        <v>2014</v>
      </c>
      <c r="Q668" s="12" t="s">
        <v>8317</v>
      </c>
      <c r="R668" t="s">
        <v>8319</v>
      </c>
      <c r="S668">
        <f t="shared" si="21"/>
        <v>7</v>
      </c>
      <c r="T668" s="17" t="s">
        <v>8371</v>
      </c>
    </row>
    <row r="669" spans="1:20" ht="43.2" hidden="1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9">
        <v>42632.373414351852</v>
      </c>
      <c r="K669">
        <v>1474275463</v>
      </c>
      <c r="L669" t="b">
        <v>0</v>
      </c>
      <c r="M669">
        <v>28</v>
      </c>
      <c r="N669" t="b">
        <v>0</v>
      </c>
      <c r="O669" t="s">
        <v>8271</v>
      </c>
      <c r="P669">
        <f t="shared" si="20"/>
        <v>2016</v>
      </c>
      <c r="Q669" s="12" t="s">
        <v>8317</v>
      </c>
      <c r="R669" t="s">
        <v>8319</v>
      </c>
      <c r="S669">
        <f t="shared" si="21"/>
        <v>9</v>
      </c>
      <c r="T669" s="17" t="s">
        <v>8373</v>
      </c>
    </row>
    <row r="670" spans="1:20" ht="43.2" hidden="1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9">
        <v>42090.831273148149</v>
      </c>
      <c r="K670">
        <v>1427486222</v>
      </c>
      <c r="L670" t="b">
        <v>0</v>
      </c>
      <c r="M670">
        <v>25</v>
      </c>
      <c r="N670" t="b">
        <v>0</v>
      </c>
      <c r="O670" t="s">
        <v>8271</v>
      </c>
      <c r="P670">
        <f t="shared" si="20"/>
        <v>2015</v>
      </c>
      <c r="Q670" s="12" t="s">
        <v>8317</v>
      </c>
      <c r="R670" t="s">
        <v>8319</v>
      </c>
      <c r="S670">
        <f t="shared" si="21"/>
        <v>3</v>
      </c>
      <c r="T670" s="17" t="s">
        <v>8367</v>
      </c>
    </row>
    <row r="671" spans="1:20" ht="57.6" hidden="1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9">
        <v>42527.625671296293</v>
      </c>
      <c r="K671">
        <v>1465225258</v>
      </c>
      <c r="L671" t="b">
        <v>0</v>
      </c>
      <c r="M671">
        <v>28</v>
      </c>
      <c r="N671" t="b">
        <v>0</v>
      </c>
      <c r="O671" t="s">
        <v>8271</v>
      </c>
      <c r="P671">
        <f t="shared" si="20"/>
        <v>2016</v>
      </c>
      <c r="Q671" s="12" t="s">
        <v>8317</v>
      </c>
      <c r="R671" t="s">
        <v>8319</v>
      </c>
      <c r="S671">
        <f t="shared" si="21"/>
        <v>6</v>
      </c>
      <c r="T671" s="17" t="s">
        <v>8370</v>
      </c>
    </row>
    <row r="672" spans="1:20" ht="43.2" hidden="1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9">
        <v>42506.709722222222</v>
      </c>
      <c r="K672">
        <v>1463418120</v>
      </c>
      <c r="L672" t="b">
        <v>0</v>
      </c>
      <c r="M672">
        <v>310</v>
      </c>
      <c r="N672" t="b">
        <v>0</v>
      </c>
      <c r="O672" t="s">
        <v>8271</v>
      </c>
      <c r="P672">
        <f t="shared" si="20"/>
        <v>2016</v>
      </c>
      <c r="Q672" s="12" t="s">
        <v>8317</v>
      </c>
      <c r="R672" t="s">
        <v>8319</v>
      </c>
      <c r="S672">
        <f t="shared" si="21"/>
        <v>5</v>
      </c>
      <c r="T672" s="17" t="s">
        <v>8369</v>
      </c>
    </row>
    <row r="673" spans="1:20" ht="43.2" hidden="1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9">
        <v>41984.692731481482</v>
      </c>
      <c r="K673">
        <v>1418315852</v>
      </c>
      <c r="L673" t="b">
        <v>0</v>
      </c>
      <c r="M673">
        <v>15</v>
      </c>
      <c r="N673" t="b">
        <v>0</v>
      </c>
      <c r="O673" t="s">
        <v>8271</v>
      </c>
      <c r="P673">
        <f t="shared" si="20"/>
        <v>2014</v>
      </c>
      <c r="Q673" s="12" t="s">
        <v>8317</v>
      </c>
      <c r="R673" t="s">
        <v>8319</v>
      </c>
      <c r="S673">
        <f t="shared" si="21"/>
        <v>12</v>
      </c>
      <c r="T673" s="17" t="s">
        <v>8376</v>
      </c>
    </row>
    <row r="674" spans="1:20" ht="43.2" hidden="1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9">
        <v>41974.219490740739</v>
      </c>
      <c r="K674">
        <v>1417410964</v>
      </c>
      <c r="L674" t="b">
        <v>0</v>
      </c>
      <c r="M674">
        <v>215</v>
      </c>
      <c r="N674" t="b">
        <v>0</v>
      </c>
      <c r="O674" t="s">
        <v>8271</v>
      </c>
      <c r="P674">
        <f t="shared" si="20"/>
        <v>2014</v>
      </c>
      <c r="Q674" s="12" t="s">
        <v>8317</v>
      </c>
      <c r="R674" t="s">
        <v>8319</v>
      </c>
      <c r="S674">
        <f t="shared" si="21"/>
        <v>12</v>
      </c>
      <c r="T674" s="17" t="s">
        <v>8376</v>
      </c>
    </row>
    <row r="675" spans="1:20" ht="43.2" hidden="1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9">
        <v>41838.840474537035</v>
      </c>
      <c r="K675">
        <v>1405714217</v>
      </c>
      <c r="L675" t="b">
        <v>0</v>
      </c>
      <c r="M675">
        <v>3</v>
      </c>
      <c r="N675" t="b">
        <v>0</v>
      </c>
      <c r="O675" t="s">
        <v>8271</v>
      </c>
      <c r="P675">
        <f t="shared" si="20"/>
        <v>2014</v>
      </c>
      <c r="Q675" s="12" t="s">
        <v>8317</v>
      </c>
      <c r="R675" t="s">
        <v>8319</v>
      </c>
      <c r="S675">
        <f t="shared" si="21"/>
        <v>7</v>
      </c>
      <c r="T675" s="17" t="s">
        <v>8371</v>
      </c>
    </row>
    <row r="676" spans="1:20" ht="28.8" hidden="1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9">
        <v>41803.116053240738</v>
      </c>
      <c r="K676">
        <v>1402627627</v>
      </c>
      <c r="L676" t="b">
        <v>0</v>
      </c>
      <c r="M676">
        <v>2</v>
      </c>
      <c r="N676" t="b">
        <v>0</v>
      </c>
      <c r="O676" t="s">
        <v>8271</v>
      </c>
      <c r="P676">
        <f t="shared" si="20"/>
        <v>2014</v>
      </c>
      <c r="Q676" s="12" t="s">
        <v>8317</v>
      </c>
      <c r="R676" t="s">
        <v>8319</v>
      </c>
      <c r="S676">
        <f t="shared" si="21"/>
        <v>6</v>
      </c>
      <c r="T676" s="17" t="s">
        <v>8370</v>
      </c>
    </row>
    <row r="677" spans="1:20" ht="43.2" hidden="1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9">
        <v>41975.930601851855</v>
      </c>
      <c r="K677">
        <v>1417558804</v>
      </c>
      <c r="L677" t="b">
        <v>0</v>
      </c>
      <c r="M677">
        <v>26</v>
      </c>
      <c r="N677" t="b">
        <v>0</v>
      </c>
      <c r="O677" t="s">
        <v>8271</v>
      </c>
      <c r="P677">
        <f t="shared" si="20"/>
        <v>2014</v>
      </c>
      <c r="Q677" s="12" t="s">
        <v>8317</v>
      </c>
      <c r="R677" t="s">
        <v>8319</v>
      </c>
      <c r="S677">
        <f t="shared" si="21"/>
        <v>12</v>
      </c>
      <c r="T677" s="17" t="s">
        <v>8376</v>
      </c>
    </row>
    <row r="678" spans="1:20" ht="57.6" hidden="1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9">
        <v>42012.76829861111</v>
      </c>
      <c r="K678">
        <v>1420741581</v>
      </c>
      <c r="L678" t="b">
        <v>0</v>
      </c>
      <c r="M678">
        <v>24</v>
      </c>
      <c r="N678" t="b">
        <v>0</v>
      </c>
      <c r="O678" t="s">
        <v>8271</v>
      </c>
      <c r="P678">
        <f t="shared" si="20"/>
        <v>2015</v>
      </c>
      <c r="Q678" s="12" t="s">
        <v>8317</v>
      </c>
      <c r="R678" t="s">
        <v>8319</v>
      </c>
      <c r="S678">
        <f t="shared" si="21"/>
        <v>1</v>
      </c>
      <c r="T678" s="17" t="s">
        <v>8365</v>
      </c>
    </row>
    <row r="679" spans="1:20" ht="43.2" hidden="1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9">
        <v>42504.403877314813</v>
      </c>
      <c r="K679">
        <v>1463218895</v>
      </c>
      <c r="L679" t="b">
        <v>0</v>
      </c>
      <c r="M679">
        <v>96</v>
      </c>
      <c r="N679" t="b">
        <v>0</v>
      </c>
      <c r="O679" t="s">
        <v>8271</v>
      </c>
      <c r="P679">
        <f t="shared" si="20"/>
        <v>2016</v>
      </c>
      <c r="Q679" s="12" t="s">
        <v>8317</v>
      </c>
      <c r="R679" t="s">
        <v>8319</v>
      </c>
      <c r="S679">
        <f t="shared" si="21"/>
        <v>5</v>
      </c>
      <c r="T679" s="17" t="s">
        <v>8369</v>
      </c>
    </row>
    <row r="680" spans="1:20" ht="43.2" hidden="1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9">
        <v>42481.376597222225</v>
      </c>
      <c r="K680">
        <v>1461229338</v>
      </c>
      <c r="L680" t="b">
        <v>0</v>
      </c>
      <c r="M680">
        <v>17</v>
      </c>
      <c r="N680" t="b">
        <v>0</v>
      </c>
      <c r="O680" t="s">
        <v>8271</v>
      </c>
      <c r="P680">
        <f t="shared" si="20"/>
        <v>2016</v>
      </c>
      <c r="Q680" s="12" t="s">
        <v>8317</v>
      </c>
      <c r="R680" t="s">
        <v>8319</v>
      </c>
      <c r="S680">
        <f t="shared" si="21"/>
        <v>4</v>
      </c>
      <c r="T680" s="17" t="s">
        <v>8368</v>
      </c>
    </row>
    <row r="681" spans="1:20" ht="43.2" hidden="1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9">
        <v>42556.695706018516</v>
      </c>
      <c r="K681">
        <v>1467736909</v>
      </c>
      <c r="L681" t="b">
        <v>0</v>
      </c>
      <c r="M681">
        <v>94</v>
      </c>
      <c r="N681" t="b">
        <v>0</v>
      </c>
      <c r="O681" t="s">
        <v>8271</v>
      </c>
      <c r="P681">
        <f t="shared" si="20"/>
        <v>2016</v>
      </c>
      <c r="Q681" s="12" t="s">
        <v>8317</v>
      </c>
      <c r="R681" t="s">
        <v>8319</v>
      </c>
      <c r="S681">
        <f t="shared" si="21"/>
        <v>7</v>
      </c>
      <c r="T681" s="17" t="s">
        <v>8371</v>
      </c>
    </row>
    <row r="682" spans="1:20" ht="43.2" hidden="1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9">
        <v>41864.501516203702</v>
      </c>
      <c r="K682">
        <v>1407931331</v>
      </c>
      <c r="L682" t="b">
        <v>0</v>
      </c>
      <c r="M682">
        <v>129</v>
      </c>
      <c r="N682" t="b">
        <v>0</v>
      </c>
      <c r="O682" t="s">
        <v>8271</v>
      </c>
      <c r="P682">
        <f t="shared" si="20"/>
        <v>2014</v>
      </c>
      <c r="Q682" s="12" t="s">
        <v>8317</v>
      </c>
      <c r="R682" t="s">
        <v>8319</v>
      </c>
      <c r="S682">
        <f t="shared" si="21"/>
        <v>8</v>
      </c>
      <c r="T682" s="17" t="s">
        <v>8372</v>
      </c>
    </row>
    <row r="683" spans="1:20" ht="43.2" hidden="1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9">
        <v>42639.805601851855</v>
      </c>
      <c r="K683">
        <v>1474917604</v>
      </c>
      <c r="L683" t="b">
        <v>0</v>
      </c>
      <c r="M683">
        <v>1</v>
      </c>
      <c r="N683" t="b">
        <v>0</v>
      </c>
      <c r="O683" t="s">
        <v>8271</v>
      </c>
      <c r="P683">
        <f t="shared" si="20"/>
        <v>2016</v>
      </c>
      <c r="Q683" s="12" t="s">
        <v>8317</v>
      </c>
      <c r="R683" t="s">
        <v>8319</v>
      </c>
      <c r="S683">
        <f t="shared" si="21"/>
        <v>9</v>
      </c>
      <c r="T683" s="17" t="s">
        <v>8373</v>
      </c>
    </row>
    <row r="684" spans="1:20" ht="43.2" hidden="1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9">
        <v>42778.765300925923</v>
      </c>
      <c r="K684">
        <v>1486923722</v>
      </c>
      <c r="L684" t="b">
        <v>0</v>
      </c>
      <c r="M684">
        <v>4</v>
      </c>
      <c r="N684" t="b">
        <v>0</v>
      </c>
      <c r="O684" t="s">
        <v>8271</v>
      </c>
      <c r="P684">
        <f t="shared" si="20"/>
        <v>2017</v>
      </c>
      <c r="Q684" s="12" t="s">
        <v>8317</v>
      </c>
      <c r="R684" t="s">
        <v>8319</v>
      </c>
      <c r="S684">
        <f t="shared" si="21"/>
        <v>2</v>
      </c>
      <c r="T684" s="17" t="s">
        <v>8366</v>
      </c>
    </row>
    <row r="685" spans="1:20" ht="43.2" hidden="1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9">
        <v>42634.900046296294</v>
      </c>
      <c r="K685">
        <v>1474493764</v>
      </c>
      <c r="L685" t="b">
        <v>0</v>
      </c>
      <c r="M685">
        <v>3</v>
      </c>
      <c r="N685" t="b">
        <v>0</v>
      </c>
      <c r="O685" t="s">
        <v>8271</v>
      </c>
      <c r="P685">
        <f t="shared" si="20"/>
        <v>2016</v>
      </c>
      <c r="Q685" s="12" t="s">
        <v>8317</v>
      </c>
      <c r="R685" t="s">
        <v>8319</v>
      </c>
      <c r="S685">
        <f t="shared" si="21"/>
        <v>9</v>
      </c>
      <c r="T685" s="17" t="s">
        <v>8373</v>
      </c>
    </row>
    <row r="686" spans="1:20" ht="28.8" hidden="1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9">
        <v>41809.473275462966</v>
      </c>
      <c r="K686">
        <v>1403176891</v>
      </c>
      <c r="L686" t="b">
        <v>0</v>
      </c>
      <c r="M686">
        <v>135</v>
      </c>
      <c r="N686" t="b">
        <v>0</v>
      </c>
      <c r="O686" t="s">
        <v>8271</v>
      </c>
      <c r="P686">
        <f t="shared" si="20"/>
        <v>2014</v>
      </c>
      <c r="Q686" s="12" t="s">
        <v>8317</v>
      </c>
      <c r="R686" t="s">
        <v>8319</v>
      </c>
      <c r="S686">
        <f t="shared" si="21"/>
        <v>6</v>
      </c>
      <c r="T686" s="17" t="s">
        <v>8370</v>
      </c>
    </row>
    <row r="687" spans="1:20" ht="43.2" hidden="1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9">
        <v>41971.866574074076</v>
      </c>
      <c r="K687">
        <v>1417207672</v>
      </c>
      <c r="L687" t="b">
        <v>0</v>
      </c>
      <c r="M687">
        <v>10</v>
      </c>
      <c r="N687" t="b">
        <v>0</v>
      </c>
      <c r="O687" t="s">
        <v>8271</v>
      </c>
      <c r="P687">
        <f t="shared" si="20"/>
        <v>2014</v>
      </c>
      <c r="Q687" s="12" t="s">
        <v>8317</v>
      </c>
      <c r="R687" t="s">
        <v>8319</v>
      </c>
      <c r="S687">
        <f t="shared" si="21"/>
        <v>11</v>
      </c>
      <c r="T687" s="17" t="s">
        <v>8375</v>
      </c>
    </row>
    <row r="688" spans="1:20" ht="57.6" hidden="1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9">
        <v>42189.673263888886</v>
      </c>
      <c r="K688">
        <v>1436026170</v>
      </c>
      <c r="L688" t="b">
        <v>0</v>
      </c>
      <c r="M688">
        <v>0</v>
      </c>
      <c r="N688" t="b">
        <v>0</v>
      </c>
      <c r="O688" t="s">
        <v>8271</v>
      </c>
      <c r="P688">
        <f t="shared" si="20"/>
        <v>2015</v>
      </c>
      <c r="Q688" s="12" t="s">
        <v>8317</v>
      </c>
      <c r="R688" t="s">
        <v>8319</v>
      </c>
      <c r="S688">
        <f t="shared" si="21"/>
        <v>7</v>
      </c>
      <c r="T688" s="17" t="s">
        <v>8371</v>
      </c>
    </row>
    <row r="689" spans="1:20" ht="43.2" hidden="1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9">
        <v>42711.750613425924</v>
      </c>
      <c r="K689">
        <v>1481133653</v>
      </c>
      <c r="L689" t="b">
        <v>0</v>
      </c>
      <c r="M689">
        <v>6</v>
      </c>
      <c r="N689" t="b">
        <v>0</v>
      </c>
      <c r="O689" t="s">
        <v>8271</v>
      </c>
      <c r="P689">
        <f t="shared" si="20"/>
        <v>2016</v>
      </c>
      <c r="Q689" s="12" t="s">
        <v>8317</v>
      </c>
      <c r="R689" t="s">
        <v>8319</v>
      </c>
      <c r="S689">
        <f t="shared" si="21"/>
        <v>12</v>
      </c>
      <c r="T689" s="17" t="s">
        <v>8376</v>
      </c>
    </row>
    <row r="690" spans="1:20" ht="43.2" hidden="1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9">
        <v>42262.104780092595</v>
      </c>
      <c r="K690">
        <v>1442284253</v>
      </c>
      <c r="L690" t="b">
        <v>0</v>
      </c>
      <c r="M690">
        <v>36</v>
      </c>
      <c r="N690" t="b">
        <v>0</v>
      </c>
      <c r="O690" t="s">
        <v>8271</v>
      </c>
      <c r="P690">
        <f t="shared" si="20"/>
        <v>2015</v>
      </c>
      <c r="Q690" s="12" t="s">
        <v>8317</v>
      </c>
      <c r="R690" t="s">
        <v>8319</v>
      </c>
      <c r="S690">
        <f t="shared" si="21"/>
        <v>9</v>
      </c>
      <c r="T690" s="17" t="s">
        <v>8373</v>
      </c>
    </row>
    <row r="691" spans="1:20" ht="43.2" hidden="1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9">
        <v>42675.66778935185</v>
      </c>
      <c r="K691">
        <v>1478016097</v>
      </c>
      <c r="L691" t="b">
        <v>0</v>
      </c>
      <c r="M691">
        <v>336</v>
      </c>
      <c r="N691" t="b">
        <v>0</v>
      </c>
      <c r="O691" t="s">
        <v>8271</v>
      </c>
      <c r="P691">
        <f t="shared" si="20"/>
        <v>2016</v>
      </c>
      <c r="Q691" s="12" t="s">
        <v>8317</v>
      </c>
      <c r="R691" t="s">
        <v>8319</v>
      </c>
      <c r="S691">
        <f t="shared" si="21"/>
        <v>11</v>
      </c>
      <c r="T691" s="17" t="s">
        <v>8375</v>
      </c>
    </row>
    <row r="692" spans="1:20" ht="28.8" hidden="1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9">
        <v>42579.634733796294</v>
      </c>
      <c r="K692">
        <v>1469718841</v>
      </c>
      <c r="L692" t="b">
        <v>0</v>
      </c>
      <c r="M692">
        <v>34</v>
      </c>
      <c r="N692" t="b">
        <v>0</v>
      </c>
      <c r="O692" t="s">
        <v>8271</v>
      </c>
      <c r="P692">
        <f t="shared" si="20"/>
        <v>2016</v>
      </c>
      <c r="Q692" s="12" t="s">
        <v>8317</v>
      </c>
      <c r="R692" t="s">
        <v>8319</v>
      </c>
      <c r="S692">
        <f t="shared" si="21"/>
        <v>7</v>
      </c>
      <c r="T692" s="17" t="s">
        <v>8371</v>
      </c>
    </row>
    <row r="693" spans="1:20" ht="43.2" hidden="1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9">
        <v>42158.028310185182</v>
      </c>
      <c r="K693">
        <v>1433292046</v>
      </c>
      <c r="L693" t="b">
        <v>0</v>
      </c>
      <c r="M693">
        <v>10</v>
      </c>
      <c r="N693" t="b">
        <v>0</v>
      </c>
      <c r="O693" t="s">
        <v>8271</v>
      </c>
      <c r="P693">
        <f t="shared" si="20"/>
        <v>2015</v>
      </c>
      <c r="Q693" s="12" t="s">
        <v>8317</v>
      </c>
      <c r="R693" t="s">
        <v>8319</v>
      </c>
      <c r="S693">
        <f t="shared" si="21"/>
        <v>6</v>
      </c>
      <c r="T693" s="17" t="s">
        <v>8370</v>
      </c>
    </row>
    <row r="694" spans="1:20" ht="43.2" hidden="1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9">
        <v>42696.37572916667</v>
      </c>
      <c r="K694">
        <v>1479805263</v>
      </c>
      <c r="L694" t="b">
        <v>0</v>
      </c>
      <c r="M694">
        <v>201</v>
      </c>
      <c r="N694" t="b">
        <v>0</v>
      </c>
      <c r="O694" t="s">
        <v>8271</v>
      </c>
      <c r="P694">
        <f t="shared" si="20"/>
        <v>2016</v>
      </c>
      <c r="Q694" s="12" t="s">
        <v>8317</v>
      </c>
      <c r="R694" t="s">
        <v>8319</v>
      </c>
      <c r="S694">
        <f t="shared" si="21"/>
        <v>11</v>
      </c>
      <c r="T694" s="17" t="s">
        <v>8375</v>
      </c>
    </row>
    <row r="695" spans="1:20" ht="28.8" hidden="1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9">
        <v>42094.808182870373</v>
      </c>
      <c r="K695">
        <v>1427829827</v>
      </c>
      <c r="L695" t="b">
        <v>0</v>
      </c>
      <c r="M695">
        <v>296</v>
      </c>
      <c r="N695" t="b">
        <v>0</v>
      </c>
      <c r="O695" t="s">
        <v>8271</v>
      </c>
      <c r="P695">
        <f t="shared" si="20"/>
        <v>2015</v>
      </c>
      <c r="Q695" s="12" t="s">
        <v>8317</v>
      </c>
      <c r="R695" t="s">
        <v>8319</v>
      </c>
      <c r="S695">
        <f t="shared" si="21"/>
        <v>3</v>
      </c>
      <c r="T695" s="17" t="s">
        <v>8367</v>
      </c>
    </row>
    <row r="696" spans="1:20" ht="43.2" hidden="1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9">
        <v>42737.663877314815</v>
      </c>
      <c r="K696">
        <v>1483372559</v>
      </c>
      <c r="L696" t="b">
        <v>0</v>
      </c>
      <c r="M696">
        <v>7</v>
      </c>
      <c r="N696" t="b">
        <v>0</v>
      </c>
      <c r="O696" t="s">
        <v>8271</v>
      </c>
      <c r="P696">
        <f t="shared" si="20"/>
        <v>2017</v>
      </c>
      <c r="Q696" s="12" t="s">
        <v>8317</v>
      </c>
      <c r="R696" t="s">
        <v>8319</v>
      </c>
      <c r="S696">
        <f t="shared" si="21"/>
        <v>1</v>
      </c>
      <c r="T696" s="17" t="s">
        <v>8365</v>
      </c>
    </row>
    <row r="697" spans="1:20" ht="43.2" hidden="1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9">
        <v>41913.521064814813</v>
      </c>
      <c r="K697">
        <v>1412166620</v>
      </c>
      <c r="L697" t="b">
        <v>0</v>
      </c>
      <c r="M697">
        <v>7</v>
      </c>
      <c r="N697" t="b">
        <v>0</v>
      </c>
      <c r="O697" t="s">
        <v>8271</v>
      </c>
      <c r="P697">
        <f t="shared" si="20"/>
        <v>2014</v>
      </c>
      <c r="Q697" s="12" t="s">
        <v>8317</v>
      </c>
      <c r="R697" t="s">
        <v>8319</v>
      </c>
      <c r="S697">
        <f t="shared" si="21"/>
        <v>10</v>
      </c>
      <c r="T697" s="17" t="s">
        <v>8374</v>
      </c>
    </row>
    <row r="698" spans="1:20" ht="28.8" hidden="1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9">
        <v>41815.927106481482</v>
      </c>
      <c r="K698">
        <v>1403734502</v>
      </c>
      <c r="L698" t="b">
        <v>0</v>
      </c>
      <c r="M698">
        <v>1</v>
      </c>
      <c r="N698" t="b">
        <v>0</v>
      </c>
      <c r="O698" t="s">
        <v>8271</v>
      </c>
      <c r="P698">
        <f t="shared" si="20"/>
        <v>2014</v>
      </c>
      <c r="Q698" s="12" t="s">
        <v>8317</v>
      </c>
      <c r="R698" t="s">
        <v>8319</v>
      </c>
      <c r="S698">
        <f t="shared" si="21"/>
        <v>6</v>
      </c>
      <c r="T698" s="17" t="s">
        <v>8370</v>
      </c>
    </row>
    <row r="699" spans="1:20" ht="43.2" hidden="1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9">
        <v>42388.523020833331</v>
      </c>
      <c r="K699">
        <v>1453206789</v>
      </c>
      <c r="L699" t="b">
        <v>0</v>
      </c>
      <c r="M699">
        <v>114</v>
      </c>
      <c r="N699" t="b">
        <v>0</v>
      </c>
      <c r="O699" t="s">
        <v>8271</v>
      </c>
      <c r="P699">
        <f t="shared" si="20"/>
        <v>2016</v>
      </c>
      <c r="Q699" s="12" t="s">
        <v>8317</v>
      </c>
      <c r="R699" t="s">
        <v>8319</v>
      </c>
      <c r="S699">
        <f t="shared" si="21"/>
        <v>1</v>
      </c>
      <c r="T699" s="17" t="s">
        <v>8365</v>
      </c>
    </row>
    <row r="700" spans="1:20" ht="43.2" hidden="1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9">
        <v>41866.931076388886</v>
      </c>
      <c r="K700">
        <v>1408141245</v>
      </c>
      <c r="L700" t="b">
        <v>0</v>
      </c>
      <c r="M700">
        <v>29</v>
      </c>
      <c r="N700" t="b">
        <v>0</v>
      </c>
      <c r="O700" t="s">
        <v>8271</v>
      </c>
      <c r="P700">
        <f t="shared" si="20"/>
        <v>2014</v>
      </c>
      <c r="Q700" s="12" t="s">
        <v>8317</v>
      </c>
      <c r="R700" t="s">
        <v>8319</v>
      </c>
      <c r="S700">
        <f t="shared" si="21"/>
        <v>8</v>
      </c>
      <c r="T700" s="17" t="s">
        <v>8372</v>
      </c>
    </row>
    <row r="701" spans="1:20" ht="43.2" hidden="1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9">
        <v>41563.485509259262</v>
      </c>
      <c r="K701">
        <v>1381923548</v>
      </c>
      <c r="L701" t="b">
        <v>0</v>
      </c>
      <c r="M701">
        <v>890</v>
      </c>
      <c r="N701" t="b">
        <v>0</v>
      </c>
      <c r="O701" t="s">
        <v>8271</v>
      </c>
      <c r="P701">
        <f t="shared" si="20"/>
        <v>2013</v>
      </c>
      <c r="Q701" s="12" t="s">
        <v>8317</v>
      </c>
      <c r="R701" t="s">
        <v>8319</v>
      </c>
      <c r="S701">
        <f t="shared" si="21"/>
        <v>10</v>
      </c>
      <c r="T701" s="17" t="s">
        <v>8374</v>
      </c>
    </row>
    <row r="702" spans="1:20" ht="43.2" hidden="1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9">
        <v>42715.688437500001</v>
      </c>
      <c r="K702">
        <v>1481473881</v>
      </c>
      <c r="L702" t="b">
        <v>0</v>
      </c>
      <c r="M702">
        <v>31</v>
      </c>
      <c r="N702" t="b">
        <v>0</v>
      </c>
      <c r="O702" t="s">
        <v>8271</v>
      </c>
      <c r="P702">
        <f t="shared" si="20"/>
        <v>2016</v>
      </c>
      <c r="Q702" s="12" t="s">
        <v>8317</v>
      </c>
      <c r="R702" t="s">
        <v>8319</v>
      </c>
      <c r="S702">
        <f t="shared" si="21"/>
        <v>12</v>
      </c>
      <c r="T702" s="17" t="s">
        <v>8376</v>
      </c>
    </row>
    <row r="703" spans="1:20" ht="43.2" hidden="1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9">
        <v>41813.662962962961</v>
      </c>
      <c r="K703">
        <v>1403538880</v>
      </c>
      <c r="L703" t="b">
        <v>0</v>
      </c>
      <c r="M703">
        <v>21</v>
      </c>
      <c r="N703" t="b">
        <v>0</v>
      </c>
      <c r="O703" t="s">
        <v>8271</v>
      </c>
      <c r="P703">
        <f t="shared" si="20"/>
        <v>2014</v>
      </c>
      <c r="Q703" s="12" t="s">
        <v>8317</v>
      </c>
      <c r="R703" t="s">
        <v>8319</v>
      </c>
      <c r="S703">
        <f t="shared" si="21"/>
        <v>6</v>
      </c>
      <c r="T703" s="17" t="s">
        <v>8370</v>
      </c>
    </row>
    <row r="704" spans="1:20" ht="43.2" hidden="1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9">
        <v>42668.726701388892</v>
      </c>
      <c r="K704">
        <v>1477416387</v>
      </c>
      <c r="L704" t="b">
        <v>0</v>
      </c>
      <c r="M704">
        <v>37</v>
      </c>
      <c r="N704" t="b">
        <v>0</v>
      </c>
      <c r="O704" t="s">
        <v>8271</v>
      </c>
      <c r="P704">
        <f t="shared" si="20"/>
        <v>2016</v>
      </c>
      <c r="Q704" s="12" t="s">
        <v>8317</v>
      </c>
      <c r="R704" t="s">
        <v>8319</v>
      </c>
      <c r="S704">
        <f t="shared" si="21"/>
        <v>10</v>
      </c>
      <c r="T704" s="17" t="s">
        <v>8374</v>
      </c>
    </row>
    <row r="705" spans="1:20" ht="43.2" hidden="1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9">
        <v>42711.950798611113</v>
      </c>
      <c r="K705">
        <v>1481150949</v>
      </c>
      <c r="L705" t="b">
        <v>0</v>
      </c>
      <c r="M705">
        <v>7</v>
      </c>
      <c r="N705" t="b">
        <v>0</v>
      </c>
      <c r="O705" t="s">
        <v>8271</v>
      </c>
      <c r="P705">
        <f t="shared" si="20"/>
        <v>2016</v>
      </c>
      <c r="Q705" s="12" t="s">
        <v>8317</v>
      </c>
      <c r="R705" t="s">
        <v>8319</v>
      </c>
      <c r="S705">
        <f t="shared" si="21"/>
        <v>12</v>
      </c>
      <c r="T705" s="17" t="s">
        <v>8376</v>
      </c>
    </row>
    <row r="706" spans="1:20" ht="43.2" hidden="1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9">
        <v>42726.192916666667</v>
      </c>
      <c r="K706">
        <v>1482381468</v>
      </c>
      <c r="L706" t="b">
        <v>0</v>
      </c>
      <c r="M706">
        <v>4</v>
      </c>
      <c r="N706" t="b">
        <v>0</v>
      </c>
      <c r="O706" t="s">
        <v>8271</v>
      </c>
      <c r="P706">
        <f t="shared" si="20"/>
        <v>2016</v>
      </c>
      <c r="Q706" s="12" t="s">
        <v>8317</v>
      </c>
      <c r="R706" t="s">
        <v>8319</v>
      </c>
      <c r="S706">
        <f t="shared" si="21"/>
        <v>12</v>
      </c>
      <c r="T706" s="17" t="s">
        <v>8376</v>
      </c>
    </row>
    <row r="707" spans="1:20" ht="28.8" hidden="1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9">
        <v>42726.491643518515</v>
      </c>
      <c r="K707">
        <v>1482407278</v>
      </c>
      <c r="L707" t="b">
        <v>0</v>
      </c>
      <c r="M707">
        <v>5</v>
      </c>
      <c r="N707" t="b">
        <v>0</v>
      </c>
      <c r="O707" t="s">
        <v>8271</v>
      </c>
      <c r="P707">
        <f t="shared" ref="P707:P770" si="22">YEAR(J707)</f>
        <v>2016</v>
      </c>
      <c r="Q707" s="12" t="s">
        <v>8317</v>
      </c>
      <c r="R707" t="s">
        <v>8319</v>
      </c>
      <c r="S707">
        <f t="shared" ref="S707:S770" si="23">MONTH(J707)</f>
        <v>12</v>
      </c>
      <c r="T707" s="17" t="s">
        <v>8376</v>
      </c>
    </row>
    <row r="708" spans="1:20" ht="43.2" hidden="1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9">
        <v>42676.995173611111</v>
      </c>
      <c r="K708">
        <v>1478130783</v>
      </c>
      <c r="L708" t="b">
        <v>0</v>
      </c>
      <c r="M708">
        <v>0</v>
      </c>
      <c r="N708" t="b">
        <v>0</v>
      </c>
      <c r="O708" t="s">
        <v>8271</v>
      </c>
      <c r="P708">
        <f t="shared" si="22"/>
        <v>2016</v>
      </c>
      <c r="Q708" s="12" t="s">
        <v>8317</v>
      </c>
      <c r="R708" t="s">
        <v>8319</v>
      </c>
      <c r="S708">
        <f t="shared" si="23"/>
        <v>11</v>
      </c>
      <c r="T708" s="17" t="s">
        <v>8375</v>
      </c>
    </row>
    <row r="709" spans="1:20" ht="43.2" hidden="1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9">
        <v>42696.663506944446</v>
      </c>
      <c r="K709">
        <v>1479830127</v>
      </c>
      <c r="L709" t="b">
        <v>0</v>
      </c>
      <c r="M709">
        <v>456</v>
      </c>
      <c r="N709" t="b">
        <v>0</v>
      </c>
      <c r="O709" t="s">
        <v>8271</v>
      </c>
      <c r="P709">
        <f t="shared" si="22"/>
        <v>2016</v>
      </c>
      <c r="Q709" s="12" t="s">
        <v>8317</v>
      </c>
      <c r="R709" t="s">
        <v>8319</v>
      </c>
      <c r="S709">
        <f t="shared" si="23"/>
        <v>11</v>
      </c>
      <c r="T709" s="17" t="s">
        <v>8375</v>
      </c>
    </row>
    <row r="710" spans="1:20" ht="43.2" hidden="1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9">
        <v>41835.581018518518</v>
      </c>
      <c r="K710">
        <v>1405432600</v>
      </c>
      <c r="L710" t="b">
        <v>0</v>
      </c>
      <c r="M710">
        <v>369</v>
      </c>
      <c r="N710" t="b">
        <v>0</v>
      </c>
      <c r="O710" t="s">
        <v>8271</v>
      </c>
      <c r="P710">
        <f t="shared" si="22"/>
        <v>2014</v>
      </c>
      <c r="Q710" s="12" t="s">
        <v>8317</v>
      </c>
      <c r="R710" t="s">
        <v>8319</v>
      </c>
      <c r="S710">
        <f t="shared" si="23"/>
        <v>7</v>
      </c>
      <c r="T710" s="17" t="s">
        <v>8371</v>
      </c>
    </row>
    <row r="711" spans="1:20" ht="28.8" hidden="1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9">
        <v>41948.041192129633</v>
      </c>
      <c r="K711">
        <v>1415149159</v>
      </c>
      <c r="L711" t="b">
        <v>0</v>
      </c>
      <c r="M711">
        <v>2</v>
      </c>
      <c r="N711" t="b">
        <v>0</v>
      </c>
      <c r="O711" t="s">
        <v>8271</v>
      </c>
      <c r="P711">
        <f t="shared" si="22"/>
        <v>2014</v>
      </c>
      <c r="Q711" s="12" t="s">
        <v>8317</v>
      </c>
      <c r="R711" t="s">
        <v>8319</v>
      </c>
      <c r="S711">
        <f t="shared" si="23"/>
        <v>11</v>
      </c>
      <c r="T711" s="17" t="s">
        <v>8375</v>
      </c>
    </row>
    <row r="712" spans="1:20" ht="28.8" hidden="1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9">
        <v>41837.984976851854</v>
      </c>
      <c r="K712">
        <v>1405640302</v>
      </c>
      <c r="L712" t="b">
        <v>0</v>
      </c>
      <c r="M712">
        <v>0</v>
      </c>
      <c r="N712" t="b">
        <v>0</v>
      </c>
      <c r="O712" t="s">
        <v>8271</v>
      </c>
      <c r="P712">
        <f t="shared" si="22"/>
        <v>2014</v>
      </c>
      <c r="Q712" s="12" t="s">
        <v>8317</v>
      </c>
      <c r="R712" t="s">
        <v>8319</v>
      </c>
      <c r="S712">
        <f t="shared" si="23"/>
        <v>7</v>
      </c>
      <c r="T712" s="17" t="s">
        <v>8371</v>
      </c>
    </row>
    <row r="713" spans="1:20" ht="43.2" hidden="1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9">
        <v>42678.459120370368</v>
      </c>
      <c r="K713">
        <v>1478257268</v>
      </c>
      <c r="L713" t="b">
        <v>0</v>
      </c>
      <c r="M713">
        <v>338</v>
      </c>
      <c r="N713" t="b">
        <v>0</v>
      </c>
      <c r="O713" t="s">
        <v>8271</v>
      </c>
      <c r="P713">
        <f t="shared" si="22"/>
        <v>2016</v>
      </c>
      <c r="Q713" s="12" t="s">
        <v>8317</v>
      </c>
      <c r="R713" t="s">
        <v>8319</v>
      </c>
      <c r="S713">
        <f t="shared" si="23"/>
        <v>11</v>
      </c>
      <c r="T713" s="17" t="s">
        <v>8375</v>
      </c>
    </row>
    <row r="714" spans="1:20" ht="43.2" hidden="1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9">
        <v>42384.680925925924</v>
      </c>
      <c r="K714">
        <v>1452874832</v>
      </c>
      <c r="L714" t="b">
        <v>0</v>
      </c>
      <c r="M714">
        <v>4</v>
      </c>
      <c r="N714" t="b">
        <v>0</v>
      </c>
      <c r="O714" t="s">
        <v>8271</v>
      </c>
      <c r="P714">
        <f t="shared" si="22"/>
        <v>2016</v>
      </c>
      <c r="Q714" s="12" t="s">
        <v>8317</v>
      </c>
      <c r="R714" t="s">
        <v>8319</v>
      </c>
      <c r="S714">
        <f t="shared" si="23"/>
        <v>1</v>
      </c>
      <c r="T714" s="17" t="s">
        <v>8365</v>
      </c>
    </row>
    <row r="715" spans="1:20" ht="43.2" hidden="1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9">
        <v>42496.529305555552</v>
      </c>
      <c r="K715">
        <v>1462538532</v>
      </c>
      <c r="L715" t="b">
        <v>0</v>
      </c>
      <c r="M715">
        <v>1</v>
      </c>
      <c r="N715" t="b">
        <v>0</v>
      </c>
      <c r="O715" t="s">
        <v>8271</v>
      </c>
      <c r="P715">
        <f t="shared" si="22"/>
        <v>2016</v>
      </c>
      <c r="Q715" s="12" t="s">
        <v>8317</v>
      </c>
      <c r="R715" t="s">
        <v>8319</v>
      </c>
      <c r="S715">
        <f t="shared" si="23"/>
        <v>5</v>
      </c>
      <c r="T715" s="17" t="s">
        <v>8369</v>
      </c>
    </row>
    <row r="716" spans="1:20" ht="43.2" hidden="1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9">
        <v>42734.787986111114</v>
      </c>
      <c r="K716">
        <v>1483124082</v>
      </c>
      <c r="L716" t="b">
        <v>0</v>
      </c>
      <c r="M716">
        <v>28</v>
      </c>
      <c r="N716" t="b">
        <v>0</v>
      </c>
      <c r="O716" t="s">
        <v>8271</v>
      </c>
      <c r="P716">
        <f t="shared" si="22"/>
        <v>2016</v>
      </c>
      <c r="Q716" s="12" t="s">
        <v>8317</v>
      </c>
      <c r="R716" t="s">
        <v>8319</v>
      </c>
      <c r="S716">
        <f t="shared" si="23"/>
        <v>12</v>
      </c>
      <c r="T716" s="17" t="s">
        <v>8376</v>
      </c>
    </row>
    <row r="717" spans="1:20" ht="43.2" hidden="1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9">
        <v>42273.090740740743</v>
      </c>
      <c r="K717">
        <v>1443233440</v>
      </c>
      <c r="L717" t="b">
        <v>0</v>
      </c>
      <c r="M717">
        <v>12</v>
      </c>
      <c r="N717" t="b">
        <v>0</v>
      </c>
      <c r="O717" t="s">
        <v>8271</v>
      </c>
      <c r="P717">
        <f t="shared" si="22"/>
        <v>2015</v>
      </c>
      <c r="Q717" s="12" t="s">
        <v>8317</v>
      </c>
      <c r="R717" t="s">
        <v>8319</v>
      </c>
      <c r="S717">
        <f t="shared" si="23"/>
        <v>9</v>
      </c>
      <c r="T717" s="17" t="s">
        <v>8373</v>
      </c>
    </row>
    <row r="718" spans="1:20" ht="43.2" hidden="1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9">
        <v>41940.658645833333</v>
      </c>
      <c r="K718">
        <v>1414511307</v>
      </c>
      <c r="L718" t="b">
        <v>0</v>
      </c>
      <c r="M718">
        <v>16</v>
      </c>
      <c r="N718" t="b">
        <v>0</v>
      </c>
      <c r="O718" t="s">
        <v>8271</v>
      </c>
      <c r="P718">
        <f t="shared" si="22"/>
        <v>2014</v>
      </c>
      <c r="Q718" s="12" t="s">
        <v>8317</v>
      </c>
      <c r="R718" t="s">
        <v>8319</v>
      </c>
      <c r="S718">
        <f t="shared" si="23"/>
        <v>10</v>
      </c>
      <c r="T718" s="17" t="s">
        <v>8374</v>
      </c>
    </row>
    <row r="719" spans="1:20" hidden="1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9">
        <v>41857.854189814818</v>
      </c>
      <c r="K719">
        <v>1407357002</v>
      </c>
      <c r="L719" t="b">
        <v>0</v>
      </c>
      <c r="M719">
        <v>4</v>
      </c>
      <c r="N719" t="b">
        <v>0</v>
      </c>
      <c r="O719" t="s">
        <v>8271</v>
      </c>
      <c r="P719">
        <f t="shared" si="22"/>
        <v>2014</v>
      </c>
      <c r="Q719" s="12" t="s">
        <v>8317</v>
      </c>
      <c r="R719" t="s">
        <v>8319</v>
      </c>
      <c r="S719">
        <f t="shared" si="23"/>
        <v>8</v>
      </c>
      <c r="T719" s="17" t="s">
        <v>8372</v>
      </c>
    </row>
    <row r="720" spans="1:20" ht="43.2" hidden="1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9">
        <v>42752.845451388886</v>
      </c>
      <c r="K720">
        <v>1484684247</v>
      </c>
      <c r="L720" t="b">
        <v>0</v>
      </c>
      <c r="M720">
        <v>4</v>
      </c>
      <c r="N720" t="b">
        <v>0</v>
      </c>
      <c r="O720" t="s">
        <v>8271</v>
      </c>
      <c r="P720">
        <f t="shared" si="22"/>
        <v>2017</v>
      </c>
      <c r="Q720" s="12" t="s">
        <v>8317</v>
      </c>
      <c r="R720" t="s">
        <v>8319</v>
      </c>
      <c r="S720">
        <f t="shared" si="23"/>
        <v>1</v>
      </c>
      <c r="T720" s="17" t="s">
        <v>8365</v>
      </c>
    </row>
    <row r="721" spans="1:20" ht="43.2" hidden="1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9">
        <v>42409.040231481478</v>
      </c>
      <c r="K721">
        <v>1454979476</v>
      </c>
      <c r="L721" t="b">
        <v>0</v>
      </c>
      <c r="M721">
        <v>10</v>
      </c>
      <c r="N721" t="b">
        <v>0</v>
      </c>
      <c r="O721" t="s">
        <v>8271</v>
      </c>
      <c r="P721">
        <f t="shared" si="22"/>
        <v>2016</v>
      </c>
      <c r="Q721" s="12" t="s">
        <v>8317</v>
      </c>
      <c r="R721" t="s">
        <v>8319</v>
      </c>
      <c r="S721">
        <f t="shared" si="23"/>
        <v>2</v>
      </c>
      <c r="T721" s="17" t="s">
        <v>8366</v>
      </c>
    </row>
    <row r="722" spans="1:20" ht="43.2" hidden="1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9">
        <v>40909.649201388886</v>
      </c>
      <c r="K722">
        <v>1325432091</v>
      </c>
      <c r="L722" t="b">
        <v>0</v>
      </c>
      <c r="M722">
        <v>41</v>
      </c>
      <c r="N722" t="b">
        <v>1</v>
      </c>
      <c r="O722" t="s">
        <v>8272</v>
      </c>
      <c r="P722">
        <f t="shared" si="22"/>
        <v>2012</v>
      </c>
      <c r="Q722" s="12" t="s">
        <v>8320</v>
      </c>
      <c r="R722" t="s">
        <v>8321</v>
      </c>
      <c r="S722">
        <f t="shared" si="23"/>
        <v>1</v>
      </c>
      <c r="T722" s="17" t="s">
        <v>8365</v>
      </c>
    </row>
    <row r="723" spans="1:20" ht="43.2" hidden="1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9">
        <v>41807.571840277778</v>
      </c>
      <c r="K723">
        <v>1403012607</v>
      </c>
      <c r="L723" t="b">
        <v>0</v>
      </c>
      <c r="M723">
        <v>119</v>
      </c>
      <c r="N723" t="b">
        <v>1</v>
      </c>
      <c r="O723" t="s">
        <v>8272</v>
      </c>
      <c r="P723">
        <f t="shared" si="22"/>
        <v>2014</v>
      </c>
      <c r="Q723" s="12" t="s">
        <v>8320</v>
      </c>
      <c r="R723" t="s">
        <v>8321</v>
      </c>
      <c r="S723">
        <f t="shared" si="23"/>
        <v>6</v>
      </c>
      <c r="T723" s="17" t="s">
        <v>8370</v>
      </c>
    </row>
    <row r="724" spans="1:20" ht="43.2" hidden="1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9">
        <v>40977.805300925924</v>
      </c>
      <c r="K724">
        <v>1331320778</v>
      </c>
      <c r="L724" t="b">
        <v>0</v>
      </c>
      <c r="M724">
        <v>153</v>
      </c>
      <c r="N724" t="b">
        <v>1</v>
      </c>
      <c r="O724" t="s">
        <v>8272</v>
      </c>
      <c r="P724">
        <f t="shared" si="22"/>
        <v>2012</v>
      </c>
      <c r="Q724" s="12" t="s">
        <v>8320</v>
      </c>
      <c r="R724" t="s">
        <v>8321</v>
      </c>
      <c r="S724">
        <f t="shared" si="23"/>
        <v>3</v>
      </c>
      <c r="T724" s="17" t="s">
        <v>8367</v>
      </c>
    </row>
    <row r="725" spans="1:20" ht="28.8" hidden="1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9">
        <v>42184.81653935185</v>
      </c>
      <c r="K725">
        <v>1435606549</v>
      </c>
      <c r="L725" t="b">
        <v>0</v>
      </c>
      <c r="M725">
        <v>100</v>
      </c>
      <c r="N725" t="b">
        <v>1</v>
      </c>
      <c r="O725" t="s">
        <v>8272</v>
      </c>
      <c r="P725">
        <f t="shared" si="22"/>
        <v>2015</v>
      </c>
      <c r="Q725" s="12" t="s">
        <v>8320</v>
      </c>
      <c r="R725" t="s">
        <v>8321</v>
      </c>
      <c r="S725">
        <f t="shared" si="23"/>
        <v>6</v>
      </c>
      <c r="T725" s="17" t="s">
        <v>8370</v>
      </c>
    </row>
    <row r="726" spans="1:20" ht="43.2" hidden="1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9">
        <v>40694.638460648152</v>
      </c>
      <c r="K726">
        <v>1306855163</v>
      </c>
      <c r="L726" t="b">
        <v>0</v>
      </c>
      <c r="M726">
        <v>143</v>
      </c>
      <c r="N726" t="b">
        <v>1</v>
      </c>
      <c r="O726" t="s">
        <v>8272</v>
      </c>
      <c r="P726">
        <f t="shared" si="22"/>
        <v>2011</v>
      </c>
      <c r="Q726" s="12" t="s">
        <v>8320</v>
      </c>
      <c r="R726" t="s">
        <v>8321</v>
      </c>
      <c r="S726">
        <f t="shared" si="23"/>
        <v>5</v>
      </c>
      <c r="T726" s="17" t="s">
        <v>8369</v>
      </c>
    </row>
    <row r="727" spans="1:20" ht="43.2" hidden="1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9">
        <v>42321.626296296294</v>
      </c>
      <c r="K727">
        <v>1447426912</v>
      </c>
      <c r="L727" t="b">
        <v>0</v>
      </c>
      <c r="M727">
        <v>140</v>
      </c>
      <c r="N727" t="b">
        <v>1</v>
      </c>
      <c r="O727" t="s">
        <v>8272</v>
      </c>
      <c r="P727">
        <f t="shared" si="22"/>
        <v>2015</v>
      </c>
      <c r="Q727" s="12" t="s">
        <v>8320</v>
      </c>
      <c r="R727" t="s">
        <v>8321</v>
      </c>
      <c r="S727">
        <f t="shared" si="23"/>
        <v>11</v>
      </c>
      <c r="T727" s="17" t="s">
        <v>8375</v>
      </c>
    </row>
    <row r="728" spans="1:20" ht="43.2" hidden="1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9">
        <v>41346.042673611111</v>
      </c>
      <c r="K728">
        <v>1363136487</v>
      </c>
      <c r="L728" t="b">
        <v>0</v>
      </c>
      <c r="M728">
        <v>35</v>
      </c>
      <c r="N728" t="b">
        <v>1</v>
      </c>
      <c r="O728" t="s">
        <v>8272</v>
      </c>
      <c r="P728">
        <f t="shared" si="22"/>
        <v>2013</v>
      </c>
      <c r="Q728" s="12" t="s">
        <v>8320</v>
      </c>
      <c r="R728" t="s">
        <v>8321</v>
      </c>
      <c r="S728">
        <f t="shared" si="23"/>
        <v>3</v>
      </c>
      <c r="T728" s="17" t="s">
        <v>8367</v>
      </c>
    </row>
    <row r="729" spans="1:20" ht="43.2" hidden="1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9">
        <v>41247.020243055558</v>
      </c>
      <c r="K729">
        <v>1354580949</v>
      </c>
      <c r="L729" t="b">
        <v>0</v>
      </c>
      <c r="M729">
        <v>149</v>
      </c>
      <c r="N729" t="b">
        <v>1</v>
      </c>
      <c r="O729" t="s">
        <v>8272</v>
      </c>
      <c r="P729">
        <f t="shared" si="22"/>
        <v>2012</v>
      </c>
      <c r="Q729" s="12" t="s">
        <v>8320</v>
      </c>
      <c r="R729" t="s">
        <v>8321</v>
      </c>
      <c r="S729">
        <f t="shared" si="23"/>
        <v>12</v>
      </c>
      <c r="T729" s="17" t="s">
        <v>8376</v>
      </c>
    </row>
    <row r="730" spans="1:20" ht="43.2" hidden="1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9">
        <v>40731.837465277778</v>
      </c>
      <c r="K730">
        <v>1310069157</v>
      </c>
      <c r="L730" t="b">
        <v>0</v>
      </c>
      <c r="M730">
        <v>130</v>
      </c>
      <c r="N730" t="b">
        <v>1</v>
      </c>
      <c r="O730" t="s">
        <v>8272</v>
      </c>
      <c r="P730">
        <f t="shared" si="22"/>
        <v>2011</v>
      </c>
      <c r="Q730" s="12" t="s">
        <v>8320</v>
      </c>
      <c r="R730" t="s">
        <v>8321</v>
      </c>
      <c r="S730">
        <f t="shared" si="23"/>
        <v>7</v>
      </c>
      <c r="T730" s="17" t="s">
        <v>8371</v>
      </c>
    </row>
    <row r="731" spans="1:20" ht="43.2" hidden="1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9">
        <v>41111.185891203706</v>
      </c>
      <c r="K731">
        <v>1342844861</v>
      </c>
      <c r="L731" t="b">
        <v>0</v>
      </c>
      <c r="M731">
        <v>120</v>
      </c>
      <c r="N731" t="b">
        <v>1</v>
      </c>
      <c r="O731" t="s">
        <v>8272</v>
      </c>
      <c r="P731">
        <f t="shared" si="22"/>
        <v>2012</v>
      </c>
      <c r="Q731" s="12" t="s">
        <v>8320</v>
      </c>
      <c r="R731" t="s">
        <v>8321</v>
      </c>
      <c r="S731">
        <f t="shared" si="23"/>
        <v>7</v>
      </c>
      <c r="T731" s="17" t="s">
        <v>8371</v>
      </c>
    </row>
    <row r="732" spans="1:20" ht="28.8" hidden="1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9">
        <v>40854.745266203703</v>
      </c>
      <c r="K732">
        <v>1320688391</v>
      </c>
      <c r="L732" t="b">
        <v>0</v>
      </c>
      <c r="M732">
        <v>265</v>
      </c>
      <c r="N732" t="b">
        <v>1</v>
      </c>
      <c r="O732" t="s">
        <v>8272</v>
      </c>
      <c r="P732">
        <f t="shared" si="22"/>
        <v>2011</v>
      </c>
      <c r="Q732" s="12" t="s">
        <v>8320</v>
      </c>
      <c r="R732" t="s">
        <v>8321</v>
      </c>
      <c r="S732">
        <f t="shared" si="23"/>
        <v>11</v>
      </c>
      <c r="T732" s="17" t="s">
        <v>8375</v>
      </c>
    </row>
    <row r="733" spans="1:20" ht="43.2" hidden="1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9">
        <v>40879.795682870368</v>
      </c>
      <c r="K733">
        <v>1322852747</v>
      </c>
      <c r="L733" t="b">
        <v>0</v>
      </c>
      <c r="M733">
        <v>71</v>
      </c>
      <c r="N733" t="b">
        <v>1</v>
      </c>
      <c r="O733" t="s">
        <v>8272</v>
      </c>
      <c r="P733">
        <f t="shared" si="22"/>
        <v>2011</v>
      </c>
      <c r="Q733" s="12" t="s">
        <v>8320</v>
      </c>
      <c r="R733" t="s">
        <v>8321</v>
      </c>
      <c r="S733">
        <f t="shared" si="23"/>
        <v>12</v>
      </c>
      <c r="T733" s="17" t="s">
        <v>8376</v>
      </c>
    </row>
    <row r="734" spans="1:20" ht="43.2" hidden="1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9">
        <v>41486.424317129633</v>
      </c>
      <c r="K734">
        <v>1375265461</v>
      </c>
      <c r="L734" t="b">
        <v>0</v>
      </c>
      <c r="M734">
        <v>13</v>
      </c>
      <c r="N734" t="b">
        <v>1</v>
      </c>
      <c r="O734" t="s">
        <v>8272</v>
      </c>
      <c r="P734">
        <f t="shared" si="22"/>
        <v>2013</v>
      </c>
      <c r="Q734" s="12" t="s">
        <v>8320</v>
      </c>
      <c r="R734" t="s">
        <v>8321</v>
      </c>
      <c r="S734">
        <f t="shared" si="23"/>
        <v>7</v>
      </c>
      <c r="T734" s="17" t="s">
        <v>8371</v>
      </c>
    </row>
    <row r="735" spans="1:20" ht="43.2" hidden="1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9">
        <v>41598.420046296298</v>
      </c>
      <c r="K735">
        <v>1384941892</v>
      </c>
      <c r="L735" t="b">
        <v>0</v>
      </c>
      <c r="M735">
        <v>169</v>
      </c>
      <c r="N735" t="b">
        <v>1</v>
      </c>
      <c r="O735" t="s">
        <v>8272</v>
      </c>
      <c r="P735">
        <f t="shared" si="22"/>
        <v>2013</v>
      </c>
      <c r="Q735" s="12" t="s">
        <v>8320</v>
      </c>
      <c r="R735" t="s">
        <v>8321</v>
      </c>
      <c r="S735">
        <f t="shared" si="23"/>
        <v>11</v>
      </c>
      <c r="T735" s="17" t="s">
        <v>8375</v>
      </c>
    </row>
    <row r="736" spans="1:20" ht="28.8" hidden="1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9">
        <v>42102.164583333331</v>
      </c>
      <c r="K736">
        <v>1428465420</v>
      </c>
      <c r="L736" t="b">
        <v>0</v>
      </c>
      <c r="M736">
        <v>57</v>
      </c>
      <c r="N736" t="b">
        <v>1</v>
      </c>
      <c r="O736" t="s">
        <v>8272</v>
      </c>
      <c r="P736">
        <f t="shared" si="22"/>
        <v>2015</v>
      </c>
      <c r="Q736" s="12" t="s">
        <v>8320</v>
      </c>
      <c r="R736" t="s">
        <v>8321</v>
      </c>
      <c r="S736">
        <f t="shared" si="23"/>
        <v>4</v>
      </c>
      <c r="T736" s="17" t="s">
        <v>8368</v>
      </c>
    </row>
    <row r="737" spans="1:20" ht="43.2" hidden="1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9">
        <v>41946.029467592591</v>
      </c>
      <c r="K737">
        <v>1414975346</v>
      </c>
      <c r="L737" t="b">
        <v>0</v>
      </c>
      <c r="M737">
        <v>229</v>
      </c>
      <c r="N737" t="b">
        <v>1</v>
      </c>
      <c r="O737" t="s">
        <v>8272</v>
      </c>
      <c r="P737">
        <f t="shared" si="22"/>
        <v>2014</v>
      </c>
      <c r="Q737" s="12" t="s">
        <v>8320</v>
      </c>
      <c r="R737" t="s">
        <v>8321</v>
      </c>
      <c r="S737">
        <f t="shared" si="23"/>
        <v>11</v>
      </c>
      <c r="T737" s="17" t="s">
        <v>8375</v>
      </c>
    </row>
    <row r="738" spans="1:20" ht="43.2" hidden="1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9">
        <v>41579.734259259261</v>
      </c>
      <c r="K738">
        <v>1383327440</v>
      </c>
      <c r="L738" t="b">
        <v>0</v>
      </c>
      <c r="M738">
        <v>108</v>
      </c>
      <c r="N738" t="b">
        <v>1</v>
      </c>
      <c r="O738" t="s">
        <v>8272</v>
      </c>
      <c r="P738">
        <f t="shared" si="22"/>
        <v>2013</v>
      </c>
      <c r="Q738" s="12" t="s">
        <v>8320</v>
      </c>
      <c r="R738" t="s">
        <v>8321</v>
      </c>
      <c r="S738">
        <f t="shared" si="23"/>
        <v>11</v>
      </c>
      <c r="T738" s="17" t="s">
        <v>8375</v>
      </c>
    </row>
    <row r="739" spans="1:20" ht="43.2" hidden="1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9">
        <v>41667.275312500002</v>
      </c>
      <c r="K739">
        <v>1390890987</v>
      </c>
      <c r="L739" t="b">
        <v>0</v>
      </c>
      <c r="M739">
        <v>108</v>
      </c>
      <c r="N739" t="b">
        <v>1</v>
      </c>
      <c r="O739" t="s">
        <v>8272</v>
      </c>
      <c r="P739">
        <f t="shared" si="22"/>
        <v>2014</v>
      </c>
      <c r="Q739" s="12" t="s">
        <v>8320</v>
      </c>
      <c r="R739" t="s">
        <v>8321</v>
      </c>
      <c r="S739">
        <f t="shared" si="23"/>
        <v>1</v>
      </c>
      <c r="T739" s="17" t="s">
        <v>8365</v>
      </c>
    </row>
    <row r="740" spans="1:20" ht="28.8" hidden="1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9">
        <v>41943.604097222225</v>
      </c>
      <c r="K740">
        <v>1414765794</v>
      </c>
      <c r="L740" t="b">
        <v>0</v>
      </c>
      <c r="M740">
        <v>41</v>
      </c>
      <c r="N740" t="b">
        <v>1</v>
      </c>
      <c r="O740" t="s">
        <v>8272</v>
      </c>
      <c r="P740">
        <f t="shared" si="22"/>
        <v>2014</v>
      </c>
      <c r="Q740" s="12" t="s">
        <v>8320</v>
      </c>
      <c r="R740" t="s">
        <v>8321</v>
      </c>
      <c r="S740">
        <f t="shared" si="23"/>
        <v>10</v>
      </c>
      <c r="T740" s="17" t="s">
        <v>8374</v>
      </c>
    </row>
    <row r="741" spans="1:20" ht="43.2" hidden="1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9">
        <v>41829.502650462964</v>
      </c>
      <c r="K741">
        <v>1404907429</v>
      </c>
      <c r="L741" t="b">
        <v>0</v>
      </c>
      <c r="M741">
        <v>139</v>
      </c>
      <c r="N741" t="b">
        <v>1</v>
      </c>
      <c r="O741" t="s">
        <v>8272</v>
      </c>
      <c r="P741">
        <f t="shared" si="22"/>
        <v>2014</v>
      </c>
      <c r="Q741" s="12" t="s">
        <v>8320</v>
      </c>
      <c r="R741" t="s">
        <v>8321</v>
      </c>
      <c r="S741">
        <f t="shared" si="23"/>
        <v>7</v>
      </c>
      <c r="T741" s="17" t="s">
        <v>8371</v>
      </c>
    </row>
    <row r="742" spans="1:20" ht="43.2" hidden="1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9">
        <v>42162.146782407406</v>
      </c>
      <c r="K742">
        <v>1433647882</v>
      </c>
      <c r="L742" t="b">
        <v>0</v>
      </c>
      <c r="M742">
        <v>19</v>
      </c>
      <c r="N742" t="b">
        <v>1</v>
      </c>
      <c r="O742" t="s">
        <v>8272</v>
      </c>
      <c r="P742">
        <f t="shared" si="22"/>
        <v>2015</v>
      </c>
      <c r="Q742" s="12" t="s">
        <v>8320</v>
      </c>
      <c r="R742" t="s">
        <v>8321</v>
      </c>
      <c r="S742">
        <f t="shared" si="23"/>
        <v>6</v>
      </c>
      <c r="T742" s="17" t="s">
        <v>8370</v>
      </c>
    </row>
    <row r="743" spans="1:20" ht="28.8" hidden="1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9">
        <v>41401.648217592592</v>
      </c>
      <c r="K743">
        <v>1367940806</v>
      </c>
      <c r="L743" t="b">
        <v>0</v>
      </c>
      <c r="M743">
        <v>94</v>
      </c>
      <c r="N743" t="b">
        <v>1</v>
      </c>
      <c r="O743" t="s">
        <v>8272</v>
      </c>
      <c r="P743">
        <f t="shared" si="22"/>
        <v>2013</v>
      </c>
      <c r="Q743" s="12" t="s">
        <v>8320</v>
      </c>
      <c r="R743" t="s">
        <v>8321</v>
      </c>
      <c r="S743">
        <f t="shared" si="23"/>
        <v>5</v>
      </c>
      <c r="T743" s="17" t="s">
        <v>8369</v>
      </c>
    </row>
    <row r="744" spans="1:20" ht="43.2" hidden="1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9">
        <v>41689.917962962965</v>
      </c>
      <c r="K744">
        <v>1392847312</v>
      </c>
      <c r="L744" t="b">
        <v>0</v>
      </c>
      <c r="M744">
        <v>23</v>
      </c>
      <c r="N744" t="b">
        <v>1</v>
      </c>
      <c r="O744" t="s">
        <v>8272</v>
      </c>
      <c r="P744">
        <f t="shared" si="22"/>
        <v>2014</v>
      </c>
      <c r="Q744" s="12" t="s">
        <v>8320</v>
      </c>
      <c r="R744" t="s">
        <v>8321</v>
      </c>
      <c r="S744">
        <f t="shared" si="23"/>
        <v>2</v>
      </c>
      <c r="T744" s="17" t="s">
        <v>8366</v>
      </c>
    </row>
    <row r="745" spans="1:20" ht="43.2" hidden="1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9">
        <v>40990.709317129629</v>
      </c>
      <c r="K745">
        <v>1332435685</v>
      </c>
      <c r="L745" t="b">
        <v>0</v>
      </c>
      <c r="M745">
        <v>15</v>
      </c>
      <c r="N745" t="b">
        <v>1</v>
      </c>
      <c r="O745" t="s">
        <v>8272</v>
      </c>
      <c r="P745">
        <f t="shared" si="22"/>
        <v>2012</v>
      </c>
      <c r="Q745" s="12" t="s">
        <v>8320</v>
      </c>
      <c r="R745" t="s">
        <v>8321</v>
      </c>
      <c r="S745">
        <f t="shared" si="23"/>
        <v>3</v>
      </c>
      <c r="T745" s="17" t="s">
        <v>8367</v>
      </c>
    </row>
    <row r="746" spans="1:20" ht="28.8" hidden="1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9">
        <v>41226.95721064815</v>
      </c>
      <c r="K746">
        <v>1352847503</v>
      </c>
      <c r="L746" t="b">
        <v>0</v>
      </c>
      <c r="M746">
        <v>62</v>
      </c>
      <c r="N746" t="b">
        <v>1</v>
      </c>
      <c r="O746" t="s">
        <v>8272</v>
      </c>
      <c r="P746">
        <f t="shared" si="22"/>
        <v>2012</v>
      </c>
      <c r="Q746" s="12" t="s">
        <v>8320</v>
      </c>
      <c r="R746" t="s">
        <v>8321</v>
      </c>
      <c r="S746">
        <f t="shared" si="23"/>
        <v>11</v>
      </c>
      <c r="T746" s="17" t="s">
        <v>8375</v>
      </c>
    </row>
    <row r="747" spans="1:20" ht="43.2" hidden="1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9">
        <v>41367.572280092594</v>
      </c>
      <c r="K747">
        <v>1364996645</v>
      </c>
      <c r="L747" t="b">
        <v>0</v>
      </c>
      <c r="M747">
        <v>74</v>
      </c>
      <c r="N747" t="b">
        <v>1</v>
      </c>
      <c r="O747" t="s">
        <v>8272</v>
      </c>
      <c r="P747">
        <f t="shared" si="22"/>
        <v>2013</v>
      </c>
      <c r="Q747" s="12" t="s">
        <v>8320</v>
      </c>
      <c r="R747" t="s">
        <v>8321</v>
      </c>
      <c r="S747">
        <f t="shared" si="23"/>
        <v>4</v>
      </c>
      <c r="T747" s="17" t="s">
        <v>8368</v>
      </c>
    </row>
    <row r="748" spans="1:20" hidden="1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9">
        <v>41157.042928240742</v>
      </c>
      <c r="K748">
        <v>1346806909</v>
      </c>
      <c r="L748" t="b">
        <v>0</v>
      </c>
      <c r="M748">
        <v>97</v>
      </c>
      <c r="N748" t="b">
        <v>1</v>
      </c>
      <c r="O748" t="s">
        <v>8272</v>
      </c>
      <c r="P748">
        <f t="shared" si="22"/>
        <v>2012</v>
      </c>
      <c r="Q748" s="12" t="s">
        <v>8320</v>
      </c>
      <c r="R748" t="s">
        <v>8321</v>
      </c>
      <c r="S748">
        <f t="shared" si="23"/>
        <v>9</v>
      </c>
      <c r="T748" s="17" t="s">
        <v>8373</v>
      </c>
    </row>
    <row r="749" spans="1:20" ht="43.2" hidden="1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9">
        <v>41988.548831018517</v>
      </c>
      <c r="K749">
        <v>1418649019</v>
      </c>
      <c r="L749" t="b">
        <v>0</v>
      </c>
      <c r="M749">
        <v>55</v>
      </c>
      <c r="N749" t="b">
        <v>1</v>
      </c>
      <c r="O749" t="s">
        <v>8272</v>
      </c>
      <c r="P749">
        <f t="shared" si="22"/>
        <v>2014</v>
      </c>
      <c r="Q749" s="12" t="s">
        <v>8320</v>
      </c>
      <c r="R749" t="s">
        <v>8321</v>
      </c>
      <c r="S749">
        <f t="shared" si="23"/>
        <v>12</v>
      </c>
      <c r="T749" s="17" t="s">
        <v>8376</v>
      </c>
    </row>
    <row r="750" spans="1:20" ht="43.2" hidden="1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9">
        <v>41831.846828703703</v>
      </c>
      <c r="K750">
        <v>1405109966</v>
      </c>
      <c r="L750" t="b">
        <v>0</v>
      </c>
      <c r="M750">
        <v>44</v>
      </c>
      <c r="N750" t="b">
        <v>1</v>
      </c>
      <c r="O750" t="s">
        <v>8272</v>
      </c>
      <c r="P750">
        <f t="shared" si="22"/>
        <v>2014</v>
      </c>
      <c r="Q750" s="12" t="s">
        <v>8320</v>
      </c>
      <c r="R750" t="s">
        <v>8321</v>
      </c>
      <c r="S750">
        <f t="shared" si="23"/>
        <v>7</v>
      </c>
      <c r="T750" s="17" t="s">
        <v>8371</v>
      </c>
    </row>
    <row r="751" spans="1:20" ht="43.2" hidden="1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9">
        <v>42733.941319444442</v>
      </c>
      <c r="K751">
        <v>1483050930</v>
      </c>
      <c r="L751" t="b">
        <v>0</v>
      </c>
      <c r="M751">
        <v>110</v>
      </c>
      <c r="N751" t="b">
        <v>1</v>
      </c>
      <c r="O751" t="s">
        <v>8272</v>
      </c>
      <c r="P751">
        <f t="shared" si="22"/>
        <v>2016</v>
      </c>
      <c r="Q751" s="12" t="s">
        <v>8320</v>
      </c>
      <c r="R751" t="s">
        <v>8321</v>
      </c>
      <c r="S751">
        <f t="shared" si="23"/>
        <v>12</v>
      </c>
      <c r="T751" s="17" t="s">
        <v>8376</v>
      </c>
    </row>
    <row r="752" spans="1:20" ht="43.2" hidden="1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9">
        <v>41299.878148148149</v>
      </c>
      <c r="K752">
        <v>1359147872</v>
      </c>
      <c r="L752" t="b">
        <v>0</v>
      </c>
      <c r="M752">
        <v>59</v>
      </c>
      <c r="N752" t="b">
        <v>1</v>
      </c>
      <c r="O752" t="s">
        <v>8272</v>
      </c>
      <c r="P752">
        <f t="shared" si="22"/>
        <v>2013</v>
      </c>
      <c r="Q752" s="12" t="s">
        <v>8320</v>
      </c>
      <c r="R752" t="s">
        <v>8321</v>
      </c>
      <c r="S752">
        <f t="shared" si="23"/>
        <v>1</v>
      </c>
      <c r="T752" s="17" t="s">
        <v>8365</v>
      </c>
    </row>
    <row r="753" spans="1:20" ht="43.2" hidden="1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9">
        <v>40713.630497685182</v>
      </c>
      <c r="K753">
        <v>1308496075</v>
      </c>
      <c r="L753" t="b">
        <v>0</v>
      </c>
      <c r="M753">
        <v>62</v>
      </c>
      <c r="N753" t="b">
        <v>1</v>
      </c>
      <c r="O753" t="s">
        <v>8272</v>
      </c>
      <c r="P753">
        <f t="shared" si="22"/>
        <v>2011</v>
      </c>
      <c r="Q753" s="12" t="s">
        <v>8320</v>
      </c>
      <c r="R753" t="s">
        <v>8321</v>
      </c>
      <c r="S753">
        <f t="shared" si="23"/>
        <v>6</v>
      </c>
      <c r="T753" s="17" t="s">
        <v>8370</v>
      </c>
    </row>
    <row r="754" spans="1:20" ht="43.2" hidden="1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9">
        <v>42639.421493055554</v>
      </c>
      <c r="K754">
        <v>1474884417</v>
      </c>
      <c r="L754" t="b">
        <v>0</v>
      </c>
      <c r="M754">
        <v>105</v>
      </c>
      <c r="N754" t="b">
        <v>1</v>
      </c>
      <c r="O754" t="s">
        <v>8272</v>
      </c>
      <c r="P754">
        <f t="shared" si="22"/>
        <v>2016</v>
      </c>
      <c r="Q754" s="12" t="s">
        <v>8320</v>
      </c>
      <c r="R754" t="s">
        <v>8321</v>
      </c>
      <c r="S754">
        <f t="shared" si="23"/>
        <v>9</v>
      </c>
      <c r="T754" s="17" t="s">
        <v>8373</v>
      </c>
    </row>
    <row r="755" spans="1:20" ht="43.2" hidden="1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9">
        <v>42019.590173611112</v>
      </c>
      <c r="K755">
        <v>1421330991</v>
      </c>
      <c r="L755" t="b">
        <v>0</v>
      </c>
      <c r="M755">
        <v>26</v>
      </c>
      <c r="N755" t="b">
        <v>1</v>
      </c>
      <c r="O755" t="s">
        <v>8272</v>
      </c>
      <c r="P755">
        <f t="shared" si="22"/>
        <v>2015</v>
      </c>
      <c r="Q755" s="12" t="s">
        <v>8320</v>
      </c>
      <c r="R755" t="s">
        <v>8321</v>
      </c>
      <c r="S755">
        <f t="shared" si="23"/>
        <v>1</v>
      </c>
      <c r="T755" s="17" t="s">
        <v>8365</v>
      </c>
    </row>
    <row r="756" spans="1:20" ht="43.2" hidden="1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9">
        <v>41249.749085648145</v>
      </c>
      <c r="K756">
        <v>1354816721</v>
      </c>
      <c r="L756" t="b">
        <v>0</v>
      </c>
      <c r="M756">
        <v>49</v>
      </c>
      <c r="N756" t="b">
        <v>1</v>
      </c>
      <c r="O756" t="s">
        <v>8272</v>
      </c>
      <c r="P756">
        <f t="shared" si="22"/>
        <v>2012</v>
      </c>
      <c r="Q756" s="12" t="s">
        <v>8320</v>
      </c>
      <c r="R756" t="s">
        <v>8321</v>
      </c>
      <c r="S756">
        <f t="shared" si="23"/>
        <v>12</v>
      </c>
      <c r="T756" s="17" t="s">
        <v>8376</v>
      </c>
    </row>
    <row r="757" spans="1:20" ht="43.2" hidden="1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9">
        <v>41383.605057870373</v>
      </c>
      <c r="K757">
        <v>1366381877</v>
      </c>
      <c r="L757" t="b">
        <v>0</v>
      </c>
      <c r="M757">
        <v>68</v>
      </c>
      <c r="N757" t="b">
        <v>1</v>
      </c>
      <c r="O757" t="s">
        <v>8272</v>
      </c>
      <c r="P757">
        <f t="shared" si="22"/>
        <v>2013</v>
      </c>
      <c r="Q757" s="12" t="s">
        <v>8320</v>
      </c>
      <c r="R757" t="s">
        <v>8321</v>
      </c>
      <c r="S757">
        <f t="shared" si="23"/>
        <v>4</v>
      </c>
      <c r="T757" s="17" t="s">
        <v>8368</v>
      </c>
    </row>
    <row r="758" spans="1:20" ht="43.2" hidden="1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9">
        <v>40590.766886574071</v>
      </c>
      <c r="K758">
        <v>1297880659</v>
      </c>
      <c r="L758" t="b">
        <v>0</v>
      </c>
      <c r="M758">
        <v>22</v>
      </c>
      <c r="N758" t="b">
        <v>1</v>
      </c>
      <c r="O758" t="s">
        <v>8272</v>
      </c>
      <c r="P758">
        <f t="shared" si="22"/>
        <v>2011</v>
      </c>
      <c r="Q758" s="12" t="s">
        <v>8320</v>
      </c>
      <c r="R758" t="s">
        <v>8321</v>
      </c>
      <c r="S758">
        <f t="shared" si="23"/>
        <v>2</v>
      </c>
      <c r="T758" s="17" t="s">
        <v>8366</v>
      </c>
    </row>
    <row r="759" spans="1:20" ht="43.2" hidden="1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9">
        <v>41235.054560185185</v>
      </c>
      <c r="K759">
        <v>1353547114</v>
      </c>
      <c r="L759" t="b">
        <v>0</v>
      </c>
      <c r="M759">
        <v>18</v>
      </c>
      <c r="N759" t="b">
        <v>1</v>
      </c>
      <c r="O759" t="s">
        <v>8272</v>
      </c>
      <c r="P759">
        <f t="shared" si="22"/>
        <v>2012</v>
      </c>
      <c r="Q759" s="12" t="s">
        <v>8320</v>
      </c>
      <c r="R759" t="s">
        <v>8321</v>
      </c>
      <c r="S759">
        <f t="shared" si="23"/>
        <v>11</v>
      </c>
      <c r="T759" s="17" t="s">
        <v>8375</v>
      </c>
    </row>
    <row r="760" spans="1:20" ht="28.8" hidden="1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9">
        <v>40429.836435185185</v>
      </c>
      <c r="K760">
        <v>1283976268</v>
      </c>
      <c r="L760" t="b">
        <v>0</v>
      </c>
      <c r="M760">
        <v>19</v>
      </c>
      <c r="N760" t="b">
        <v>1</v>
      </c>
      <c r="O760" t="s">
        <v>8272</v>
      </c>
      <c r="P760">
        <f t="shared" si="22"/>
        <v>2010</v>
      </c>
      <c r="Q760" s="12" t="s">
        <v>8320</v>
      </c>
      <c r="R760" t="s">
        <v>8321</v>
      </c>
      <c r="S760">
        <f t="shared" si="23"/>
        <v>9</v>
      </c>
      <c r="T760" s="17" t="s">
        <v>8373</v>
      </c>
    </row>
    <row r="761" spans="1:20" ht="43.2" hidden="1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9">
        <v>41789.330312500002</v>
      </c>
      <c r="K761">
        <v>1401436539</v>
      </c>
      <c r="L761" t="b">
        <v>0</v>
      </c>
      <c r="M761">
        <v>99</v>
      </c>
      <c r="N761" t="b">
        <v>1</v>
      </c>
      <c r="O761" t="s">
        <v>8272</v>
      </c>
      <c r="P761">
        <f t="shared" si="22"/>
        <v>2014</v>
      </c>
      <c r="Q761" s="12" t="s">
        <v>8320</v>
      </c>
      <c r="R761" t="s">
        <v>8321</v>
      </c>
      <c r="S761">
        <f t="shared" si="23"/>
        <v>5</v>
      </c>
      <c r="T761" s="17" t="s">
        <v>8369</v>
      </c>
    </row>
    <row r="762" spans="1:20" ht="43.2" hidden="1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9">
        <v>42670.764039351852</v>
      </c>
      <c r="K762">
        <v>1477592413</v>
      </c>
      <c r="L762" t="b">
        <v>0</v>
      </c>
      <c r="M762">
        <v>0</v>
      </c>
      <c r="N762" t="b">
        <v>0</v>
      </c>
      <c r="O762" t="s">
        <v>8273</v>
      </c>
      <c r="P762">
        <f t="shared" si="22"/>
        <v>2016</v>
      </c>
      <c r="Q762" s="12" t="s">
        <v>8320</v>
      </c>
      <c r="R762" t="s">
        <v>8322</v>
      </c>
      <c r="S762">
        <f t="shared" si="23"/>
        <v>10</v>
      </c>
      <c r="T762" s="17" t="s">
        <v>8374</v>
      </c>
    </row>
    <row r="763" spans="1:20" ht="43.2" hidden="1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9">
        <v>41642.751458333332</v>
      </c>
      <c r="K763">
        <v>1388772126</v>
      </c>
      <c r="L763" t="b">
        <v>0</v>
      </c>
      <c r="M763">
        <v>6</v>
      </c>
      <c r="N763" t="b">
        <v>0</v>
      </c>
      <c r="O763" t="s">
        <v>8273</v>
      </c>
      <c r="P763">
        <f t="shared" si="22"/>
        <v>2014</v>
      </c>
      <c r="Q763" s="12" t="s">
        <v>8320</v>
      </c>
      <c r="R763" t="s">
        <v>8322</v>
      </c>
      <c r="S763">
        <f t="shared" si="23"/>
        <v>1</v>
      </c>
      <c r="T763" s="17" t="s">
        <v>8365</v>
      </c>
    </row>
    <row r="764" spans="1:20" ht="43.2" hidden="1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9">
        <v>42690.858449074076</v>
      </c>
      <c r="K764">
        <v>1479328570</v>
      </c>
      <c r="L764" t="b">
        <v>0</v>
      </c>
      <c r="M764">
        <v>0</v>
      </c>
      <c r="N764" t="b">
        <v>0</v>
      </c>
      <c r="O764" t="s">
        <v>8273</v>
      </c>
      <c r="P764">
        <f t="shared" si="22"/>
        <v>2016</v>
      </c>
      <c r="Q764" s="12" t="s">
        <v>8320</v>
      </c>
      <c r="R764" t="s">
        <v>8322</v>
      </c>
      <c r="S764">
        <f t="shared" si="23"/>
        <v>11</v>
      </c>
      <c r="T764" s="17" t="s">
        <v>8375</v>
      </c>
    </row>
    <row r="765" spans="1:20" ht="43.2" hidden="1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9">
        <v>41471.446851851855</v>
      </c>
      <c r="K765">
        <v>1373971408</v>
      </c>
      <c r="L765" t="b">
        <v>0</v>
      </c>
      <c r="M765">
        <v>1</v>
      </c>
      <c r="N765" t="b">
        <v>0</v>
      </c>
      <c r="O765" t="s">
        <v>8273</v>
      </c>
      <c r="P765">
        <f t="shared" si="22"/>
        <v>2013</v>
      </c>
      <c r="Q765" s="12" t="s">
        <v>8320</v>
      </c>
      <c r="R765" t="s">
        <v>8322</v>
      </c>
      <c r="S765">
        <f t="shared" si="23"/>
        <v>7</v>
      </c>
      <c r="T765" s="17" t="s">
        <v>8371</v>
      </c>
    </row>
    <row r="766" spans="1:20" ht="43.2" hidden="1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9">
        <v>42227.173159722224</v>
      </c>
      <c r="K766">
        <v>1439266161</v>
      </c>
      <c r="L766" t="b">
        <v>0</v>
      </c>
      <c r="M766">
        <v>0</v>
      </c>
      <c r="N766" t="b">
        <v>0</v>
      </c>
      <c r="O766" t="s">
        <v>8273</v>
      </c>
      <c r="P766">
        <f t="shared" si="22"/>
        <v>2015</v>
      </c>
      <c r="Q766" s="12" t="s">
        <v>8320</v>
      </c>
      <c r="R766" t="s">
        <v>8322</v>
      </c>
      <c r="S766">
        <f t="shared" si="23"/>
        <v>8</v>
      </c>
      <c r="T766" s="17" t="s">
        <v>8372</v>
      </c>
    </row>
    <row r="767" spans="1:20" ht="43.2" hidden="1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9">
        <v>41901.542638888888</v>
      </c>
      <c r="K767">
        <v>1411131684</v>
      </c>
      <c r="L767" t="b">
        <v>0</v>
      </c>
      <c r="M767">
        <v>44</v>
      </c>
      <c r="N767" t="b">
        <v>0</v>
      </c>
      <c r="O767" t="s">
        <v>8273</v>
      </c>
      <c r="P767">
        <f t="shared" si="22"/>
        <v>2014</v>
      </c>
      <c r="Q767" s="12" t="s">
        <v>8320</v>
      </c>
      <c r="R767" t="s">
        <v>8322</v>
      </c>
      <c r="S767">
        <f t="shared" si="23"/>
        <v>9</v>
      </c>
      <c r="T767" s="17" t="s">
        <v>8373</v>
      </c>
    </row>
    <row r="768" spans="1:20" ht="43.2" hidden="1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9">
        <v>42021.783368055556</v>
      </c>
      <c r="K768">
        <v>1421520483</v>
      </c>
      <c r="L768" t="b">
        <v>0</v>
      </c>
      <c r="M768">
        <v>0</v>
      </c>
      <c r="N768" t="b">
        <v>0</v>
      </c>
      <c r="O768" t="s">
        <v>8273</v>
      </c>
      <c r="P768">
        <f t="shared" si="22"/>
        <v>2015</v>
      </c>
      <c r="Q768" s="12" t="s">
        <v>8320</v>
      </c>
      <c r="R768" t="s">
        <v>8322</v>
      </c>
      <c r="S768">
        <f t="shared" si="23"/>
        <v>1</v>
      </c>
      <c r="T768" s="17" t="s">
        <v>8365</v>
      </c>
    </row>
    <row r="769" spans="1:20" ht="57.6" hidden="1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9">
        <v>42115.143634259257</v>
      </c>
      <c r="K769">
        <v>1429586810</v>
      </c>
      <c r="L769" t="b">
        <v>0</v>
      </c>
      <c r="M769">
        <v>3</v>
      </c>
      <c r="N769" t="b">
        <v>0</v>
      </c>
      <c r="O769" t="s">
        <v>8273</v>
      </c>
      <c r="P769">
        <f t="shared" si="22"/>
        <v>2015</v>
      </c>
      <c r="Q769" s="12" t="s">
        <v>8320</v>
      </c>
      <c r="R769" t="s">
        <v>8322</v>
      </c>
      <c r="S769">
        <f t="shared" si="23"/>
        <v>4</v>
      </c>
      <c r="T769" s="17" t="s">
        <v>8368</v>
      </c>
    </row>
    <row r="770" spans="1:20" ht="43.2" hidden="1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9">
        <v>41594.207060185188</v>
      </c>
      <c r="K770">
        <v>1384577890</v>
      </c>
      <c r="L770" t="b">
        <v>0</v>
      </c>
      <c r="M770">
        <v>0</v>
      </c>
      <c r="N770" t="b">
        <v>0</v>
      </c>
      <c r="O770" t="s">
        <v>8273</v>
      </c>
      <c r="P770">
        <f t="shared" si="22"/>
        <v>2013</v>
      </c>
      <c r="Q770" s="12" t="s">
        <v>8320</v>
      </c>
      <c r="R770" t="s">
        <v>8322</v>
      </c>
      <c r="S770">
        <f t="shared" si="23"/>
        <v>11</v>
      </c>
      <c r="T770" s="17" t="s">
        <v>8375</v>
      </c>
    </row>
    <row r="771" spans="1:20" ht="43.2" hidden="1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9">
        <v>41604.996458333335</v>
      </c>
      <c r="K771">
        <v>1385510094</v>
      </c>
      <c r="L771" t="b">
        <v>0</v>
      </c>
      <c r="M771">
        <v>52</v>
      </c>
      <c r="N771" t="b">
        <v>0</v>
      </c>
      <c r="O771" t="s">
        <v>8273</v>
      </c>
      <c r="P771">
        <f t="shared" ref="P771:P834" si="24">YEAR(J771)</f>
        <v>2013</v>
      </c>
      <c r="Q771" s="12" t="s">
        <v>8320</v>
      </c>
      <c r="R771" t="s">
        <v>8322</v>
      </c>
      <c r="S771">
        <f t="shared" ref="S771:S834" si="25">MONTH(J771)</f>
        <v>11</v>
      </c>
      <c r="T771" s="17" t="s">
        <v>8375</v>
      </c>
    </row>
    <row r="772" spans="1:20" ht="43.2" hidden="1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9">
        <v>41289.999641203707</v>
      </c>
      <c r="K772">
        <v>1358294369</v>
      </c>
      <c r="L772" t="b">
        <v>0</v>
      </c>
      <c r="M772">
        <v>0</v>
      </c>
      <c r="N772" t="b">
        <v>0</v>
      </c>
      <c r="O772" t="s">
        <v>8273</v>
      </c>
      <c r="P772">
        <f t="shared" si="24"/>
        <v>2013</v>
      </c>
      <c r="Q772" s="12" t="s">
        <v>8320</v>
      </c>
      <c r="R772" t="s">
        <v>8322</v>
      </c>
      <c r="S772">
        <f t="shared" si="25"/>
        <v>1</v>
      </c>
      <c r="T772" s="17" t="s">
        <v>8365</v>
      </c>
    </row>
    <row r="773" spans="1:20" ht="43.2" hidden="1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9">
        <v>42349.824097222219</v>
      </c>
      <c r="K773">
        <v>1449863202</v>
      </c>
      <c r="L773" t="b">
        <v>0</v>
      </c>
      <c r="M773">
        <v>1</v>
      </c>
      <c r="N773" t="b">
        <v>0</v>
      </c>
      <c r="O773" t="s">
        <v>8273</v>
      </c>
      <c r="P773">
        <f t="shared" si="24"/>
        <v>2015</v>
      </c>
      <c r="Q773" s="12" t="s">
        <v>8320</v>
      </c>
      <c r="R773" t="s">
        <v>8322</v>
      </c>
      <c r="S773">
        <f t="shared" si="25"/>
        <v>12</v>
      </c>
      <c r="T773" s="17" t="s">
        <v>8376</v>
      </c>
    </row>
    <row r="774" spans="1:20" ht="57.6" hidden="1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9">
        <v>40068.056932870371</v>
      </c>
      <c r="K774">
        <v>1252718519</v>
      </c>
      <c r="L774" t="b">
        <v>0</v>
      </c>
      <c r="M774">
        <v>1</v>
      </c>
      <c r="N774" t="b">
        <v>0</v>
      </c>
      <c r="O774" t="s">
        <v>8273</v>
      </c>
      <c r="P774">
        <f t="shared" si="24"/>
        <v>2009</v>
      </c>
      <c r="Q774" s="12" t="s">
        <v>8320</v>
      </c>
      <c r="R774" t="s">
        <v>8322</v>
      </c>
      <c r="S774">
        <f t="shared" si="25"/>
        <v>9</v>
      </c>
      <c r="T774" s="17" t="s">
        <v>8373</v>
      </c>
    </row>
    <row r="775" spans="1:20" ht="43.2" hidden="1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9">
        <v>42100.735937500001</v>
      </c>
      <c r="K775">
        <v>1428341985</v>
      </c>
      <c r="L775" t="b">
        <v>0</v>
      </c>
      <c r="M775">
        <v>2</v>
      </c>
      <c r="N775" t="b">
        <v>0</v>
      </c>
      <c r="O775" t="s">
        <v>8273</v>
      </c>
      <c r="P775">
        <f t="shared" si="24"/>
        <v>2015</v>
      </c>
      <c r="Q775" s="12" t="s">
        <v>8320</v>
      </c>
      <c r="R775" t="s">
        <v>8322</v>
      </c>
      <c r="S775">
        <f t="shared" si="25"/>
        <v>4</v>
      </c>
      <c r="T775" s="17" t="s">
        <v>8368</v>
      </c>
    </row>
    <row r="776" spans="1:20" ht="43.2" hidden="1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9">
        <v>41663.780300925922</v>
      </c>
      <c r="K776">
        <v>1390589018</v>
      </c>
      <c r="L776" t="b">
        <v>0</v>
      </c>
      <c r="M776">
        <v>9</v>
      </c>
      <c r="N776" t="b">
        <v>0</v>
      </c>
      <c r="O776" t="s">
        <v>8273</v>
      </c>
      <c r="P776">
        <f t="shared" si="24"/>
        <v>2014</v>
      </c>
      <c r="Q776" s="12" t="s">
        <v>8320</v>
      </c>
      <c r="R776" t="s">
        <v>8322</v>
      </c>
      <c r="S776">
        <f t="shared" si="25"/>
        <v>1</v>
      </c>
      <c r="T776" s="17" t="s">
        <v>8365</v>
      </c>
    </row>
    <row r="777" spans="1:20" ht="43.2" hidden="1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9">
        <v>40863.060127314813</v>
      </c>
      <c r="K777">
        <v>1321406795</v>
      </c>
      <c r="L777" t="b">
        <v>0</v>
      </c>
      <c r="M777">
        <v>5</v>
      </c>
      <c r="N777" t="b">
        <v>0</v>
      </c>
      <c r="O777" t="s">
        <v>8273</v>
      </c>
      <c r="P777">
        <f t="shared" si="24"/>
        <v>2011</v>
      </c>
      <c r="Q777" s="12" t="s">
        <v>8320</v>
      </c>
      <c r="R777" t="s">
        <v>8322</v>
      </c>
      <c r="S777">
        <f t="shared" si="25"/>
        <v>11</v>
      </c>
      <c r="T777" s="17" t="s">
        <v>8375</v>
      </c>
    </row>
    <row r="778" spans="1:20" ht="43.2" hidden="1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9">
        <v>42250.685706018521</v>
      </c>
      <c r="K778">
        <v>1441297645</v>
      </c>
      <c r="L778" t="b">
        <v>0</v>
      </c>
      <c r="M778">
        <v>57</v>
      </c>
      <c r="N778" t="b">
        <v>0</v>
      </c>
      <c r="O778" t="s">
        <v>8273</v>
      </c>
      <c r="P778">
        <f t="shared" si="24"/>
        <v>2015</v>
      </c>
      <c r="Q778" s="12" t="s">
        <v>8320</v>
      </c>
      <c r="R778" t="s">
        <v>8322</v>
      </c>
      <c r="S778">
        <f t="shared" si="25"/>
        <v>9</v>
      </c>
      <c r="T778" s="17" t="s">
        <v>8373</v>
      </c>
    </row>
    <row r="779" spans="1:20" ht="43.2" hidden="1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9">
        <v>41456.981215277781</v>
      </c>
      <c r="K779">
        <v>1372721577</v>
      </c>
      <c r="L779" t="b">
        <v>0</v>
      </c>
      <c r="M779">
        <v>3</v>
      </c>
      <c r="N779" t="b">
        <v>0</v>
      </c>
      <c r="O779" t="s">
        <v>8273</v>
      </c>
      <c r="P779">
        <f t="shared" si="24"/>
        <v>2013</v>
      </c>
      <c r="Q779" s="12" t="s">
        <v>8320</v>
      </c>
      <c r="R779" t="s">
        <v>8322</v>
      </c>
      <c r="S779">
        <f t="shared" si="25"/>
        <v>7</v>
      </c>
      <c r="T779" s="17" t="s">
        <v>8371</v>
      </c>
    </row>
    <row r="780" spans="1:20" ht="43.2" hidden="1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9">
        <v>41729.702314814815</v>
      </c>
      <c r="K780">
        <v>1396284680</v>
      </c>
      <c r="L780" t="b">
        <v>0</v>
      </c>
      <c r="M780">
        <v>1</v>
      </c>
      <c r="N780" t="b">
        <v>0</v>
      </c>
      <c r="O780" t="s">
        <v>8273</v>
      </c>
      <c r="P780">
        <f t="shared" si="24"/>
        <v>2014</v>
      </c>
      <c r="Q780" s="12" t="s">
        <v>8320</v>
      </c>
      <c r="R780" t="s">
        <v>8322</v>
      </c>
      <c r="S780">
        <f t="shared" si="25"/>
        <v>3</v>
      </c>
      <c r="T780" s="17" t="s">
        <v>8367</v>
      </c>
    </row>
    <row r="781" spans="1:20" ht="43.2" hidden="1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9">
        <v>40436.68408564815</v>
      </c>
      <c r="K781">
        <v>1284567905</v>
      </c>
      <c r="L781" t="b">
        <v>0</v>
      </c>
      <c r="M781">
        <v>6</v>
      </c>
      <c r="N781" t="b">
        <v>0</v>
      </c>
      <c r="O781" t="s">
        <v>8273</v>
      </c>
      <c r="P781">
        <f t="shared" si="24"/>
        <v>2010</v>
      </c>
      <c r="Q781" s="12" t="s">
        <v>8320</v>
      </c>
      <c r="R781" t="s">
        <v>8322</v>
      </c>
      <c r="S781">
        <f t="shared" si="25"/>
        <v>9</v>
      </c>
      <c r="T781" s="17" t="s">
        <v>8373</v>
      </c>
    </row>
    <row r="782" spans="1:20" ht="28.8" hidden="1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9">
        <v>40636.673900462964</v>
      </c>
      <c r="K782">
        <v>1301847025</v>
      </c>
      <c r="L782" t="b">
        <v>0</v>
      </c>
      <c r="M782">
        <v>27</v>
      </c>
      <c r="N782" t="b">
        <v>1</v>
      </c>
      <c r="O782" t="s">
        <v>8274</v>
      </c>
      <c r="P782">
        <f t="shared" si="24"/>
        <v>2011</v>
      </c>
      <c r="Q782" s="12" t="s">
        <v>8323</v>
      </c>
      <c r="R782" t="s">
        <v>8324</v>
      </c>
      <c r="S782">
        <f t="shared" si="25"/>
        <v>4</v>
      </c>
      <c r="T782" s="17" t="s">
        <v>8368</v>
      </c>
    </row>
    <row r="783" spans="1:20" ht="43.2" hidden="1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9">
        <v>41403.000856481478</v>
      </c>
      <c r="K783">
        <v>1368057674</v>
      </c>
      <c r="L783" t="b">
        <v>0</v>
      </c>
      <c r="M783">
        <v>25</v>
      </c>
      <c r="N783" t="b">
        <v>1</v>
      </c>
      <c r="O783" t="s">
        <v>8274</v>
      </c>
      <c r="P783">
        <f t="shared" si="24"/>
        <v>2013</v>
      </c>
      <c r="Q783" s="12" t="s">
        <v>8323</v>
      </c>
      <c r="R783" t="s">
        <v>8324</v>
      </c>
      <c r="S783">
        <f t="shared" si="25"/>
        <v>5</v>
      </c>
      <c r="T783" s="17" t="s">
        <v>8369</v>
      </c>
    </row>
    <row r="784" spans="1:20" ht="43.2" hidden="1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9">
        <v>41116.758125</v>
      </c>
      <c r="K784">
        <v>1343326302</v>
      </c>
      <c r="L784" t="b">
        <v>0</v>
      </c>
      <c r="M784">
        <v>14</v>
      </c>
      <c r="N784" t="b">
        <v>1</v>
      </c>
      <c r="O784" t="s">
        <v>8274</v>
      </c>
      <c r="P784">
        <f t="shared" si="24"/>
        <v>2012</v>
      </c>
      <c r="Q784" s="12" t="s">
        <v>8323</v>
      </c>
      <c r="R784" t="s">
        <v>8324</v>
      </c>
      <c r="S784">
        <f t="shared" si="25"/>
        <v>7</v>
      </c>
      <c r="T784" s="17" t="s">
        <v>8371</v>
      </c>
    </row>
    <row r="785" spans="1:20" ht="43.2" hidden="1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9">
        <v>40987.773715277777</v>
      </c>
      <c r="K785">
        <v>1332182049</v>
      </c>
      <c r="L785" t="b">
        <v>0</v>
      </c>
      <c r="M785">
        <v>35</v>
      </c>
      <c r="N785" t="b">
        <v>1</v>
      </c>
      <c r="O785" t="s">
        <v>8274</v>
      </c>
      <c r="P785">
        <f t="shared" si="24"/>
        <v>2012</v>
      </c>
      <c r="Q785" s="12" t="s">
        <v>8323</v>
      </c>
      <c r="R785" t="s">
        <v>8324</v>
      </c>
      <c r="S785">
        <f t="shared" si="25"/>
        <v>3</v>
      </c>
      <c r="T785" s="17" t="s">
        <v>8367</v>
      </c>
    </row>
    <row r="786" spans="1:20" ht="43.2" hidden="1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9">
        <v>41675.149525462963</v>
      </c>
      <c r="K786">
        <v>1391571319</v>
      </c>
      <c r="L786" t="b">
        <v>0</v>
      </c>
      <c r="M786">
        <v>10</v>
      </c>
      <c r="N786" t="b">
        <v>1</v>
      </c>
      <c r="O786" t="s">
        <v>8274</v>
      </c>
      <c r="P786">
        <f t="shared" si="24"/>
        <v>2014</v>
      </c>
      <c r="Q786" s="12" t="s">
        <v>8323</v>
      </c>
      <c r="R786" t="s">
        <v>8324</v>
      </c>
      <c r="S786">
        <f t="shared" si="25"/>
        <v>2</v>
      </c>
      <c r="T786" s="17" t="s">
        <v>8366</v>
      </c>
    </row>
    <row r="787" spans="1:20" ht="43.2" hidden="1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9">
        <v>41303.593923611108</v>
      </c>
      <c r="K787">
        <v>1359468915</v>
      </c>
      <c r="L787" t="b">
        <v>0</v>
      </c>
      <c r="M787">
        <v>29</v>
      </c>
      <c r="N787" t="b">
        <v>1</v>
      </c>
      <c r="O787" t="s">
        <v>8274</v>
      </c>
      <c r="P787">
        <f t="shared" si="24"/>
        <v>2013</v>
      </c>
      <c r="Q787" s="12" t="s">
        <v>8323</v>
      </c>
      <c r="R787" t="s">
        <v>8324</v>
      </c>
      <c r="S787">
        <f t="shared" si="25"/>
        <v>1</v>
      </c>
      <c r="T787" s="17" t="s">
        <v>8365</v>
      </c>
    </row>
    <row r="788" spans="1:20" ht="43.2" hidden="1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9">
        <v>40983.055949074071</v>
      </c>
      <c r="K788">
        <v>1331774434</v>
      </c>
      <c r="L788" t="b">
        <v>0</v>
      </c>
      <c r="M788">
        <v>44</v>
      </c>
      <c r="N788" t="b">
        <v>1</v>
      </c>
      <c r="O788" t="s">
        <v>8274</v>
      </c>
      <c r="P788">
        <f t="shared" si="24"/>
        <v>2012</v>
      </c>
      <c r="Q788" s="12" t="s">
        <v>8323</v>
      </c>
      <c r="R788" t="s">
        <v>8324</v>
      </c>
      <c r="S788">
        <f t="shared" si="25"/>
        <v>3</v>
      </c>
      <c r="T788" s="17" t="s">
        <v>8367</v>
      </c>
    </row>
    <row r="789" spans="1:20" ht="43.2" hidden="1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9">
        <v>41549.627615740741</v>
      </c>
      <c r="K789">
        <v>1380726226</v>
      </c>
      <c r="L789" t="b">
        <v>0</v>
      </c>
      <c r="M789">
        <v>17</v>
      </c>
      <c r="N789" t="b">
        <v>1</v>
      </c>
      <c r="O789" t="s">
        <v>8274</v>
      </c>
      <c r="P789">
        <f t="shared" si="24"/>
        <v>2013</v>
      </c>
      <c r="Q789" s="12" t="s">
        <v>8323</v>
      </c>
      <c r="R789" t="s">
        <v>8324</v>
      </c>
      <c r="S789">
        <f t="shared" si="25"/>
        <v>10</v>
      </c>
      <c r="T789" s="17" t="s">
        <v>8374</v>
      </c>
    </row>
    <row r="790" spans="1:20" ht="43.2" hidden="1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9">
        <v>41059.006805555553</v>
      </c>
      <c r="K790">
        <v>1338336588</v>
      </c>
      <c r="L790" t="b">
        <v>0</v>
      </c>
      <c r="M790">
        <v>34</v>
      </c>
      <c r="N790" t="b">
        <v>1</v>
      </c>
      <c r="O790" t="s">
        <v>8274</v>
      </c>
      <c r="P790">
        <f t="shared" si="24"/>
        <v>2012</v>
      </c>
      <c r="Q790" s="12" t="s">
        <v>8323</v>
      </c>
      <c r="R790" t="s">
        <v>8324</v>
      </c>
      <c r="S790">
        <f t="shared" si="25"/>
        <v>5</v>
      </c>
      <c r="T790" s="17" t="s">
        <v>8369</v>
      </c>
    </row>
    <row r="791" spans="1:20" ht="43.2" hidden="1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9">
        <v>41277.186111111114</v>
      </c>
      <c r="K791">
        <v>1357187280</v>
      </c>
      <c r="L791" t="b">
        <v>0</v>
      </c>
      <c r="M791">
        <v>14</v>
      </c>
      <c r="N791" t="b">
        <v>1</v>
      </c>
      <c r="O791" t="s">
        <v>8274</v>
      </c>
      <c r="P791">
        <f t="shared" si="24"/>
        <v>2013</v>
      </c>
      <c r="Q791" s="12" t="s">
        <v>8323</v>
      </c>
      <c r="R791" t="s">
        <v>8324</v>
      </c>
      <c r="S791">
        <f t="shared" si="25"/>
        <v>1</v>
      </c>
      <c r="T791" s="17" t="s">
        <v>8365</v>
      </c>
    </row>
    <row r="792" spans="1:20" ht="43.2" hidden="1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9">
        <v>41276.047905092593</v>
      </c>
      <c r="K792">
        <v>1357088939</v>
      </c>
      <c r="L792" t="b">
        <v>0</v>
      </c>
      <c r="M792">
        <v>156</v>
      </c>
      <c r="N792" t="b">
        <v>1</v>
      </c>
      <c r="O792" t="s">
        <v>8274</v>
      </c>
      <c r="P792">
        <f t="shared" si="24"/>
        <v>2013</v>
      </c>
      <c r="Q792" s="12" t="s">
        <v>8323</v>
      </c>
      <c r="R792" t="s">
        <v>8324</v>
      </c>
      <c r="S792">
        <f t="shared" si="25"/>
        <v>1</v>
      </c>
      <c r="T792" s="17" t="s">
        <v>8365</v>
      </c>
    </row>
    <row r="793" spans="1:20" ht="43.2" hidden="1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9">
        <v>41557.780624999999</v>
      </c>
      <c r="K793">
        <v>1381430646</v>
      </c>
      <c r="L793" t="b">
        <v>0</v>
      </c>
      <c r="M793">
        <v>128</v>
      </c>
      <c r="N793" t="b">
        <v>1</v>
      </c>
      <c r="O793" t="s">
        <v>8274</v>
      </c>
      <c r="P793">
        <f t="shared" si="24"/>
        <v>2013</v>
      </c>
      <c r="Q793" s="12" t="s">
        <v>8323</v>
      </c>
      <c r="R793" t="s">
        <v>8324</v>
      </c>
      <c r="S793">
        <f t="shared" si="25"/>
        <v>10</v>
      </c>
      <c r="T793" s="17" t="s">
        <v>8374</v>
      </c>
    </row>
    <row r="794" spans="1:20" ht="28.8" hidden="1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9">
        <v>41555.873645833337</v>
      </c>
      <c r="K794">
        <v>1381265883</v>
      </c>
      <c r="L794" t="b">
        <v>0</v>
      </c>
      <c r="M794">
        <v>60</v>
      </c>
      <c r="N794" t="b">
        <v>1</v>
      </c>
      <c r="O794" t="s">
        <v>8274</v>
      </c>
      <c r="P794">
        <f t="shared" si="24"/>
        <v>2013</v>
      </c>
      <c r="Q794" s="12" t="s">
        <v>8323</v>
      </c>
      <c r="R794" t="s">
        <v>8324</v>
      </c>
      <c r="S794">
        <f t="shared" si="25"/>
        <v>10</v>
      </c>
      <c r="T794" s="17" t="s">
        <v>8374</v>
      </c>
    </row>
    <row r="795" spans="1:20" ht="43.2" hidden="1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9">
        <v>41442.741249999999</v>
      </c>
      <c r="K795">
        <v>1371491244</v>
      </c>
      <c r="L795" t="b">
        <v>0</v>
      </c>
      <c r="M795">
        <v>32</v>
      </c>
      <c r="N795" t="b">
        <v>1</v>
      </c>
      <c r="O795" t="s">
        <v>8274</v>
      </c>
      <c r="P795">
        <f t="shared" si="24"/>
        <v>2013</v>
      </c>
      <c r="Q795" s="12" t="s">
        <v>8323</v>
      </c>
      <c r="R795" t="s">
        <v>8324</v>
      </c>
      <c r="S795">
        <f t="shared" si="25"/>
        <v>6</v>
      </c>
      <c r="T795" s="17" t="s">
        <v>8370</v>
      </c>
    </row>
    <row r="796" spans="1:20" ht="43.2" hidden="1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9">
        <v>40736.115011574075</v>
      </c>
      <c r="K796">
        <v>1310438737</v>
      </c>
      <c r="L796" t="b">
        <v>0</v>
      </c>
      <c r="M796">
        <v>53</v>
      </c>
      <c r="N796" t="b">
        <v>1</v>
      </c>
      <c r="O796" t="s">
        <v>8274</v>
      </c>
      <c r="P796">
        <f t="shared" si="24"/>
        <v>2011</v>
      </c>
      <c r="Q796" s="12" t="s">
        <v>8323</v>
      </c>
      <c r="R796" t="s">
        <v>8324</v>
      </c>
      <c r="S796">
        <f t="shared" si="25"/>
        <v>7</v>
      </c>
      <c r="T796" s="17" t="s">
        <v>8371</v>
      </c>
    </row>
    <row r="797" spans="1:20" ht="43.2" hidden="1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9">
        <v>40963.613032407404</v>
      </c>
      <c r="K797">
        <v>1330094566</v>
      </c>
      <c r="L797" t="b">
        <v>0</v>
      </c>
      <c r="M797">
        <v>184</v>
      </c>
      <c r="N797" t="b">
        <v>1</v>
      </c>
      <c r="O797" t="s">
        <v>8274</v>
      </c>
      <c r="P797">
        <f t="shared" si="24"/>
        <v>2012</v>
      </c>
      <c r="Q797" s="12" t="s">
        <v>8323</v>
      </c>
      <c r="R797" t="s">
        <v>8324</v>
      </c>
      <c r="S797">
        <f t="shared" si="25"/>
        <v>2</v>
      </c>
      <c r="T797" s="17" t="s">
        <v>8366</v>
      </c>
    </row>
    <row r="798" spans="1:20" ht="57.6" hidden="1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9">
        <v>41502.882928240739</v>
      </c>
      <c r="K798">
        <v>1376687485</v>
      </c>
      <c r="L798" t="b">
        <v>0</v>
      </c>
      <c r="M798">
        <v>90</v>
      </c>
      <c r="N798" t="b">
        <v>1</v>
      </c>
      <c r="O798" t="s">
        <v>8274</v>
      </c>
      <c r="P798">
        <f t="shared" si="24"/>
        <v>2013</v>
      </c>
      <c r="Q798" s="12" t="s">
        <v>8323</v>
      </c>
      <c r="R798" t="s">
        <v>8324</v>
      </c>
      <c r="S798">
        <f t="shared" si="25"/>
        <v>8</v>
      </c>
      <c r="T798" s="17" t="s">
        <v>8372</v>
      </c>
    </row>
    <row r="799" spans="1:20" ht="43.2" hidden="1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9">
        <v>40996.994074074071</v>
      </c>
      <c r="K799">
        <v>1332978688</v>
      </c>
      <c r="L799" t="b">
        <v>0</v>
      </c>
      <c r="M799">
        <v>71</v>
      </c>
      <c r="N799" t="b">
        <v>1</v>
      </c>
      <c r="O799" t="s">
        <v>8274</v>
      </c>
      <c r="P799">
        <f t="shared" si="24"/>
        <v>2012</v>
      </c>
      <c r="Q799" s="12" t="s">
        <v>8323</v>
      </c>
      <c r="R799" t="s">
        <v>8324</v>
      </c>
      <c r="S799">
        <f t="shared" si="25"/>
        <v>3</v>
      </c>
      <c r="T799" s="17" t="s">
        <v>8367</v>
      </c>
    </row>
    <row r="800" spans="1:20" ht="43.2" hidden="1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9">
        <v>41882.590127314812</v>
      </c>
      <c r="K800">
        <v>1409494187</v>
      </c>
      <c r="L800" t="b">
        <v>0</v>
      </c>
      <c r="M800">
        <v>87</v>
      </c>
      <c r="N800" t="b">
        <v>1</v>
      </c>
      <c r="O800" t="s">
        <v>8274</v>
      </c>
      <c r="P800">
        <f t="shared" si="24"/>
        <v>2014</v>
      </c>
      <c r="Q800" s="12" t="s">
        <v>8323</v>
      </c>
      <c r="R800" t="s">
        <v>8324</v>
      </c>
      <c r="S800">
        <f t="shared" si="25"/>
        <v>8</v>
      </c>
      <c r="T800" s="17" t="s">
        <v>8372</v>
      </c>
    </row>
    <row r="801" spans="1:20" ht="43.2" hidden="1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9">
        <v>40996.667199074072</v>
      </c>
      <c r="K801">
        <v>1332950446</v>
      </c>
      <c r="L801" t="b">
        <v>0</v>
      </c>
      <c r="M801">
        <v>28</v>
      </c>
      <c r="N801" t="b">
        <v>1</v>
      </c>
      <c r="O801" t="s">
        <v>8274</v>
      </c>
      <c r="P801">
        <f t="shared" si="24"/>
        <v>2012</v>
      </c>
      <c r="Q801" s="12" t="s">
        <v>8323</v>
      </c>
      <c r="R801" t="s">
        <v>8324</v>
      </c>
      <c r="S801">
        <f t="shared" si="25"/>
        <v>3</v>
      </c>
      <c r="T801" s="17" t="s">
        <v>8367</v>
      </c>
    </row>
    <row r="802" spans="1:20" ht="43.2" hidden="1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9">
        <v>41863.433495370373</v>
      </c>
      <c r="K802">
        <v>1407839054</v>
      </c>
      <c r="L802" t="b">
        <v>0</v>
      </c>
      <c r="M802">
        <v>56</v>
      </c>
      <c r="N802" t="b">
        <v>1</v>
      </c>
      <c r="O802" t="s">
        <v>8274</v>
      </c>
      <c r="P802">
        <f t="shared" si="24"/>
        <v>2014</v>
      </c>
      <c r="Q802" s="12" t="s">
        <v>8323</v>
      </c>
      <c r="R802" t="s">
        <v>8324</v>
      </c>
      <c r="S802">
        <f t="shared" si="25"/>
        <v>8</v>
      </c>
      <c r="T802" s="17" t="s">
        <v>8372</v>
      </c>
    </row>
    <row r="803" spans="1:20" ht="43.2" hidden="1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9">
        <v>40695.795370370368</v>
      </c>
      <c r="K803">
        <v>1306955120</v>
      </c>
      <c r="L803" t="b">
        <v>0</v>
      </c>
      <c r="M803">
        <v>51</v>
      </c>
      <c r="N803" t="b">
        <v>1</v>
      </c>
      <c r="O803" t="s">
        <v>8274</v>
      </c>
      <c r="P803">
        <f t="shared" si="24"/>
        <v>2011</v>
      </c>
      <c r="Q803" s="12" t="s">
        <v>8323</v>
      </c>
      <c r="R803" t="s">
        <v>8324</v>
      </c>
      <c r="S803">
        <f t="shared" si="25"/>
        <v>6</v>
      </c>
      <c r="T803" s="17" t="s">
        <v>8370</v>
      </c>
    </row>
    <row r="804" spans="1:20" ht="43.2" hidden="1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9">
        <v>41123.022268518522</v>
      </c>
      <c r="K804">
        <v>1343867524</v>
      </c>
      <c r="L804" t="b">
        <v>0</v>
      </c>
      <c r="M804">
        <v>75</v>
      </c>
      <c r="N804" t="b">
        <v>1</v>
      </c>
      <c r="O804" t="s">
        <v>8274</v>
      </c>
      <c r="P804">
        <f t="shared" si="24"/>
        <v>2012</v>
      </c>
      <c r="Q804" s="12" t="s">
        <v>8323</v>
      </c>
      <c r="R804" t="s">
        <v>8324</v>
      </c>
      <c r="S804">
        <f t="shared" si="25"/>
        <v>8</v>
      </c>
      <c r="T804" s="17" t="s">
        <v>8372</v>
      </c>
    </row>
    <row r="805" spans="1:20" ht="43.2" hidden="1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9">
        <v>40665.949976851851</v>
      </c>
      <c r="K805">
        <v>1304376478</v>
      </c>
      <c r="L805" t="b">
        <v>0</v>
      </c>
      <c r="M805">
        <v>38</v>
      </c>
      <c r="N805" t="b">
        <v>1</v>
      </c>
      <c r="O805" t="s">
        <v>8274</v>
      </c>
      <c r="P805">
        <f t="shared" si="24"/>
        <v>2011</v>
      </c>
      <c r="Q805" s="12" t="s">
        <v>8323</v>
      </c>
      <c r="R805" t="s">
        <v>8324</v>
      </c>
      <c r="S805">
        <f t="shared" si="25"/>
        <v>5</v>
      </c>
      <c r="T805" s="17" t="s">
        <v>8369</v>
      </c>
    </row>
    <row r="806" spans="1:20" ht="43.2" hidden="1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9">
        <v>40730.105624999997</v>
      </c>
      <c r="K806">
        <v>1309919526</v>
      </c>
      <c r="L806" t="b">
        <v>0</v>
      </c>
      <c r="M806">
        <v>18</v>
      </c>
      <c r="N806" t="b">
        <v>1</v>
      </c>
      <c r="O806" t="s">
        <v>8274</v>
      </c>
      <c r="P806">
        <f t="shared" si="24"/>
        <v>2011</v>
      </c>
      <c r="Q806" s="12" t="s">
        <v>8323</v>
      </c>
      <c r="R806" t="s">
        <v>8324</v>
      </c>
      <c r="S806">
        <f t="shared" si="25"/>
        <v>7</v>
      </c>
      <c r="T806" s="17" t="s">
        <v>8371</v>
      </c>
    </row>
    <row r="807" spans="1:20" ht="43.2" hidden="1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9">
        <v>40690.823055555556</v>
      </c>
      <c r="K807">
        <v>1306525512</v>
      </c>
      <c r="L807" t="b">
        <v>0</v>
      </c>
      <c r="M807">
        <v>54</v>
      </c>
      <c r="N807" t="b">
        <v>1</v>
      </c>
      <c r="O807" t="s">
        <v>8274</v>
      </c>
      <c r="P807">
        <f t="shared" si="24"/>
        <v>2011</v>
      </c>
      <c r="Q807" s="12" t="s">
        <v>8323</v>
      </c>
      <c r="R807" t="s">
        <v>8324</v>
      </c>
      <c r="S807">
        <f t="shared" si="25"/>
        <v>5</v>
      </c>
      <c r="T807" s="17" t="s">
        <v>8369</v>
      </c>
    </row>
    <row r="808" spans="1:20" hidden="1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9">
        <v>40763.691423611112</v>
      </c>
      <c r="K808">
        <v>1312821339</v>
      </c>
      <c r="L808" t="b">
        <v>0</v>
      </c>
      <c r="M808">
        <v>71</v>
      </c>
      <c r="N808" t="b">
        <v>1</v>
      </c>
      <c r="O808" t="s">
        <v>8274</v>
      </c>
      <c r="P808">
        <f t="shared" si="24"/>
        <v>2011</v>
      </c>
      <c r="Q808" s="12" t="s">
        <v>8323</v>
      </c>
      <c r="R808" t="s">
        <v>8324</v>
      </c>
      <c r="S808">
        <f t="shared" si="25"/>
        <v>8</v>
      </c>
      <c r="T808" s="17" t="s">
        <v>8372</v>
      </c>
    </row>
    <row r="809" spans="1:20" ht="28.8" hidden="1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9">
        <v>42759.628599537034</v>
      </c>
      <c r="K809">
        <v>1485270311</v>
      </c>
      <c r="L809" t="b">
        <v>0</v>
      </c>
      <c r="M809">
        <v>57</v>
      </c>
      <c r="N809" t="b">
        <v>1</v>
      </c>
      <c r="O809" t="s">
        <v>8274</v>
      </c>
      <c r="P809">
        <f t="shared" si="24"/>
        <v>2017</v>
      </c>
      <c r="Q809" s="12" t="s">
        <v>8323</v>
      </c>
      <c r="R809" t="s">
        <v>8324</v>
      </c>
      <c r="S809">
        <f t="shared" si="25"/>
        <v>1</v>
      </c>
      <c r="T809" s="17" t="s">
        <v>8365</v>
      </c>
    </row>
    <row r="810" spans="1:20" ht="43.2" hidden="1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9">
        <v>41962.100532407407</v>
      </c>
      <c r="K810">
        <v>1416363886</v>
      </c>
      <c r="L810" t="b">
        <v>0</v>
      </c>
      <c r="M810">
        <v>43</v>
      </c>
      <c r="N810" t="b">
        <v>1</v>
      </c>
      <c r="O810" t="s">
        <v>8274</v>
      </c>
      <c r="P810">
        <f t="shared" si="24"/>
        <v>2014</v>
      </c>
      <c r="Q810" s="12" t="s">
        <v>8323</v>
      </c>
      <c r="R810" t="s">
        <v>8324</v>
      </c>
      <c r="S810">
        <f t="shared" si="25"/>
        <v>11</v>
      </c>
      <c r="T810" s="17" t="s">
        <v>8375</v>
      </c>
    </row>
    <row r="811" spans="1:20" ht="43.2" hidden="1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9">
        <v>41628.833680555559</v>
      </c>
      <c r="K811">
        <v>1387569630</v>
      </c>
      <c r="L811" t="b">
        <v>0</v>
      </c>
      <c r="M811">
        <v>52</v>
      </c>
      <c r="N811" t="b">
        <v>1</v>
      </c>
      <c r="O811" t="s">
        <v>8274</v>
      </c>
      <c r="P811">
        <f t="shared" si="24"/>
        <v>2013</v>
      </c>
      <c r="Q811" s="12" t="s">
        <v>8323</v>
      </c>
      <c r="R811" t="s">
        <v>8324</v>
      </c>
      <c r="S811">
        <f t="shared" si="25"/>
        <v>12</v>
      </c>
      <c r="T811" s="17" t="s">
        <v>8376</v>
      </c>
    </row>
    <row r="812" spans="1:20" ht="43.2" hidden="1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9">
        <v>41123.056273148148</v>
      </c>
      <c r="K812">
        <v>1343870462</v>
      </c>
      <c r="L812" t="b">
        <v>0</v>
      </c>
      <c r="M812">
        <v>27</v>
      </c>
      <c r="N812" t="b">
        <v>1</v>
      </c>
      <c r="O812" t="s">
        <v>8274</v>
      </c>
      <c r="P812">
        <f t="shared" si="24"/>
        <v>2012</v>
      </c>
      <c r="Q812" s="12" t="s">
        <v>8323</v>
      </c>
      <c r="R812" t="s">
        <v>8324</v>
      </c>
      <c r="S812">
        <f t="shared" si="25"/>
        <v>8</v>
      </c>
      <c r="T812" s="17" t="s">
        <v>8372</v>
      </c>
    </row>
    <row r="813" spans="1:20" ht="28.8" hidden="1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9">
        <v>41443.643541666665</v>
      </c>
      <c r="K813">
        <v>1371569202</v>
      </c>
      <c r="L813" t="b">
        <v>0</v>
      </c>
      <c r="M813">
        <v>12</v>
      </c>
      <c r="N813" t="b">
        <v>1</v>
      </c>
      <c r="O813" t="s">
        <v>8274</v>
      </c>
      <c r="P813">
        <f t="shared" si="24"/>
        <v>2013</v>
      </c>
      <c r="Q813" s="12" t="s">
        <v>8323</v>
      </c>
      <c r="R813" t="s">
        <v>8324</v>
      </c>
      <c r="S813">
        <f t="shared" si="25"/>
        <v>6</v>
      </c>
      <c r="T813" s="17" t="s">
        <v>8370</v>
      </c>
    </row>
    <row r="814" spans="1:20" ht="43.2" hidden="1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9">
        <v>41282.017962962964</v>
      </c>
      <c r="K814">
        <v>1357604752</v>
      </c>
      <c r="L814" t="b">
        <v>0</v>
      </c>
      <c r="M814">
        <v>33</v>
      </c>
      <c r="N814" t="b">
        <v>1</v>
      </c>
      <c r="O814" t="s">
        <v>8274</v>
      </c>
      <c r="P814">
        <f t="shared" si="24"/>
        <v>2013</v>
      </c>
      <c r="Q814" s="12" t="s">
        <v>8323</v>
      </c>
      <c r="R814" t="s">
        <v>8324</v>
      </c>
      <c r="S814">
        <f t="shared" si="25"/>
        <v>1</v>
      </c>
      <c r="T814" s="17" t="s">
        <v>8365</v>
      </c>
    </row>
    <row r="815" spans="1:20" ht="28.8" hidden="1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9">
        <v>41080.960243055553</v>
      </c>
      <c r="K815">
        <v>1340233365</v>
      </c>
      <c r="L815" t="b">
        <v>0</v>
      </c>
      <c r="M815">
        <v>96</v>
      </c>
      <c r="N815" t="b">
        <v>1</v>
      </c>
      <c r="O815" t="s">
        <v>8274</v>
      </c>
      <c r="P815">
        <f t="shared" si="24"/>
        <v>2012</v>
      </c>
      <c r="Q815" s="12" t="s">
        <v>8323</v>
      </c>
      <c r="R815" t="s">
        <v>8324</v>
      </c>
      <c r="S815">
        <f t="shared" si="25"/>
        <v>6</v>
      </c>
      <c r="T815" s="17" t="s">
        <v>8370</v>
      </c>
    </row>
    <row r="816" spans="1:20" ht="43.2" hidden="1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9">
        <v>40679.743067129632</v>
      </c>
      <c r="K816">
        <v>1305568201</v>
      </c>
      <c r="L816" t="b">
        <v>0</v>
      </c>
      <c r="M816">
        <v>28</v>
      </c>
      <c r="N816" t="b">
        <v>1</v>
      </c>
      <c r="O816" t="s">
        <v>8274</v>
      </c>
      <c r="P816">
        <f t="shared" si="24"/>
        <v>2011</v>
      </c>
      <c r="Q816" s="12" t="s">
        <v>8323</v>
      </c>
      <c r="R816" t="s">
        <v>8324</v>
      </c>
      <c r="S816">
        <f t="shared" si="25"/>
        <v>5</v>
      </c>
      <c r="T816" s="17" t="s">
        <v>8369</v>
      </c>
    </row>
    <row r="817" spans="1:20" ht="28.8" hidden="1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9">
        <v>41914.917858796296</v>
      </c>
      <c r="K817">
        <v>1412287303</v>
      </c>
      <c r="L817" t="b">
        <v>0</v>
      </c>
      <c r="M817">
        <v>43</v>
      </c>
      <c r="N817" t="b">
        <v>1</v>
      </c>
      <c r="O817" t="s">
        <v>8274</v>
      </c>
      <c r="P817">
        <f t="shared" si="24"/>
        <v>2014</v>
      </c>
      <c r="Q817" s="12" t="s">
        <v>8323</v>
      </c>
      <c r="R817" t="s">
        <v>8324</v>
      </c>
      <c r="S817">
        <f t="shared" si="25"/>
        <v>10</v>
      </c>
      <c r="T817" s="17" t="s">
        <v>8374</v>
      </c>
    </row>
    <row r="818" spans="1:20" ht="28.8" hidden="1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9">
        <v>41341.870868055557</v>
      </c>
      <c r="K818">
        <v>1362776043</v>
      </c>
      <c r="L818" t="b">
        <v>0</v>
      </c>
      <c r="M818">
        <v>205</v>
      </c>
      <c r="N818" t="b">
        <v>1</v>
      </c>
      <c r="O818" t="s">
        <v>8274</v>
      </c>
      <c r="P818">
        <f t="shared" si="24"/>
        <v>2013</v>
      </c>
      <c r="Q818" s="12" t="s">
        <v>8323</v>
      </c>
      <c r="R818" t="s">
        <v>8324</v>
      </c>
      <c r="S818">
        <f t="shared" si="25"/>
        <v>3</v>
      </c>
      <c r="T818" s="17" t="s">
        <v>8367</v>
      </c>
    </row>
    <row r="819" spans="1:20" ht="43.2" hidden="1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9">
        <v>40925.599664351852</v>
      </c>
      <c r="K819">
        <v>1326810211</v>
      </c>
      <c r="L819" t="b">
        <v>0</v>
      </c>
      <c r="M819">
        <v>23</v>
      </c>
      <c r="N819" t="b">
        <v>1</v>
      </c>
      <c r="O819" t="s">
        <v>8274</v>
      </c>
      <c r="P819">
        <f t="shared" si="24"/>
        <v>2012</v>
      </c>
      <c r="Q819" s="12" t="s">
        <v>8323</v>
      </c>
      <c r="R819" t="s">
        <v>8324</v>
      </c>
      <c r="S819">
        <f t="shared" si="25"/>
        <v>1</v>
      </c>
      <c r="T819" s="17" t="s">
        <v>8365</v>
      </c>
    </row>
    <row r="820" spans="1:20" ht="43.2" hidden="1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9">
        <v>41120.882881944446</v>
      </c>
      <c r="K820">
        <v>1343682681</v>
      </c>
      <c r="L820" t="b">
        <v>0</v>
      </c>
      <c r="M820">
        <v>19</v>
      </c>
      <c r="N820" t="b">
        <v>1</v>
      </c>
      <c r="O820" t="s">
        <v>8274</v>
      </c>
      <c r="P820">
        <f t="shared" si="24"/>
        <v>2012</v>
      </c>
      <c r="Q820" s="12" t="s">
        <v>8323</v>
      </c>
      <c r="R820" t="s">
        <v>8324</v>
      </c>
      <c r="S820">
        <f t="shared" si="25"/>
        <v>7</v>
      </c>
      <c r="T820" s="17" t="s">
        <v>8371</v>
      </c>
    </row>
    <row r="821" spans="1:20" ht="28.8" hidden="1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9">
        <v>41619.998310185183</v>
      </c>
      <c r="K821">
        <v>1386806254</v>
      </c>
      <c r="L821" t="b">
        <v>0</v>
      </c>
      <c r="M821">
        <v>14</v>
      </c>
      <c r="N821" t="b">
        <v>1</v>
      </c>
      <c r="O821" t="s">
        <v>8274</v>
      </c>
      <c r="P821">
        <f t="shared" si="24"/>
        <v>2013</v>
      </c>
      <c r="Q821" s="12" t="s">
        <v>8323</v>
      </c>
      <c r="R821" t="s">
        <v>8324</v>
      </c>
      <c r="S821">
        <f t="shared" si="25"/>
        <v>12</v>
      </c>
      <c r="T821" s="17" t="s">
        <v>8376</v>
      </c>
    </row>
    <row r="822" spans="1:20" ht="43.2" hidden="1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9">
        <v>41768.841921296298</v>
      </c>
      <c r="K822">
        <v>1399666342</v>
      </c>
      <c r="L822" t="b">
        <v>0</v>
      </c>
      <c r="M822">
        <v>38</v>
      </c>
      <c r="N822" t="b">
        <v>1</v>
      </c>
      <c r="O822" t="s">
        <v>8274</v>
      </c>
      <c r="P822">
        <f t="shared" si="24"/>
        <v>2014</v>
      </c>
      <c r="Q822" s="12" t="s">
        <v>8323</v>
      </c>
      <c r="R822" t="s">
        <v>8324</v>
      </c>
      <c r="S822">
        <f t="shared" si="25"/>
        <v>5</v>
      </c>
      <c r="T822" s="17" t="s">
        <v>8369</v>
      </c>
    </row>
    <row r="823" spans="1:20" ht="43.2" hidden="1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9">
        <v>42093.922048611108</v>
      </c>
      <c r="K823">
        <v>1427753265</v>
      </c>
      <c r="L823" t="b">
        <v>0</v>
      </c>
      <c r="M823">
        <v>78</v>
      </c>
      <c r="N823" t="b">
        <v>1</v>
      </c>
      <c r="O823" t="s">
        <v>8274</v>
      </c>
      <c r="P823">
        <f t="shared" si="24"/>
        <v>2015</v>
      </c>
      <c r="Q823" s="12" t="s">
        <v>8323</v>
      </c>
      <c r="R823" t="s">
        <v>8324</v>
      </c>
      <c r="S823">
        <f t="shared" si="25"/>
        <v>3</v>
      </c>
      <c r="T823" s="17" t="s">
        <v>8367</v>
      </c>
    </row>
    <row r="824" spans="1:20" ht="28.8" hidden="1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9">
        <v>41157.947337962964</v>
      </c>
      <c r="K824">
        <v>1346885050</v>
      </c>
      <c r="L824" t="b">
        <v>0</v>
      </c>
      <c r="M824">
        <v>69</v>
      </c>
      <c r="N824" t="b">
        <v>1</v>
      </c>
      <c r="O824" t="s">
        <v>8274</v>
      </c>
      <c r="P824">
        <f t="shared" si="24"/>
        <v>2012</v>
      </c>
      <c r="Q824" s="12" t="s">
        <v>8323</v>
      </c>
      <c r="R824" t="s">
        <v>8324</v>
      </c>
      <c r="S824">
        <f t="shared" si="25"/>
        <v>9</v>
      </c>
      <c r="T824" s="17" t="s">
        <v>8373</v>
      </c>
    </row>
    <row r="825" spans="1:20" ht="43.2" hidden="1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9">
        <v>42055.972824074073</v>
      </c>
      <c r="K825">
        <v>1424474452</v>
      </c>
      <c r="L825" t="b">
        <v>0</v>
      </c>
      <c r="M825">
        <v>33</v>
      </c>
      <c r="N825" t="b">
        <v>1</v>
      </c>
      <c r="O825" t="s">
        <v>8274</v>
      </c>
      <c r="P825">
        <f t="shared" si="24"/>
        <v>2015</v>
      </c>
      <c r="Q825" s="12" t="s">
        <v>8323</v>
      </c>
      <c r="R825" t="s">
        <v>8324</v>
      </c>
      <c r="S825">
        <f t="shared" si="25"/>
        <v>2</v>
      </c>
      <c r="T825" s="17" t="s">
        <v>8366</v>
      </c>
    </row>
    <row r="826" spans="1:20" ht="43.2" hidden="1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9">
        <v>40250.242106481484</v>
      </c>
      <c r="K826">
        <v>1268459318</v>
      </c>
      <c r="L826" t="b">
        <v>0</v>
      </c>
      <c r="M826">
        <v>54</v>
      </c>
      <c r="N826" t="b">
        <v>1</v>
      </c>
      <c r="O826" t="s">
        <v>8274</v>
      </c>
      <c r="P826">
        <f t="shared" si="24"/>
        <v>2010</v>
      </c>
      <c r="Q826" s="12" t="s">
        <v>8323</v>
      </c>
      <c r="R826" t="s">
        <v>8324</v>
      </c>
      <c r="S826">
        <f t="shared" si="25"/>
        <v>3</v>
      </c>
      <c r="T826" s="17" t="s">
        <v>8367</v>
      </c>
    </row>
    <row r="827" spans="1:20" ht="28.8" hidden="1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9">
        <v>41186.306527777779</v>
      </c>
      <c r="K827">
        <v>1349335284</v>
      </c>
      <c r="L827" t="b">
        <v>0</v>
      </c>
      <c r="M827">
        <v>99</v>
      </c>
      <c r="N827" t="b">
        <v>1</v>
      </c>
      <c r="O827" t="s">
        <v>8274</v>
      </c>
      <c r="P827">
        <f t="shared" si="24"/>
        <v>2012</v>
      </c>
      <c r="Q827" s="12" t="s">
        <v>8323</v>
      </c>
      <c r="R827" t="s">
        <v>8324</v>
      </c>
      <c r="S827">
        <f t="shared" si="25"/>
        <v>10</v>
      </c>
      <c r="T827" s="17" t="s">
        <v>8374</v>
      </c>
    </row>
    <row r="828" spans="1:20" ht="43.2" hidden="1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9">
        <v>40973.038541666669</v>
      </c>
      <c r="K828">
        <v>1330908930</v>
      </c>
      <c r="L828" t="b">
        <v>0</v>
      </c>
      <c r="M828">
        <v>49</v>
      </c>
      <c r="N828" t="b">
        <v>1</v>
      </c>
      <c r="O828" t="s">
        <v>8274</v>
      </c>
      <c r="P828">
        <f t="shared" si="24"/>
        <v>2012</v>
      </c>
      <c r="Q828" s="12" t="s">
        <v>8323</v>
      </c>
      <c r="R828" t="s">
        <v>8324</v>
      </c>
      <c r="S828">
        <f t="shared" si="25"/>
        <v>3</v>
      </c>
      <c r="T828" s="17" t="s">
        <v>8367</v>
      </c>
    </row>
    <row r="829" spans="1:20" ht="43.2" hidden="1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9">
        <v>40927.473460648151</v>
      </c>
      <c r="K829">
        <v>1326972107</v>
      </c>
      <c r="L829" t="b">
        <v>0</v>
      </c>
      <c r="M829">
        <v>11</v>
      </c>
      <c r="N829" t="b">
        <v>1</v>
      </c>
      <c r="O829" t="s">
        <v>8274</v>
      </c>
      <c r="P829">
        <f t="shared" si="24"/>
        <v>2012</v>
      </c>
      <c r="Q829" s="12" t="s">
        <v>8323</v>
      </c>
      <c r="R829" t="s">
        <v>8324</v>
      </c>
      <c r="S829">
        <f t="shared" si="25"/>
        <v>1</v>
      </c>
      <c r="T829" s="17" t="s">
        <v>8365</v>
      </c>
    </row>
    <row r="830" spans="1:20" ht="43.2" hidden="1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9">
        <v>41073.050717592596</v>
      </c>
      <c r="K830">
        <v>1339549982</v>
      </c>
      <c r="L830" t="b">
        <v>0</v>
      </c>
      <c r="M830">
        <v>38</v>
      </c>
      <c r="N830" t="b">
        <v>1</v>
      </c>
      <c r="O830" t="s">
        <v>8274</v>
      </c>
      <c r="P830">
        <f t="shared" si="24"/>
        <v>2012</v>
      </c>
      <c r="Q830" s="12" t="s">
        <v>8323</v>
      </c>
      <c r="R830" t="s">
        <v>8324</v>
      </c>
      <c r="S830">
        <f t="shared" si="25"/>
        <v>6</v>
      </c>
      <c r="T830" s="17" t="s">
        <v>8370</v>
      </c>
    </row>
    <row r="831" spans="1:20" ht="43.2" hidden="1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9">
        <v>42504.801388888889</v>
      </c>
      <c r="K831">
        <v>1463253240</v>
      </c>
      <c r="L831" t="b">
        <v>0</v>
      </c>
      <c r="M831">
        <v>16</v>
      </c>
      <c r="N831" t="b">
        <v>1</v>
      </c>
      <c r="O831" t="s">
        <v>8274</v>
      </c>
      <c r="P831">
        <f t="shared" si="24"/>
        <v>2016</v>
      </c>
      <c r="Q831" s="12" t="s">
        <v>8323</v>
      </c>
      <c r="R831" t="s">
        <v>8324</v>
      </c>
      <c r="S831">
        <f t="shared" si="25"/>
        <v>5</v>
      </c>
      <c r="T831" s="17" t="s">
        <v>8369</v>
      </c>
    </row>
    <row r="832" spans="1:20" ht="43.2" hidden="1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9">
        <v>41325.525752314818</v>
      </c>
      <c r="K832">
        <v>1361363825</v>
      </c>
      <c r="L832" t="b">
        <v>0</v>
      </c>
      <c r="M832">
        <v>32</v>
      </c>
      <c r="N832" t="b">
        <v>1</v>
      </c>
      <c r="O832" t="s">
        <v>8274</v>
      </c>
      <c r="P832">
        <f t="shared" si="24"/>
        <v>2013</v>
      </c>
      <c r="Q832" s="12" t="s">
        <v>8323</v>
      </c>
      <c r="R832" t="s">
        <v>8324</v>
      </c>
      <c r="S832">
        <f t="shared" si="25"/>
        <v>2</v>
      </c>
      <c r="T832" s="17" t="s">
        <v>8366</v>
      </c>
    </row>
    <row r="833" spans="1:20" ht="28.8" hidden="1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9">
        <v>40996.646921296298</v>
      </c>
      <c r="K833">
        <v>1332948694</v>
      </c>
      <c r="L833" t="b">
        <v>0</v>
      </c>
      <c r="M833">
        <v>20</v>
      </c>
      <c r="N833" t="b">
        <v>1</v>
      </c>
      <c r="O833" t="s">
        <v>8274</v>
      </c>
      <c r="P833">
        <f t="shared" si="24"/>
        <v>2012</v>
      </c>
      <c r="Q833" s="12" t="s">
        <v>8323</v>
      </c>
      <c r="R833" t="s">
        <v>8324</v>
      </c>
      <c r="S833">
        <f t="shared" si="25"/>
        <v>3</v>
      </c>
      <c r="T833" s="17" t="s">
        <v>8367</v>
      </c>
    </row>
    <row r="834" spans="1:20" ht="43.2" hidden="1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9">
        <v>40869.675173611111</v>
      </c>
      <c r="K834">
        <v>1321978335</v>
      </c>
      <c r="L834" t="b">
        <v>0</v>
      </c>
      <c r="M834">
        <v>154</v>
      </c>
      <c r="N834" t="b">
        <v>1</v>
      </c>
      <c r="O834" t="s">
        <v>8274</v>
      </c>
      <c r="P834">
        <f t="shared" si="24"/>
        <v>2011</v>
      </c>
      <c r="Q834" s="12" t="s">
        <v>8323</v>
      </c>
      <c r="R834" t="s">
        <v>8324</v>
      </c>
      <c r="S834">
        <f t="shared" si="25"/>
        <v>11</v>
      </c>
      <c r="T834" s="17" t="s">
        <v>8375</v>
      </c>
    </row>
    <row r="835" spans="1:20" hidden="1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9">
        <v>41718.878182870372</v>
      </c>
      <c r="K835">
        <v>1395349475</v>
      </c>
      <c r="L835" t="b">
        <v>0</v>
      </c>
      <c r="M835">
        <v>41</v>
      </c>
      <c r="N835" t="b">
        <v>1</v>
      </c>
      <c r="O835" t="s">
        <v>8274</v>
      </c>
      <c r="P835">
        <f t="shared" ref="P835:P898" si="26">YEAR(J835)</f>
        <v>2014</v>
      </c>
      <c r="Q835" s="12" t="s">
        <v>8323</v>
      </c>
      <c r="R835" t="s">
        <v>8324</v>
      </c>
      <c r="S835">
        <f t="shared" ref="S835:S898" si="27">MONTH(J835)</f>
        <v>3</v>
      </c>
      <c r="T835" s="17" t="s">
        <v>8367</v>
      </c>
    </row>
    <row r="836" spans="1:20" ht="43.2" hidden="1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9">
        <v>41422.822824074072</v>
      </c>
      <c r="K836">
        <v>1369770292</v>
      </c>
      <c r="L836" t="b">
        <v>0</v>
      </c>
      <c r="M836">
        <v>75</v>
      </c>
      <c r="N836" t="b">
        <v>1</v>
      </c>
      <c r="O836" t="s">
        <v>8274</v>
      </c>
      <c r="P836">
        <f t="shared" si="26"/>
        <v>2013</v>
      </c>
      <c r="Q836" s="12" t="s">
        <v>8323</v>
      </c>
      <c r="R836" t="s">
        <v>8324</v>
      </c>
      <c r="S836">
        <f t="shared" si="27"/>
        <v>5</v>
      </c>
      <c r="T836" s="17" t="s">
        <v>8369</v>
      </c>
    </row>
    <row r="837" spans="1:20" ht="43.2" hidden="1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9">
        <v>41005.45784722222</v>
      </c>
      <c r="K837">
        <v>1333709958</v>
      </c>
      <c r="L837" t="b">
        <v>0</v>
      </c>
      <c r="M837">
        <v>40</v>
      </c>
      <c r="N837" t="b">
        <v>1</v>
      </c>
      <c r="O837" t="s">
        <v>8274</v>
      </c>
      <c r="P837">
        <f t="shared" si="26"/>
        <v>2012</v>
      </c>
      <c r="Q837" s="12" t="s">
        <v>8323</v>
      </c>
      <c r="R837" t="s">
        <v>8324</v>
      </c>
      <c r="S837">
        <f t="shared" si="27"/>
        <v>4</v>
      </c>
      <c r="T837" s="17" t="s">
        <v>8368</v>
      </c>
    </row>
    <row r="838" spans="1:20" hidden="1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9">
        <v>41524.056921296295</v>
      </c>
      <c r="K838">
        <v>1378516918</v>
      </c>
      <c r="L838" t="b">
        <v>0</v>
      </c>
      <c r="M838">
        <v>46</v>
      </c>
      <c r="N838" t="b">
        <v>1</v>
      </c>
      <c r="O838" t="s">
        <v>8274</v>
      </c>
      <c r="P838">
        <f t="shared" si="26"/>
        <v>2013</v>
      </c>
      <c r="Q838" s="12" t="s">
        <v>8323</v>
      </c>
      <c r="R838" t="s">
        <v>8324</v>
      </c>
      <c r="S838">
        <f t="shared" si="27"/>
        <v>9</v>
      </c>
      <c r="T838" s="17" t="s">
        <v>8373</v>
      </c>
    </row>
    <row r="839" spans="1:20" ht="28.8" hidden="1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9">
        <v>41730.998402777775</v>
      </c>
      <c r="K839">
        <v>1396396662</v>
      </c>
      <c r="L839" t="b">
        <v>0</v>
      </c>
      <c r="M839">
        <v>62</v>
      </c>
      <c r="N839" t="b">
        <v>1</v>
      </c>
      <c r="O839" t="s">
        <v>8274</v>
      </c>
      <c r="P839">
        <f t="shared" si="26"/>
        <v>2014</v>
      </c>
      <c r="Q839" s="12" t="s">
        <v>8323</v>
      </c>
      <c r="R839" t="s">
        <v>8324</v>
      </c>
      <c r="S839">
        <f t="shared" si="27"/>
        <v>4</v>
      </c>
      <c r="T839" s="17" t="s">
        <v>8368</v>
      </c>
    </row>
    <row r="840" spans="1:20" ht="43.2" hidden="1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9">
        <v>40895.897974537038</v>
      </c>
      <c r="K840">
        <v>1324243985</v>
      </c>
      <c r="L840" t="b">
        <v>0</v>
      </c>
      <c r="M840">
        <v>61</v>
      </c>
      <c r="N840" t="b">
        <v>1</v>
      </c>
      <c r="O840" t="s">
        <v>8274</v>
      </c>
      <c r="P840">
        <f t="shared" si="26"/>
        <v>2011</v>
      </c>
      <c r="Q840" s="12" t="s">
        <v>8323</v>
      </c>
      <c r="R840" t="s">
        <v>8324</v>
      </c>
      <c r="S840">
        <f t="shared" si="27"/>
        <v>12</v>
      </c>
      <c r="T840" s="17" t="s">
        <v>8376</v>
      </c>
    </row>
    <row r="841" spans="1:20" ht="43.2" hidden="1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9">
        <v>41144.763379629629</v>
      </c>
      <c r="K841">
        <v>1345745956</v>
      </c>
      <c r="L841" t="b">
        <v>0</v>
      </c>
      <c r="M841">
        <v>96</v>
      </c>
      <c r="N841" t="b">
        <v>1</v>
      </c>
      <c r="O841" t="s">
        <v>8274</v>
      </c>
      <c r="P841">
        <f t="shared" si="26"/>
        <v>2012</v>
      </c>
      <c r="Q841" s="12" t="s">
        <v>8323</v>
      </c>
      <c r="R841" t="s">
        <v>8324</v>
      </c>
      <c r="S841">
        <f t="shared" si="27"/>
        <v>8</v>
      </c>
      <c r="T841" s="17" t="s">
        <v>8372</v>
      </c>
    </row>
    <row r="842" spans="1:20" ht="43.2" hidden="1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9">
        <v>42607.226701388892</v>
      </c>
      <c r="K842">
        <v>1472102787</v>
      </c>
      <c r="L842" t="b">
        <v>0</v>
      </c>
      <c r="M842">
        <v>190</v>
      </c>
      <c r="N842" t="b">
        <v>1</v>
      </c>
      <c r="O842" t="s">
        <v>8275</v>
      </c>
      <c r="P842">
        <f t="shared" si="26"/>
        <v>2016</v>
      </c>
      <c r="Q842" s="12" t="s">
        <v>8323</v>
      </c>
      <c r="R842" t="s">
        <v>8325</v>
      </c>
      <c r="S842">
        <f t="shared" si="27"/>
        <v>8</v>
      </c>
      <c r="T842" s="17" t="s">
        <v>8372</v>
      </c>
    </row>
    <row r="843" spans="1:20" ht="43.2" hidden="1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9">
        <v>41923.838692129626</v>
      </c>
      <c r="K843">
        <v>1413058063</v>
      </c>
      <c r="L843" t="b">
        <v>1</v>
      </c>
      <c r="M843">
        <v>94</v>
      </c>
      <c r="N843" t="b">
        <v>1</v>
      </c>
      <c r="O843" t="s">
        <v>8275</v>
      </c>
      <c r="P843">
        <f t="shared" si="26"/>
        <v>2014</v>
      </c>
      <c r="Q843" s="12" t="s">
        <v>8323</v>
      </c>
      <c r="R843" t="s">
        <v>8325</v>
      </c>
      <c r="S843">
        <f t="shared" si="27"/>
        <v>10</v>
      </c>
      <c r="T843" s="17" t="s">
        <v>8374</v>
      </c>
    </row>
    <row r="844" spans="1:20" ht="43.2" hidden="1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9">
        <v>41526.592395833337</v>
      </c>
      <c r="K844">
        <v>1378735983</v>
      </c>
      <c r="L844" t="b">
        <v>1</v>
      </c>
      <c r="M844">
        <v>39</v>
      </c>
      <c r="N844" t="b">
        <v>1</v>
      </c>
      <c r="O844" t="s">
        <v>8275</v>
      </c>
      <c r="P844">
        <f t="shared" si="26"/>
        <v>2013</v>
      </c>
      <c r="Q844" s="12" t="s">
        <v>8323</v>
      </c>
      <c r="R844" t="s">
        <v>8325</v>
      </c>
      <c r="S844">
        <f t="shared" si="27"/>
        <v>9</v>
      </c>
      <c r="T844" s="17" t="s">
        <v>8373</v>
      </c>
    </row>
    <row r="845" spans="1:20" ht="43.2" hidden="1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9">
        <v>42695.257870370369</v>
      </c>
      <c r="K845">
        <v>1479708680</v>
      </c>
      <c r="L845" t="b">
        <v>0</v>
      </c>
      <c r="M845">
        <v>127</v>
      </c>
      <c r="N845" t="b">
        <v>1</v>
      </c>
      <c r="O845" t="s">
        <v>8275</v>
      </c>
      <c r="P845">
        <f t="shared" si="26"/>
        <v>2016</v>
      </c>
      <c r="Q845" s="12" t="s">
        <v>8323</v>
      </c>
      <c r="R845" t="s">
        <v>8325</v>
      </c>
      <c r="S845">
        <f t="shared" si="27"/>
        <v>11</v>
      </c>
      <c r="T845" s="17" t="s">
        <v>8375</v>
      </c>
    </row>
    <row r="846" spans="1:20" ht="43.2" hidden="1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9">
        <v>41905.684629629628</v>
      </c>
      <c r="K846">
        <v>1411489552</v>
      </c>
      <c r="L846" t="b">
        <v>1</v>
      </c>
      <c r="M846">
        <v>159</v>
      </c>
      <c r="N846" t="b">
        <v>1</v>
      </c>
      <c r="O846" t="s">
        <v>8275</v>
      </c>
      <c r="P846">
        <f t="shared" si="26"/>
        <v>2014</v>
      </c>
      <c r="Q846" s="12" t="s">
        <v>8323</v>
      </c>
      <c r="R846" t="s">
        <v>8325</v>
      </c>
      <c r="S846">
        <f t="shared" si="27"/>
        <v>9</v>
      </c>
      <c r="T846" s="17" t="s">
        <v>8373</v>
      </c>
    </row>
    <row r="847" spans="1:20" ht="43.2" hidden="1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9">
        <v>42578.205972222226</v>
      </c>
      <c r="K847">
        <v>1469595396</v>
      </c>
      <c r="L847" t="b">
        <v>0</v>
      </c>
      <c r="M847">
        <v>177</v>
      </c>
      <c r="N847" t="b">
        <v>1</v>
      </c>
      <c r="O847" t="s">
        <v>8275</v>
      </c>
      <c r="P847">
        <f t="shared" si="26"/>
        <v>2016</v>
      </c>
      <c r="Q847" s="12" t="s">
        <v>8323</v>
      </c>
      <c r="R847" t="s">
        <v>8325</v>
      </c>
      <c r="S847">
        <f t="shared" si="27"/>
        <v>7</v>
      </c>
      <c r="T847" s="17" t="s">
        <v>8371</v>
      </c>
    </row>
    <row r="848" spans="1:20" ht="43.2" hidden="1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9">
        <v>41694.391840277778</v>
      </c>
      <c r="K848">
        <v>1393233855</v>
      </c>
      <c r="L848" t="b">
        <v>0</v>
      </c>
      <c r="M848">
        <v>47</v>
      </c>
      <c r="N848" t="b">
        <v>1</v>
      </c>
      <c r="O848" t="s">
        <v>8275</v>
      </c>
      <c r="P848">
        <f t="shared" si="26"/>
        <v>2014</v>
      </c>
      <c r="Q848" s="12" t="s">
        <v>8323</v>
      </c>
      <c r="R848" t="s">
        <v>8325</v>
      </c>
      <c r="S848">
        <f t="shared" si="27"/>
        <v>2</v>
      </c>
      <c r="T848" s="17" t="s">
        <v>8366</v>
      </c>
    </row>
    <row r="849" spans="1:20" ht="28.8" hidden="1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9">
        <v>42165.798333333332</v>
      </c>
      <c r="K849">
        <v>1433963376</v>
      </c>
      <c r="L849" t="b">
        <v>0</v>
      </c>
      <c r="M849">
        <v>1</v>
      </c>
      <c r="N849" t="b">
        <v>1</v>
      </c>
      <c r="O849" t="s">
        <v>8275</v>
      </c>
      <c r="P849">
        <f t="shared" si="26"/>
        <v>2015</v>
      </c>
      <c r="Q849" s="12" t="s">
        <v>8323</v>
      </c>
      <c r="R849" t="s">
        <v>8325</v>
      </c>
      <c r="S849">
        <f t="shared" si="27"/>
        <v>6</v>
      </c>
      <c r="T849" s="17" t="s">
        <v>8370</v>
      </c>
    </row>
    <row r="850" spans="1:20" ht="43.2" hidden="1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9">
        <v>42078.792048611111</v>
      </c>
      <c r="K850">
        <v>1426446033</v>
      </c>
      <c r="L850" t="b">
        <v>0</v>
      </c>
      <c r="M850">
        <v>16</v>
      </c>
      <c r="N850" t="b">
        <v>1</v>
      </c>
      <c r="O850" t="s">
        <v>8275</v>
      </c>
      <c r="P850">
        <f t="shared" si="26"/>
        <v>2015</v>
      </c>
      <c r="Q850" s="12" t="s">
        <v>8323</v>
      </c>
      <c r="R850" t="s">
        <v>8325</v>
      </c>
      <c r="S850">
        <f t="shared" si="27"/>
        <v>3</v>
      </c>
      <c r="T850" s="17" t="s">
        <v>8367</v>
      </c>
    </row>
    <row r="851" spans="1:20" ht="57.6" hidden="1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9">
        <v>42051.148888888885</v>
      </c>
      <c r="K851">
        <v>1424057664</v>
      </c>
      <c r="L851" t="b">
        <v>0</v>
      </c>
      <c r="M851">
        <v>115</v>
      </c>
      <c r="N851" t="b">
        <v>1</v>
      </c>
      <c r="O851" t="s">
        <v>8275</v>
      </c>
      <c r="P851">
        <f t="shared" si="26"/>
        <v>2015</v>
      </c>
      <c r="Q851" s="12" t="s">
        <v>8323</v>
      </c>
      <c r="R851" t="s">
        <v>8325</v>
      </c>
      <c r="S851">
        <f t="shared" si="27"/>
        <v>2</v>
      </c>
      <c r="T851" s="17" t="s">
        <v>8366</v>
      </c>
    </row>
    <row r="852" spans="1:20" ht="43.2" hidden="1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9">
        <v>42452.827743055554</v>
      </c>
      <c r="K852">
        <v>1458762717</v>
      </c>
      <c r="L852" t="b">
        <v>0</v>
      </c>
      <c r="M852">
        <v>133</v>
      </c>
      <c r="N852" t="b">
        <v>1</v>
      </c>
      <c r="O852" t="s">
        <v>8275</v>
      </c>
      <c r="P852">
        <f t="shared" si="26"/>
        <v>2016</v>
      </c>
      <c r="Q852" s="12" t="s">
        <v>8323</v>
      </c>
      <c r="R852" t="s">
        <v>8325</v>
      </c>
      <c r="S852">
        <f t="shared" si="27"/>
        <v>3</v>
      </c>
      <c r="T852" s="17" t="s">
        <v>8367</v>
      </c>
    </row>
    <row r="853" spans="1:20" ht="43.2" hidden="1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9">
        <v>42522.880243055559</v>
      </c>
      <c r="K853">
        <v>1464815253</v>
      </c>
      <c r="L853" t="b">
        <v>0</v>
      </c>
      <c r="M853">
        <v>70</v>
      </c>
      <c r="N853" t="b">
        <v>1</v>
      </c>
      <c r="O853" t="s">
        <v>8275</v>
      </c>
      <c r="P853">
        <f t="shared" si="26"/>
        <v>2016</v>
      </c>
      <c r="Q853" s="12" t="s">
        <v>8323</v>
      </c>
      <c r="R853" t="s">
        <v>8325</v>
      </c>
      <c r="S853">
        <f t="shared" si="27"/>
        <v>6</v>
      </c>
      <c r="T853" s="17" t="s">
        <v>8370</v>
      </c>
    </row>
    <row r="854" spans="1:20" ht="28.8" hidden="1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9">
        <v>42656.805497685185</v>
      </c>
      <c r="K854">
        <v>1476386395</v>
      </c>
      <c r="L854" t="b">
        <v>0</v>
      </c>
      <c r="M854">
        <v>62</v>
      </c>
      <c r="N854" t="b">
        <v>1</v>
      </c>
      <c r="O854" t="s">
        <v>8275</v>
      </c>
      <c r="P854">
        <f t="shared" si="26"/>
        <v>2016</v>
      </c>
      <c r="Q854" s="12" t="s">
        <v>8323</v>
      </c>
      <c r="R854" t="s">
        <v>8325</v>
      </c>
      <c r="S854">
        <f t="shared" si="27"/>
        <v>10</v>
      </c>
      <c r="T854" s="17" t="s">
        <v>8374</v>
      </c>
    </row>
    <row r="855" spans="1:20" ht="43.2" hidden="1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9">
        <v>42021.832280092596</v>
      </c>
      <c r="K855">
        <v>1421524709</v>
      </c>
      <c r="L855" t="b">
        <v>0</v>
      </c>
      <c r="M855">
        <v>10</v>
      </c>
      <c r="N855" t="b">
        <v>1</v>
      </c>
      <c r="O855" t="s">
        <v>8275</v>
      </c>
      <c r="P855">
        <f t="shared" si="26"/>
        <v>2015</v>
      </c>
      <c r="Q855" s="12" t="s">
        <v>8323</v>
      </c>
      <c r="R855" t="s">
        <v>8325</v>
      </c>
      <c r="S855">
        <f t="shared" si="27"/>
        <v>1</v>
      </c>
      <c r="T855" s="17" t="s">
        <v>8365</v>
      </c>
    </row>
    <row r="856" spans="1:20" ht="43.2" hidden="1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9">
        <v>42702.212337962963</v>
      </c>
      <c r="K856">
        <v>1480309546</v>
      </c>
      <c r="L856" t="b">
        <v>0</v>
      </c>
      <c r="M856">
        <v>499</v>
      </c>
      <c r="N856" t="b">
        <v>1</v>
      </c>
      <c r="O856" t="s">
        <v>8275</v>
      </c>
      <c r="P856">
        <f t="shared" si="26"/>
        <v>2016</v>
      </c>
      <c r="Q856" s="12" t="s">
        <v>8323</v>
      </c>
      <c r="R856" t="s">
        <v>8325</v>
      </c>
      <c r="S856">
        <f t="shared" si="27"/>
        <v>11</v>
      </c>
      <c r="T856" s="17" t="s">
        <v>8375</v>
      </c>
    </row>
    <row r="857" spans="1:20" ht="28.8" hidden="1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9">
        <v>42545.125196759262</v>
      </c>
      <c r="K857">
        <v>1466737217</v>
      </c>
      <c r="L857" t="b">
        <v>0</v>
      </c>
      <c r="M857">
        <v>47</v>
      </c>
      <c r="N857" t="b">
        <v>1</v>
      </c>
      <c r="O857" t="s">
        <v>8275</v>
      </c>
      <c r="P857">
        <f t="shared" si="26"/>
        <v>2016</v>
      </c>
      <c r="Q857" s="12" t="s">
        <v>8323</v>
      </c>
      <c r="R857" t="s">
        <v>8325</v>
      </c>
      <c r="S857">
        <f t="shared" si="27"/>
        <v>6</v>
      </c>
      <c r="T857" s="17" t="s">
        <v>8370</v>
      </c>
    </row>
    <row r="858" spans="1:20" ht="43.2" hidden="1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9">
        <v>42609.311990740738</v>
      </c>
      <c r="K858">
        <v>1472282956</v>
      </c>
      <c r="L858" t="b">
        <v>0</v>
      </c>
      <c r="M858">
        <v>28</v>
      </c>
      <c r="N858" t="b">
        <v>1</v>
      </c>
      <c r="O858" t="s">
        <v>8275</v>
      </c>
      <c r="P858">
        <f t="shared" si="26"/>
        <v>2016</v>
      </c>
      <c r="Q858" s="12" t="s">
        <v>8323</v>
      </c>
      <c r="R858" t="s">
        <v>8325</v>
      </c>
      <c r="S858">
        <f t="shared" si="27"/>
        <v>8</v>
      </c>
      <c r="T858" s="17" t="s">
        <v>8372</v>
      </c>
    </row>
    <row r="859" spans="1:20" ht="28.8" hidden="1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9">
        <v>42291.581377314818</v>
      </c>
      <c r="K859">
        <v>1444831031</v>
      </c>
      <c r="L859" t="b">
        <v>0</v>
      </c>
      <c r="M859">
        <v>24</v>
      </c>
      <c r="N859" t="b">
        <v>1</v>
      </c>
      <c r="O859" t="s">
        <v>8275</v>
      </c>
      <c r="P859">
        <f t="shared" si="26"/>
        <v>2015</v>
      </c>
      <c r="Q859" s="12" t="s">
        <v>8323</v>
      </c>
      <c r="R859" t="s">
        <v>8325</v>
      </c>
      <c r="S859">
        <f t="shared" si="27"/>
        <v>10</v>
      </c>
      <c r="T859" s="17" t="s">
        <v>8374</v>
      </c>
    </row>
    <row r="860" spans="1:20" ht="43.2" hidden="1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9">
        <v>42079.745578703703</v>
      </c>
      <c r="K860">
        <v>1426528418</v>
      </c>
      <c r="L860" t="b">
        <v>0</v>
      </c>
      <c r="M860">
        <v>76</v>
      </c>
      <c r="N860" t="b">
        <v>1</v>
      </c>
      <c r="O860" t="s">
        <v>8275</v>
      </c>
      <c r="P860">
        <f t="shared" si="26"/>
        <v>2015</v>
      </c>
      <c r="Q860" s="12" t="s">
        <v>8323</v>
      </c>
      <c r="R860" t="s">
        <v>8325</v>
      </c>
      <c r="S860">
        <f t="shared" si="27"/>
        <v>3</v>
      </c>
      <c r="T860" s="17" t="s">
        <v>8367</v>
      </c>
    </row>
    <row r="861" spans="1:20" ht="43.2" hidden="1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9">
        <v>42128.820231481484</v>
      </c>
      <c r="K861">
        <v>1430768468</v>
      </c>
      <c r="L861" t="b">
        <v>0</v>
      </c>
      <c r="M861">
        <v>98</v>
      </c>
      <c r="N861" t="b">
        <v>1</v>
      </c>
      <c r="O861" t="s">
        <v>8275</v>
      </c>
      <c r="P861">
        <f t="shared" si="26"/>
        <v>2015</v>
      </c>
      <c r="Q861" s="12" t="s">
        <v>8323</v>
      </c>
      <c r="R861" t="s">
        <v>8325</v>
      </c>
      <c r="S861">
        <f t="shared" si="27"/>
        <v>5</v>
      </c>
      <c r="T861" s="17" t="s">
        <v>8369</v>
      </c>
    </row>
    <row r="862" spans="1:20" ht="43.2" hidden="1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9">
        <v>41570.482789351852</v>
      </c>
      <c r="K862">
        <v>1382528113</v>
      </c>
      <c r="L862" t="b">
        <v>0</v>
      </c>
      <c r="M862">
        <v>48</v>
      </c>
      <c r="N862" t="b">
        <v>0</v>
      </c>
      <c r="O862" t="s">
        <v>8276</v>
      </c>
      <c r="P862">
        <f t="shared" si="26"/>
        <v>2013</v>
      </c>
      <c r="Q862" s="12" t="s">
        <v>8323</v>
      </c>
      <c r="R862" t="s">
        <v>8326</v>
      </c>
      <c r="S862">
        <f t="shared" si="27"/>
        <v>10</v>
      </c>
      <c r="T862" s="17" t="s">
        <v>8374</v>
      </c>
    </row>
    <row r="863" spans="1:20" ht="43.2" hidden="1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9">
        <v>42599.965324074074</v>
      </c>
      <c r="K863">
        <v>1471475404</v>
      </c>
      <c r="L863" t="b">
        <v>0</v>
      </c>
      <c r="M863">
        <v>2</v>
      </c>
      <c r="N863" t="b">
        <v>0</v>
      </c>
      <c r="O863" t="s">
        <v>8276</v>
      </c>
      <c r="P863">
        <f t="shared" si="26"/>
        <v>2016</v>
      </c>
      <c r="Q863" s="12" t="s">
        <v>8323</v>
      </c>
      <c r="R863" t="s">
        <v>8326</v>
      </c>
      <c r="S863">
        <f t="shared" si="27"/>
        <v>8</v>
      </c>
      <c r="T863" s="17" t="s">
        <v>8372</v>
      </c>
    </row>
    <row r="864" spans="1:20" ht="43.2" hidden="1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9">
        <v>41559.5549537037</v>
      </c>
      <c r="K864">
        <v>1381583948</v>
      </c>
      <c r="L864" t="b">
        <v>0</v>
      </c>
      <c r="M864">
        <v>4</v>
      </c>
      <c r="N864" t="b">
        <v>0</v>
      </c>
      <c r="O864" t="s">
        <v>8276</v>
      </c>
      <c r="P864">
        <f t="shared" si="26"/>
        <v>2013</v>
      </c>
      <c r="Q864" s="12" t="s">
        <v>8323</v>
      </c>
      <c r="R864" t="s">
        <v>8326</v>
      </c>
      <c r="S864">
        <f t="shared" si="27"/>
        <v>10</v>
      </c>
      <c r="T864" s="17" t="s">
        <v>8374</v>
      </c>
    </row>
    <row r="865" spans="1:20" ht="43.2" hidden="1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9">
        <v>40921.117662037039</v>
      </c>
      <c r="K865">
        <v>1326422966</v>
      </c>
      <c r="L865" t="b">
        <v>0</v>
      </c>
      <c r="M865">
        <v>5</v>
      </c>
      <c r="N865" t="b">
        <v>0</v>
      </c>
      <c r="O865" t="s">
        <v>8276</v>
      </c>
      <c r="P865">
        <f t="shared" si="26"/>
        <v>2012</v>
      </c>
      <c r="Q865" s="12" t="s">
        <v>8323</v>
      </c>
      <c r="R865" t="s">
        <v>8326</v>
      </c>
      <c r="S865">
        <f t="shared" si="27"/>
        <v>1</v>
      </c>
      <c r="T865" s="17" t="s">
        <v>8365</v>
      </c>
    </row>
    <row r="866" spans="1:20" ht="43.2" hidden="1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9">
        <v>41541.106921296298</v>
      </c>
      <c r="K866">
        <v>1379990038</v>
      </c>
      <c r="L866" t="b">
        <v>0</v>
      </c>
      <c r="M866">
        <v>79</v>
      </c>
      <c r="N866" t="b">
        <v>0</v>
      </c>
      <c r="O866" t="s">
        <v>8276</v>
      </c>
      <c r="P866">
        <f t="shared" si="26"/>
        <v>2013</v>
      </c>
      <c r="Q866" s="12" t="s">
        <v>8323</v>
      </c>
      <c r="R866" t="s">
        <v>8326</v>
      </c>
      <c r="S866">
        <f t="shared" si="27"/>
        <v>9</v>
      </c>
      <c r="T866" s="17" t="s">
        <v>8373</v>
      </c>
    </row>
    <row r="867" spans="1:20" ht="43.2" hidden="1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9">
        <v>41230.773113425923</v>
      </c>
      <c r="K867">
        <v>1353177197</v>
      </c>
      <c r="L867" t="b">
        <v>0</v>
      </c>
      <c r="M867">
        <v>2</v>
      </c>
      <c r="N867" t="b">
        <v>0</v>
      </c>
      <c r="O867" t="s">
        <v>8276</v>
      </c>
      <c r="P867">
        <f t="shared" si="26"/>
        <v>2012</v>
      </c>
      <c r="Q867" s="12" t="s">
        <v>8323</v>
      </c>
      <c r="R867" t="s">
        <v>8326</v>
      </c>
      <c r="S867">
        <f t="shared" si="27"/>
        <v>11</v>
      </c>
      <c r="T867" s="17" t="s">
        <v>8375</v>
      </c>
    </row>
    <row r="868" spans="1:20" ht="43.2" hidden="1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9">
        <v>42025.637939814813</v>
      </c>
      <c r="K868">
        <v>1421853518</v>
      </c>
      <c r="L868" t="b">
        <v>0</v>
      </c>
      <c r="M868">
        <v>11</v>
      </c>
      <c r="N868" t="b">
        <v>0</v>
      </c>
      <c r="O868" t="s">
        <v>8276</v>
      </c>
      <c r="P868">
        <f t="shared" si="26"/>
        <v>2015</v>
      </c>
      <c r="Q868" s="12" t="s">
        <v>8323</v>
      </c>
      <c r="R868" t="s">
        <v>8326</v>
      </c>
      <c r="S868">
        <f t="shared" si="27"/>
        <v>1</v>
      </c>
      <c r="T868" s="17" t="s">
        <v>8365</v>
      </c>
    </row>
    <row r="869" spans="1:20" ht="43.2" hidden="1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9">
        <v>40088.105393518519</v>
      </c>
      <c r="K869">
        <v>1254450706</v>
      </c>
      <c r="L869" t="b">
        <v>0</v>
      </c>
      <c r="M869">
        <v>11</v>
      </c>
      <c r="N869" t="b">
        <v>0</v>
      </c>
      <c r="O869" t="s">
        <v>8276</v>
      </c>
      <c r="P869">
        <f t="shared" si="26"/>
        <v>2009</v>
      </c>
      <c r="Q869" s="12" t="s">
        <v>8323</v>
      </c>
      <c r="R869" t="s">
        <v>8326</v>
      </c>
      <c r="S869">
        <f t="shared" si="27"/>
        <v>10</v>
      </c>
      <c r="T869" s="17" t="s">
        <v>8374</v>
      </c>
    </row>
    <row r="870" spans="1:20" ht="57.6" hidden="1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9">
        <v>41616.027754629627</v>
      </c>
      <c r="K870">
        <v>1386463198</v>
      </c>
      <c r="L870" t="b">
        <v>0</v>
      </c>
      <c r="M870">
        <v>1</v>
      </c>
      <c r="N870" t="b">
        <v>0</v>
      </c>
      <c r="O870" t="s">
        <v>8276</v>
      </c>
      <c r="P870">
        <f t="shared" si="26"/>
        <v>2013</v>
      </c>
      <c r="Q870" s="12" t="s">
        <v>8323</v>
      </c>
      <c r="R870" t="s">
        <v>8326</v>
      </c>
      <c r="S870">
        <f t="shared" si="27"/>
        <v>12</v>
      </c>
      <c r="T870" s="17" t="s">
        <v>8376</v>
      </c>
    </row>
    <row r="871" spans="1:20" ht="57.6" hidden="1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9">
        <v>41342.845567129632</v>
      </c>
      <c r="K871">
        <v>1362860257</v>
      </c>
      <c r="L871" t="b">
        <v>0</v>
      </c>
      <c r="M871">
        <v>3</v>
      </c>
      <c r="N871" t="b">
        <v>0</v>
      </c>
      <c r="O871" t="s">
        <v>8276</v>
      </c>
      <c r="P871">
        <f t="shared" si="26"/>
        <v>2013</v>
      </c>
      <c r="Q871" s="12" t="s">
        <v>8323</v>
      </c>
      <c r="R871" t="s">
        <v>8326</v>
      </c>
      <c r="S871">
        <f t="shared" si="27"/>
        <v>3</v>
      </c>
      <c r="T871" s="17" t="s">
        <v>8367</v>
      </c>
    </row>
    <row r="872" spans="1:20" ht="43.2" hidden="1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9">
        <v>41488.022256944445</v>
      </c>
      <c r="K872">
        <v>1375403523</v>
      </c>
      <c r="L872" t="b">
        <v>0</v>
      </c>
      <c r="M872">
        <v>5</v>
      </c>
      <c r="N872" t="b">
        <v>0</v>
      </c>
      <c r="O872" t="s">
        <v>8276</v>
      </c>
      <c r="P872">
        <f t="shared" si="26"/>
        <v>2013</v>
      </c>
      <c r="Q872" s="12" t="s">
        <v>8323</v>
      </c>
      <c r="R872" t="s">
        <v>8326</v>
      </c>
      <c r="S872">
        <f t="shared" si="27"/>
        <v>8</v>
      </c>
      <c r="T872" s="17" t="s">
        <v>8372</v>
      </c>
    </row>
    <row r="873" spans="1:20" ht="43.2" hidden="1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9">
        <v>41577.561284722222</v>
      </c>
      <c r="K873">
        <v>1383139695</v>
      </c>
      <c r="L873" t="b">
        <v>0</v>
      </c>
      <c r="M873">
        <v>12</v>
      </c>
      <c r="N873" t="b">
        <v>0</v>
      </c>
      <c r="O873" t="s">
        <v>8276</v>
      </c>
      <c r="P873">
        <f t="shared" si="26"/>
        <v>2013</v>
      </c>
      <c r="Q873" s="12" t="s">
        <v>8323</v>
      </c>
      <c r="R873" t="s">
        <v>8326</v>
      </c>
      <c r="S873">
        <f t="shared" si="27"/>
        <v>10</v>
      </c>
      <c r="T873" s="17" t="s">
        <v>8374</v>
      </c>
    </row>
    <row r="874" spans="1:20" ht="43.2" hidden="1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9">
        <v>40567.825543981482</v>
      </c>
      <c r="K874">
        <v>1295898527</v>
      </c>
      <c r="L874" t="b">
        <v>0</v>
      </c>
      <c r="M874">
        <v>2</v>
      </c>
      <c r="N874" t="b">
        <v>0</v>
      </c>
      <c r="O874" t="s">
        <v>8276</v>
      </c>
      <c r="P874">
        <f t="shared" si="26"/>
        <v>2011</v>
      </c>
      <c r="Q874" s="12" t="s">
        <v>8323</v>
      </c>
      <c r="R874" t="s">
        <v>8326</v>
      </c>
      <c r="S874">
        <f t="shared" si="27"/>
        <v>1</v>
      </c>
      <c r="T874" s="17" t="s">
        <v>8365</v>
      </c>
    </row>
    <row r="875" spans="1:20" ht="28.8" hidden="1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9">
        <v>41184.167129629626</v>
      </c>
      <c r="K875">
        <v>1349150440</v>
      </c>
      <c r="L875" t="b">
        <v>0</v>
      </c>
      <c r="M875">
        <v>5</v>
      </c>
      <c r="N875" t="b">
        <v>0</v>
      </c>
      <c r="O875" t="s">
        <v>8276</v>
      </c>
      <c r="P875">
        <f t="shared" si="26"/>
        <v>2012</v>
      </c>
      <c r="Q875" s="12" t="s">
        <v>8323</v>
      </c>
      <c r="R875" t="s">
        <v>8326</v>
      </c>
      <c r="S875">
        <f t="shared" si="27"/>
        <v>10</v>
      </c>
      <c r="T875" s="17" t="s">
        <v>8374</v>
      </c>
    </row>
    <row r="876" spans="1:20" ht="43.2" hidden="1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9">
        <v>41368.583726851852</v>
      </c>
      <c r="K876">
        <v>1365084034</v>
      </c>
      <c r="L876" t="b">
        <v>0</v>
      </c>
      <c r="M876">
        <v>21</v>
      </c>
      <c r="N876" t="b">
        <v>0</v>
      </c>
      <c r="O876" t="s">
        <v>8276</v>
      </c>
      <c r="P876">
        <f t="shared" si="26"/>
        <v>2013</v>
      </c>
      <c r="Q876" s="12" t="s">
        <v>8323</v>
      </c>
      <c r="R876" t="s">
        <v>8326</v>
      </c>
      <c r="S876">
        <f t="shared" si="27"/>
        <v>4</v>
      </c>
      <c r="T876" s="17" t="s">
        <v>8368</v>
      </c>
    </row>
    <row r="877" spans="1:20" ht="57.6" hidden="1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9">
        <v>42248.723738425928</v>
      </c>
      <c r="K877">
        <v>1441128131</v>
      </c>
      <c r="L877" t="b">
        <v>0</v>
      </c>
      <c r="M877">
        <v>0</v>
      </c>
      <c r="N877" t="b">
        <v>0</v>
      </c>
      <c r="O877" t="s">
        <v>8276</v>
      </c>
      <c r="P877">
        <f t="shared" si="26"/>
        <v>2015</v>
      </c>
      <c r="Q877" s="12" t="s">
        <v>8323</v>
      </c>
      <c r="R877" t="s">
        <v>8326</v>
      </c>
      <c r="S877">
        <f t="shared" si="27"/>
        <v>9</v>
      </c>
      <c r="T877" s="17" t="s">
        <v>8373</v>
      </c>
    </row>
    <row r="878" spans="1:20" ht="28.8" hidden="1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9">
        <v>41276.496840277781</v>
      </c>
      <c r="K878">
        <v>1357127727</v>
      </c>
      <c r="L878" t="b">
        <v>0</v>
      </c>
      <c r="M878">
        <v>45</v>
      </c>
      <c r="N878" t="b">
        <v>0</v>
      </c>
      <c r="O878" t="s">
        <v>8276</v>
      </c>
      <c r="P878">
        <f t="shared" si="26"/>
        <v>2013</v>
      </c>
      <c r="Q878" s="12" t="s">
        <v>8323</v>
      </c>
      <c r="R878" t="s">
        <v>8326</v>
      </c>
      <c r="S878">
        <f t="shared" si="27"/>
        <v>1</v>
      </c>
      <c r="T878" s="17" t="s">
        <v>8365</v>
      </c>
    </row>
    <row r="879" spans="1:20" ht="43.2" hidden="1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9">
        <v>41597.788888888892</v>
      </c>
      <c r="K879">
        <v>1384887360</v>
      </c>
      <c r="L879" t="b">
        <v>0</v>
      </c>
      <c r="M879">
        <v>29</v>
      </c>
      <c r="N879" t="b">
        <v>0</v>
      </c>
      <c r="O879" t="s">
        <v>8276</v>
      </c>
      <c r="P879">
        <f t="shared" si="26"/>
        <v>2013</v>
      </c>
      <c r="Q879" s="12" t="s">
        <v>8323</v>
      </c>
      <c r="R879" t="s">
        <v>8326</v>
      </c>
      <c r="S879">
        <f t="shared" si="27"/>
        <v>11</v>
      </c>
      <c r="T879" s="17" t="s">
        <v>8375</v>
      </c>
    </row>
    <row r="880" spans="1:20" ht="43.2" hidden="1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9">
        <v>40505.232916666668</v>
      </c>
      <c r="K880">
        <v>1290490524</v>
      </c>
      <c r="L880" t="b">
        <v>0</v>
      </c>
      <c r="M880">
        <v>2</v>
      </c>
      <c r="N880" t="b">
        <v>0</v>
      </c>
      <c r="O880" t="s">
        <v>8276</v>
      </c>
      <c r="P880">
        <f t="shared" si="26"/>
        <v>2010</v>
      </c>
      <c r="Q880" s="12" t="s">
        <v>8323</v>
      </c>
      <c r="R880" t="s">
        <v>8326</v>
      </c>
      <c r="S880">
        <f t="shared" si="27"/>
        <v>11</v>
      </c>
      <c r="T880" s="17" t="s">
        <v>8375</v>
      </c>
    </row>
    <row r="881" spans="1:20" ht="43.2" hidden="1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9">
        <v>41037.829918981479</v>
      </c>
      <c r="K881">
        <v>1336506905</v>
      </c>
      <c r="L881" t="b">
        <v>0</v>
      </c>
      <c r="M881">
        <v>30</v>
      </c>
      <c r="N881" t="b">
        <v>0</v>
      </c>
      <c r="O881" t="s">
        <v>8276</v>
      </c>
      <c r="P881">
        <f t="shared" si="26"/>
        <v>2012</v>
      </c>
      <c r="Q881" s="12" t="s">
        <v>8323</v>
      </c>
      <c r="R881" t="s">
        <v>8326</v>
      </c>
      <c r="S881">
        <f t="shared" si="27"/>
        <v>5</v>
      </c>
      <c r="T881" s="17" t="s">
        <v>8369</v>
      </c>
    </row>
    <row r="882" spans="1:20" ht="43.2" hidden="1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9">
        <v>41179.32104166667</v>
      </c>
      <c r="K882">
        <v>1348731738</v>
      </c>
      <c r="L882" t="b">
        <v>0</v>
      </c>
      <c r="M882">
        <v>8</v>
      </c>
      <c r="N882" t="b">
        <v>0</v>
      </c>
      <c r="O882" t="s">
        <v>8277</v>
      </c>
      <c r="P882">
        <f t="shared" si="26"/>
        <v>2012</v>
      </c>
      <c r="Q882" s="12" t="s">
        <v>8323</v>
      </c>
      <c r="R882" t="s">
        <v>8327</v>
      </c>
      <c r="S882">
        <f t="shared" si="27"/>
        <v>9</v>
      </c>
      <c r="T882" s="17" t="s">
        <v>8373</v>
      </c>
    </row>
    <row r="883" spans="1:20" ht="43.2" hidden="1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9">
        <v>40877.25099537037</v>
      </c>
      <c r="K883">
        <v>1322632886</v>
      </c>
      <c r="L883" t="b">
        <v>0</v>
      </c>
      <c r="M883">
        <v>1</v>
      </c>
      <c r="N883" t="b">
        <v>0</v>
      </c>
      <c r="O883" t="s">
        <v>8277</v>
      </c>
      <c r="P883">
        <f t="shared" si="26"/>
        <v>2011</v>
      </c>
      <c r="Q883" s="12" t="s">
        <v>8323</v>
      </c>
      <c r="R883" t="s">
        <v>8327</v>
      </c>
      <c r="S883">
        <f t="shared" si="27"/>
        <v>11</v>
      </c>
      <c r="T883" s="17" t="s">
        <v>8375</v>
      </c>
    </row>
    <row r="884" spans="1:20" ht="43.2" hidden="1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9">
        <v>40759.860532407409</v>
      </c>
      <c r="K884">
        <v>1312490350</v>
      </c>
      <c r="L884" t="b">
        <v>0</v>
      </c>
      <c r="M884">
        <v>14</v>
      </c>
      <c r="N884" t="b">
        <v>0</v>
      </c>
      <c r="O884" t="s">
        <v>8277</v>
      </c>
      <c r="P884">
        <f t="shared" si="26"/>
        <v>2011</v>
      </c>
      <c r="Q884" s="12" t="s">
        <v>8323</v>
      </c>
      <c r="R884" t="s">
        <v>8327</v>
      </c>
      <c r="S884">
        <f t="shared" si="27"/>
        <v>8</v>
      </c>
      <c r="T884" s="17" t="s">
        <v>8372</v>
      </c>
    </row>
    <row r="885" spans="1:20" ht="43.2" hidden="1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9">
        <v>42371.935590277775</v>
      </c>
      <c r="K885">
        <v>1451773635</v>
      </c>
      <c r="L885" t="b">
        <v>0</v>
      </c>
      <c r="M885">
        <v>24</v>
      </c>
      <c r="N885" t="b">
        <v>0</v>
      </c>
      <c r="O885" t="s">
        <v>8277</v>
      </c>
      <c r="P885">
        <f t="shared" si="26"/>
        <v>2016</v>
      </c>
      <c r="Q885" s="12" t="s">
        <v>8323</v>
      </c>
      <c r="R885" t="s">
        <v>8327</v>
      </c>
      <c r="S885">
        <f t="shared" si="27"/>
        <v>1</v>
      </c>
      <c r="T885" s="17" t="s">
        <v>8365</v>
      </c>
    </row>
    <row r="886" spans="1:20" ht="43.2" hidden="1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9">
        <v>40981.802615740744</v>
      </c>
      <c r="K886">
        <v>1331666146</v>
      </c>
      <c r="L886" t="b">
        <v>0</v>
      </c>
      <c r="M886">
        <v>2</v>
      </c>
      <c r="N886" t="b">
        <v>0</v>
      </c>
      <c r="O886" t="s">
        <v>8277</v>
      </c>
      <c r="P886">
        <f t="shared" si="26"/>
        <v>2012</v>
      </c>
      <c r="Q886" s="12" t="s">
        <v>8323</v>
      </c>
      <c r="R886" t="s">
        <v>8327</v>
      </c>
      <c r="S886">
        <f t="shared" si="27"/>
        <v>3</v>
      </c>
      <c r="T886" s="17" t="s">
        <v>8367</v>
      </c>
    </row>
    <row r="887" spans="1:20" ht="43.2" hidden="1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9">
        <v>42713.941099537034</v>
      </c>
      <c r="K887">
        <v>1481322911</v>
      </c>
      <c r="L887" t="b">
        <v>0</v>
      </c>
      <c r="M887">
        <v>21</v>
      </c>
      <c r="N887" t="b">
        <v>0</v>
      </c>
      <c r="O887" t="s">
        <v>8277</v>
      </c>
      <c r="P887">
        <f t="shared" si="26"/>
        <v>2016</v>
      </c>
      <c r="Q887" s="12" t="s">
        <v>8323</v>
      </c>
      <c r="R887" t="s">
        <v>8327</v>
      </c>
      <c r="S887">
        <f t="shared" si="27"/>
        <v>12</v>
      </c>
      <c r="T887" s="17" t="s">
        <v>8376</v>
      </c>
    </row>
    <row r="888" spans="1:20" ht="43.2" hidden="1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9">
        <v>42603.870520833334</v>
      </c>
      <c r="K888">
        <v>1471812813</v>
      </c>
      <c r="L888" t="b">
        <v>0</v>
      </c>
      <c r="M888">
        <v>7</v>
      </c>
      <c r="N888" t="b">
        <v>0</v>
      </c>
      <c r="O888" t="s">
        <v>8277</v>
      </c>
      <c r="P888">
        <f t="shared" si="26"/>
        <v>2016</v>
      </c>
      <c r="Q888" s="12" t="s">
        <v>8323</v>
      </c>
      <c r="R888" t="s">
        <v>8327</v>
      </c>
      <c r="S888">
        <f t="shared" si="27"/>
        <v>8</v>
      </c>
      <c r="T888" s="17" t="s">
        <v>8372</v>
      </c>
    </row>
    <row r="889" spans="1:20" ht="43.2" hidden="1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9">
        <v>41026.958969907406</v>
      </c>
      <c r="K889">
        <v>1335567655</v>
      </c>
      <c r="L889" t="b">
        <v>0</v>
      </c>
      <c r="M889">
        <v>0</v>
      </c>
      <c r="N889" t="b">
        <v>0</v>
      </c>
      <c r="O889" t="s">
        <v>8277</v>
      </c>
      <c r="P889">
        <f t="shared" si="26"/>
        <v>2012</v>
      </c>
      <c r="Q889" s="12" t="s">
        <v>8323</v>
      </c>
      <c r="R889" t="s">
        <v>8327</v>
      </c>
      <c r="S889">
        <f t="shared" si="27"/>
        <v>4</v>
      </c>
      <c r="T889" s="17" t="s">
        <v>8368</v>
      </c>
    </row>
    <row r="890" spans="1:20" ht="57.6" hidden="1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9">
        <v>40751.753298611111</v>
      </c>
      <c r="K890">
        <v>1311789885</v>
      </c>
      <c r="L890" t="b">
        <v>0</v>
      </c>
      <c r="M890">
        <v>4</v>
      </c>
      <c r="N890" t="b">
        <v>0</v>
      </c>
      <c r="O890" t="s">
        <v>8277</v>
      </c>
      <c r="P890">
        <f t="shared" si="26"/>
        <v>2011</v>
      </c>
      <c r="Q890" s="12" t="s">
        <v>8323</v>
      </c>
      <c r="R890" t="s">
        <v>8327</v>
      </c>
      <c r="S890">
        <f t="shared" si="27"/>
        <v>7</v>
      </c>
      <c r="T890" s="17" t="s">
        <v>8371</v>
      </c>
    </row>
    <row r="891" spans="1:20" ht="43.2" hidden="1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9">
        <v>41887.784062500003</v>
      </c>
      <c r="K891">
        <v>1409942943</v>
      </c>
      <c r="L891" t="b">
        <v>0</v>
      </c>
      <c r="M891">
        <v>32</v>
      </c>
      <c r="N891" t="b">
        <v>0</v>
      </c>
      <c r="O891" t="s">
        <v>8277</v>
      </c>
      <c r="P891">
        <f t="shared" si="26"/>
        <v>2014</v>
      </c>
      <c r="Q891" s="12" t="s">
        <v>8323</v>
      </c>
      <c r="R891" t="s">
        <v>8327</v>
      </c>
      <c r="S891">
        <f t="shared" si="27"/>
        <v>9</v>
      </c>
      <c r="T891" s="17" t="s">
        <v>8373</v>
      </c>
    </row>
    <row r="892" spans="1:20" ht="43.2" hidden="1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9">
        <v>41569.698831018519</v>
      </c>
      <c r="K892">
        <v>1382460379</v>
      </c>
      <c r="L892" t="b">
        <v>0</v>
      </c>
      <c r="M892">
        <v>4</v>
      </c>
      <c r="N892" t="b">
        <v>0</v>
      </c>
      <c r="O892" t="s">
        <v>8277</v>
      </c>
      <c r="P892">
        <f t="shared" si="26"/>
        <v>2013</v>
      </c>
      <c r="Q892" s="12" t="s">
        <v>8323</v>
      </c>
      <c r="R892" t="s">
        <v>8327</v>
      </c>
      <c r="S892">
        <f t="shared" si="27"/>
        <v>10</v>
      </c>
      <c r="T892" s="17" t="s">
        <v>8374</v>
      </c>
    </row>
    <row r="893" spans="1:20" ht="43.2" hidden="1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9">
        <v>41842.031597222223</v>
      </c>
      <c r="K893">
        <v>1405989930</v>
      </c>
      <c r="L893" t="b">
        <v>0</v>
      </c>
      <c r="M893">
        <v>9</v>
      </c>
      <c r="N893" t="b">
        <v>0</v>
      </c>
      <c r="O893" t="s">
        <v>8277</v>
      </c>
      <c r="P893">
        <f t="shared" si="26"/>
        <v>2014</v>
      </c>
      <c r="Q893" s="12" t="s">
        <v>8323</v>
      </c>
      <c r="R893" t="s">
        <v>8327</v>
      </c>
      <c r="S893">
        <f t="shared" si="27"/>
        <v>7</v>
      </c>
      <c r="T893" s="17" t="s">
        <v>8371</v>
      </c>
    </row>
    <row r="894" spans="1:20" ht="43.2" hidden="1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9">
        <v>40304.20003472222</v>
      </c>
      <c r="K894">
        <v>1273121283</v>
      </c>
      <c r="L894" t="b">
        <v>0</v>
      </c>
      <c r="M894">
        <v>17</v>
      </c>
      <c r="N894" t="b">
        <v>0</v>
      </c>
      <c r="O894" t="s">
        <v>8277</v>
      </c>
      <c r="P894">
        <f t="shared" si="26"/>
        <v>2010</v>
      </c>
      <c r="Q894" s="12" t="s">
        <v>8323</v>
      </c>
      <c r="R894" t="s">
        <v>8327</v>
      </c>
      <c r="S894">
        <f t="shared" si="27"/>
        <v>5</v>
      </c>
      <c r="T894" s="17" t="s">
        <v>8369</v>
      </c>
    </row>
    <row r="895" spans="1:20" ht="43.2" hidden="1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9">
        <v>42065.897719907407</v>
      </c>
      <c r="K895">
        <v>1425331963</v>
      </c>
      <c r="L895" t="b">
        <v>0</v>
      </c>
      <c r="M895">
        <v>5</v>
      </c>
      <c r="N895" t="b">
        <v>0</v>
      </c>
      <c r="O895" t="s">
        <v>8277</v>
      </c>
      <c r="P895">
        <f t="shared" si="26"/>
        <v>2015</v>
      </c>
      <c r="Q895" s="12" t="s">
        <v>8323</v>
      </c>
      <c r="R895" t="s">
        <v>8327</v>
      </c>
      <c r="S895">
        <f t="shared" si="27"/>
        <v>3</v>
      </c>
      <c r="T895" s="17" t="s">
        <v>8367</v>
      </c>
    </row>
    <row r="896" spans="1:20" ht="43.2" hidden="1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9">
        <v>42496.98159722222</v>
      </c>
      <c r="K896">
        <v>1462577610</v>
      </c>
      <c r="L896" t="b">
        <v>0</v>
      </c>
      <c r="M896">
        <v>53</v>
      </c>
      <c r="N896" t="b">
        <v>0</v>
      </c>
      <c r="O896" t="s">
        <v>8277</v>
      </c>
      <c r="P896">
        <f t="shared" si="26"/>
        <v>2016</v>
      </c>
      <c r="Q896" s="12" t="s">
        <v>8323</v>
      </c>
      <c r="R896" t="s">
        <v>8327</v>
      </c>
      <c r="S896">
        <f t="shared" si="27"/>
        <v>5</v>
      </c>
      <c r="T896" s="17" t="s">
        <v>8369</v>
      </c>
    </row>
    <row r="897" spans="1:20" ht="43.2" hidden="1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9">
        <v>40431.127650462964</v>
      </c>
      <c r="K897">
        <v>1284087829</v>
      </c>
      <c r="L897" t="b">
        <v>0</v>
      </c>
      <c r="M897">
        <v>7</v>
      </c>
      <c r="N897" t="b">
        <v>0</v>
      </c>
      <c r="O897" t="s">
        <v>8277</v>
      </c>
      <c r="P897">
        <f t="shared" si="26"/>
        <v>2010</v>
      </c>
      <c r="Q897" s="12" t="s">
        <v>8323</v>
      </c>
      <c r="R897" t="s">
        <v>8327</v>
      </c>
      <c r="S897">
        <f t="shared" si="27"/>
        <v>9</v>
      </c>
      <c r="T897" s="17" t="s">
        <v>8373</v>
      </c>
    </row>
    <row r="898" spans="1:20" ht="43.2" hidden="1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9">
        <v>42218.872986111113</v>
      </c>
      <c r="K898">
        <v>1438549026</v>
      </c>
      <c r="L898" t="b">
        <v>0</v>
      </c>
      <c r="M898">
        <v>72</v>
      </c>
      <c r="N898" t="b">
        <v>0</v>
      </c>
      <c r="O898" t="s">
        <v>8277</v>
      </c>
      <c r="P898">
        <f t="shared" si="26"/>
        <v>2015</v>
      </c>
      <c r="Q898" s="12" t="s">
        <v>8323</v>
      </c>
      <c r="R898" t="s">
        <v>8327</v>
      </c>
      <c r="S898">
        <f t="shared" si="27"/>
        <v>8</v>
      </c>
      <c r="T898" s="17" t="s">
        <v>8372</v>
      </c>
    </row>
    <row r="899" spans="1:20" ht="43.2" hidden="1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9">
        <v>41211.688750000001</v>
      </c>
      <c r="K899">
        <v>1351528308</v>
      </c>
      <c r="L899" t="b">
        <v>0</v>
      </c>
      <c r="M899">
        <v>0</v>
      </c>
      <c r="N899" t="b">
        <v>0</v>
      </c>
      <c r="O899" t="s">
        <v>8277</v>
      </c>
      <c r="P899">
        <f t="shared" ref="P899:P962" si="28">YEAR(J899)</f>
        <v>2012</v>
      </c>
      <c r="Q899" s="12" t="s">
        <v>8323</v>
      </c>
      <c r="R899" t="s">
        <v>8327</v>
      </c>
      <c r="S899">
        <f t="shared" ref="S899:S962" si="29">MONTH(J899)</f>
        <v>10</v>
      </c>
      <c r="T899" s="17" t="s">
        <v>8374</v>
      </c>
    </row>
    <row r="900" spans="1:20" ht="43.2" hidden="1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9">
        <v>40878.758217592593</v>
      </c>
      <c r="K900">
        <v>1322763110</v>
      </c>
      <c r="L900" t="b">
        <v>0</v>
      </c>
      <c r="M900">
        <v>2</v>
      </c>
      <c r="N900" t="b">
        <v>0</v>
      </c>
      <c r="O900" t="s">
        <v>8277</v>
      </c>
      <c r="P900">
        <f t="shared" si="28"/>
        <v>2011</v>
      </c>
      <c r="Q900" s="12" t="s">
        <v>8323</v>
      </c>
      <c r="R900" t="s">
        <v>8327</v>
      </c>
      <c r="S900">
        <f t="shared" si="29"/>
        <v>12</v>
      </c>
      <c r="T900" s="17" t="s">
        <v>8376</v>
      </c>
    </row>
    <row r="901" spans="1:20" ht="43.2" hidden="1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9">
        <v>40646.099097222221</v>
      </c>
      <c r="K901">
        <v>1302661362</v>
      </c>
      <c r="L901" t="b">
        <v>0</v>
      </c>
      <c r="M901">
        <v>8</v>
      </c>
      <c r="N901" t="b">
        <v>0</v>
      </c>
      <c r="O901" t="s">
        <v>8277</v>
      </c>
      <c r="P901">
        <f t="shared" si="28"/>
        <v>2011</v>
      </c>
      <c r="Q901" s="12" t="s">
        <v>8323</v>
      </c>
      <c r="R901" t="s">
        <v>8327</v>
      </c>
      <c r="S901">
        <f t="shared" si="29"/>
        <v>4</v>
      </c>
      <c r="T901" s="17" t="s">
        <v>8368</v>
      </c>
    </row>
    <row r="902" spans="1:20" ht="28.8" hidden="1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9">
        <v>42429.849560185183</v>
      </c>
      <c r="K902">
        <v>1456777402</v>
      </c>
      <c r="L902" t="b">
        <v>0</v>
      </c>
      <c r="M902">
        <v>2</v>
      </c>
      <c r="N902" t="b">
        <v>0</v>
      </c>
      <c r="O902" t="s">
        <v>8276</v>
      </c>
      <c r="P902">
        <f t="shared" si="28"/>
        <v>2016</v>
      </c>
      <c r="Q902" s="12" t="s">
        <v>8323</v>
      </c>
      <c r="R902" t="s">
        <v>8326</v>
      </c>
      <c r="S902">
        <f t="shared" si="29"/>
        <v>2</v>
      </c>
      <c r="T902" s="17" t="s">
        <v>8366</v>
      </c>
    </row>
    <row r="903" spans="1:20" ht="57.6" hidden="1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9">
        <v>40291.81150462963</v>
      </c>
      <c r="K903">
        <v>1272050914</v>
      </c>
      <c r="L903" t="b">
        <v>0</v>
      </c>
      <c r="M903">
        <v>0</v>
      </c>
      <c r="N903" t="b">
        <v>0</v>
      </c>
      <c r="O903" t="s">
        <v>8276</v>
      </c>
      <c r="P903">
        <f t="shared" si="28"/>
        <v>2010</v>
      </c>
      <c r="Q903" s="12" t="s">
        <v>8323</v>
      </c>
      <c r="R903" t="s">
        <v>8326</v>
      </c>
      <c r="S903">
        <f t="shared" si="29"/>
        <v>4</v>
      </c>
      <c r="T903" s="17" t="s">
        <v>8368</v>
      </c>
    </row>
    <row r="904" spans="1:20" ht="57.6" hidden="1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9">
        <v>41829.965532407405</v>
      </c>
      <c r="K904">
        <v>1404947422</v>
      </c>
      <c r="L904" t="b">
        <v>0</v>
      </c>
      <c r="M904">
        <v>3</v>
      </c>
      <c r="N904" t="b">
        <v>0</v>
      </c>
      <c r="O904" t="s">
        <v>8276</v>
      </c>
      <c r="P904">
        <f t="shared" si="28"/>
        <v>2014</v>
      </c>
      <c r="Q904" s="12" t="s">
        <v>8323</v>
      </c>
      <c r="R904" t="s">
        <v>8326</v>
      </c>
      <c r="S904">
        <f t="shared" si="29"/>
        <v>7</v>
      </c>
      <c r="T904" s="17" t="s">
        <v>8371</v>
      </c>
    </row>
    <row r="905" spans="1:20" ht="43.2" hidden="1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9">
        <v>41149.796064814815</v>
      </c>
      <c r="K905">
        <v>1346180780</v>
      </c>
      <c r="L905" t="b">
        <v>0</v>
      </c>
      <c r="M905">
        <v>4</v>
      </c>
      <c r="N905" t="b">
        <v>0</v>
      </c>
      <c r="O905" t="s">
        <v>8276</v>
      </c>
      <c r="P905">
        <f t="shared" si="28"/>
        <v>2012</v>
      </c>
      <c r="Q905" s="12" t="s">
        <v>8323</v>
      </c>
      <c r="R905" t="s">
        <v>8326</v>
      </c>
      <c r="S905">
        <f t="shared" si="29"/>
        <v>8</v>
      </c>
      <c r="T905" s="17" t="s">
        <v>8372</v>
      </c>
    </row>
    <row r="906" spans="1:20" ht="43.2" hidden="1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9">
        <v>42342.080289351848</v>
      </c>
      <c r="K906">
        <v>1449194137</v>
      </c>
      <c r="L906" t="b">
        <v>0</v>
      </c>
      <c r="M906">
        <v>3</v>
      </c>
      <c r="N906" t="b">
        <v>0</v>
      </c>
      <c r="O906" t="s">
        <v>8276</v>
      </c>
      <c r="P906">
        <f t="shared" si="28"/>
        <v>2015</v>
      </c>
      <c r="Q906" s="12" t="s">
        <v>8323</v>
      </c>
      <c r="R906" t="s">
        <v>8326</v>
      </c>
      <c r="S906">
        <f t="shared" si="29"/>
        <v>12</v>
      </c>
      <c r="T906" s="17" t="s">
        <v>8376</v>
      </c>
    </row>
    <row r="907" spans="1:20" ht="43.2" hidden="1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9">
        <v>40507.239884259259</v>
      </c>
      <c r="K907">
        <v>1290663926</v>
      </c>
      <c r="L907" t="b">
        <v>0</v>
      </c>
      <c r="M907">
        <v>6</v>
      </c>
      <c r="N907" t="b">
        <v>0</v>
      </c>
      <c r="O907" t="s">
        <v>8276</v>
      </c>
      <c r="P907">
        <f t="shared" si="28"/>
        <v>2010</v>
      </c>
      <c r="Q907" s="12" t="s">
        <v>8323</v>
      </c>
      <c r="R907" t="s">
        <v>8326</v>
      </c>
      <c r="S907">
        <f t="shared" si="29"/>
        <v>11</v>
      </c>
      <c r="T907" s="17" t="s">
        <v>8375</v>
      </c>
    </row>
    <row r="908" spans="1:20" ht="28.8" hidden="1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9">
        <v>41681.189699074072</v>
      </c>
      <c r="K908">
        <v>1392093190</v>
      </c>
      <c r="L908" t="b">
        <v>0</v>
      </c>
      <c r="M908">
        <v>0</v>
      </c>
      <c r="N908" t="b">
        <v>0</v>
      </c>
      <c r="O908" t="s">
        <v>8276</v>
      </c>
      <c r="P908">
        <f t="shared" si="28"/>
        <v>2014</v>
      </c>
      <c r="Q908" s="12" t="s">
        <v>8323</v>
      </c>
      <c r="R908" t="s">
        <v>8326</v>
      </c>
      <c r="S908">
        <f t="shared" si="29"/>
        <v>2</v>
      </c>
      <c r="T908" s="17" t="s">
        <v>8366</v>
      </c>
    </row>
    <row r="909" spans="1:20" ht="28.8" hidden="1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9">
        <v>40767.192395833335</v>
      </c>
      <c r="K909">
        <v>1313123823</v>
      </c>
      <c r="L909" t="b">
        <v>0</v>
      </c>
      <c r="M909">
        <v>0</v>
      </c>
      <c r="N909" t="b">
        <v>0</v>
      </c>
      <c r="O909" t="s">
        <v>8276</v>
      </c>
      <c r="P909">
        <f t="shared" si="28"/>
        <v>2011</v>
      </c>
      <c r="Q909" s="12" t="s">
        <v>8323</v>
      </c>
      <c r="R909" t="s">
        <v>8326</v>
      </c>
      <c r="S909">
        <f t="shared" si="29"/>
        <v>8</v>
      </c>
      <c r="T909" s="17" t="s">
        <v>8372</v>
      </c>
    </row>
    <row r="910" spans="1:20" ht="43.2" hidden="1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9">
        <v>40340.801562499997</v>
      </c>
      <c r="K910">
        <v>1276283655</v>
      </c>
      <c r="L910" t="b">
        <v>0</v>
      </c>
      <c r="M910">
        <v>0</v>
      </c>
      <c r="N910" t="b">
        <v>0</v>
      </c>
      <c r="O910" t="s">
        <v>8276</v>
      </c>
      <c r="P910">
        <f t="shared" si="28"/>
        <v>2010</v>
      </c>
      <c r="Q910" s="12" t="s">
        <v>8323</v>
      </c>
      <c r="R910" t="s">
        <v>8326</v>
      </c>
      <c r="S910">
        <f t="shared" si="29"/>
        <v>6</v>
      </c>
      <c r="T910" s="17" t="s">
        <v>8370</v>
      </c>
    </row>
    <row r="911" spans="1:20" ht="57.6" hidden="1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9">
        <v>41081.69027777778</v>
      </c>
      <c r="K911">
        <v>1340296440</v>
      </c>
      <c r="L911" t="b">
        <v>0</v>
      </c>
      <c r="M911">
        <v>8</v>
      </c>
      <c r="N911" t="b">
        <v>0</v>
      </c>
      <c r="O911" t="s">
        <v>8276</v>
      </c>
      <c r="P911">
        <f t="shared" si="28"/>
        <v>2012</v>
      </c>
      <c r="Q911" s="12" t="s">
        <v>8323</v>
      </c>
      <c r="R911" t="s">
        <v>8326</v>
      </c>
      <c r="S911">
        <f t="shared" si="29"/>
        <v>6</v>
      </c>
      <c r="T911" s="17" t="s">
        <v>8370</v>
      </c>
    </row>
    <row r="912" spans="1:20" ht="43.2" hidden="1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9">
        <v>42737.545358796298</v>
      </c>
      <c r="K912">
        <v>1483362319</v>
      </c>
      <c r="L912" t="b">
        <v>0</v>
      </c>
      <c r="M912">
        <v>5</v>
      </c>
      <c r="N912" t="b">
        <v>0</v>
      </c>
      <c r="O912" t="s">
        <v>8276</v>
      </c>
      <c r="P912">
        <f t="shared" si="28"/>
        <v>2017</v>
      </c>
      <c r="Q912" s="12" t="s">
        <v>8323</v>
      </c>
      <c r="R912" t="s">
        <v>8326</v>
      </c>
      <c r="S912">
        <f t="shared" si="29"/>
        <v>1</v>
      </c>
      <c r="T912" s="17" t="s">
        <v>8365</v>
      </c>
    </row>
    <row r="913" spans="1:20" ht="43.2" hidden="1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9">
        <v>41642.005150462966</v>
      </c>
      <c r="K913">
        <v>1388707645</v>
      </c>
      <c r="L913" t="b">
        <v>0</v>
      </c>
      <c r="M913">
        <v>0</v>
      </c>
      <c r="N913" t="b">
        <v>0</v>
      </c>
      <c r="O913" t="s">
        <v>8276</v>
      </c>
      <c r="P913">
        <f t="shared" si="28"/>
        <v>2014</v>
      </c>
      <c r="Q913" s="12" t="s">
        <v>8323</v>
      </c>
      <c r="R913" t="s">
        <v>8326</v>
      </c>
      <c r="S913">
        <f t="shared" si="29"/>
        <v>1</v>
      </c>
      <c r="T913" s="17" t="s">
        <v>8365</v>
      </c>
    </row>
    <row r="914" spans="1:20" ht="43.2" hidden="1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9">
        <v>41194.109340277777</v>
      </c>
      <c r="K914">
        <v>1350009447</v>
      </c>
      <c r="L914" t="b">
        <v>0</v>
      </c>
      <c r="M914">
        <v>2</v>
      </c>
      <c r="N914" t="b">
        <v>0</v>
      </c>
      <c r="O914" t="s">
        <v>8276</v>
      </c>
      <c r="P914">
        <f t="shared" si="28"/>
        <v>2012</v>
      </c>
      <c r="Q914" s="12" t="s">
        <v>8323</v>
      </c>
      <c r="R914" t="s">
        <v>8326</v>
      </c>
      <c r="S914">
        <f t="shared" si="29"/>
        <v>10</v>
      </c>
      <c r="T914" s="17" t="s">
        <v>8374</v>
      </c>
    </row>
    <row r="915" spans="1:20" ht="43.2" hidden="1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9">
        <v>41004.139108796298</v>
      </c>
      <c r="K915">
        <v>1333596019</v>
      </c>
      <c r="L915" t="b">
        <v>0</v>
      </c>
      <c r="M915">
        <v>24</v>
      </c>
      <c r="N915" t="b">
        <v>0</v>
      </c>
      <c r="O915" t="s">
        <v>8276</v>
      </c>
      <c r="P915">
        <f t="shared" si="28"/>
        <v>2012</v>
      </c>
      <c r="Q915" s="12" t="s">
        <v>8323</v>
      </c>
      <c r="R915" t="s">
        <v>8326</v>
      </c>
      <c r="S915">
        <f t="shared" si="29"/>
        <v>4</v>
      </c>
      <c r="T915" s="17" t="s">
        <v>8368</v>
      </c>
    </row>
    <row r="916" spans="1:20" ht="43.2" hidden="1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9">
        <v>41116.763275462959</v>
      </c>
      <c r="K916">
        <v>1343326747</v>
      </c>
      <c r="L916" t="b">
        <v>0</v>
      </c>
      <c r="M916">
        <v>0</v>
      </c>
      <c r="N916" t="b">
        <v>0</v>
      </c>
      <c r="O916" t="s">
        <v>8276</v>
      </c>
      <c r="P916">
        <f t="shared" si="28"/>
        <v>2012</v>
      </c>
      <c r="Q916" s="12" t="s">
        <v>8323</v>
      </c>
      <c r="R916" t="s">
        <v>8326</v>
      </c>
      <c r="S916">
        <f t="shared" si="29"/>
        <v>7</v>
      </c>
      <c r="T916" s="17" t="s">
        <v>8371</v>
      </c>
    </row>
    <row r="917" spans="1:20" ht="43.2" hidden="1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9">
        <v>40937.679560185185</v>
      </c>
      <c r="K917">
        <v>1327853914</v>
      </c>
      <c r="L917" t="b">
        <v>0</v>
      </c>
      <c r="M917">
        <v>9</v>
      </c>
      <c r="N917" t="b">
        <v>0</v>
      </c>
      <c r="O917" t="s">
        <v>8276</v>
      </c>
      <c r="P917">
        <f t="shared" si="28"/>
        <v>2012</v>
      </c>
      <c r="Q917" s="12" t="s">
        <v>8323</v>
      </c>
      <c r="R917" t="s">
        <v>8326</v>
      </c>
      <c r="S917">
        <f t="shared" si="29"/>
        <v>1</v>
      </c>
      <c r="T917" s="17" t="s">
        <v>8365</v>
      </c>
    </row>
    <row r="918" spans="1:20" ht="43.2" hidden="1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9">
        <v>40434.853402777779</v>
      </c>
      <c r="K918">
        <v>1284409734</v>
      </c>
      <c r="L918" t="b">
        <v>0</v>
      </c>
      <c r="M918">
        <v>0</v>
      </c>
      <c r="N918" t="b">
        <v>0</v>
      </c>
      <c r="O918" t="s">
        <v>8276</v>
      </c>
      <c r="P918">
        <f t="shared" si="28"/>
        <v>2010</v>
      </c>
      <c r="Q918" s="12" t="s">
        <v>8323</v>
      </c>
      <c r="R918" t="s">
        <v>8326</v>
      </c>
      <c r="S918">
        <f t="shared" si="29"/>
        <v>9</v>
      </c>
      <c r="T918" s="17" t="s">
        <v>8373</v>
      </c>
    </row>
    <row r="919" spans="1:20" ht="43.2" hidden="1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9">
        <v>41802.94363425926</v>
      </c>
      <c r="K919">
        <v>1402612730</v>
      </c>
      <c r="L919" t="b">
        <v>0</v>
      </c>
      <c r="M919">
        <v>1</v>
      </c>
      <c r="N919" t="b">
        <v>0</v>
      </c>
      <c r="O919" t="s">
        <v>8276</v>
      </c>
      <c r="P919">
        <f t="shared" si="28"/>
        <v>2014</v>
      </c>
      <c r="Q919" s="12" t="s">
        <v>8323</v>
      </c>
      <c r="R919" t="s">
        <v>8326</v>
      </c>
      <c r="S919">
        <f t="shared" si="29"/>
        <v>6</v>
      </c>
      <c r="T919" s="17" t="s">
        <v>8370</v>
      </c>
    </row>
    <row r="920" spans="1:20" ht="43.2" hidden="1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9">
        <v>41944.916215277779</v>
      </c>
      <c r="K920">
        <v>1414879161</v>
      </c>
      <c r="L920" t="b">
        <v>0</v>
      </c>
      <c r="M920">
        <v>10</v>
      </c>
      <c r="N920" t="b">
        <v>0</v>
      </c>
      <c r="O920" t="s">
        <v>8276</v>
      </c>
      <c r="P920">
        <f t="shared" si="28"/>
        <v>2014</v>
      </c>
      <c r="Q920" s="12" t="s">
        <v>8323</v>
      </c>
      <c r="R920" t="s">
        <v>8326</v>
      </c>
      <c r="S920">
        <f t="shared" si="29"/>
        <v>11</v>
      </c>
      <c r="T920" s="17" t="s">
        <v>8375</v>
      </c>
    </row>
    <row r="921" spans="1:20" hidden="1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9">
        <v>41227.641724537039</v>
      </c>
      <c r="K921">
        <v>1352906645</v>
      </c>
      <c r="L921" t="b">
        <v>0</v>
      </c>
      <c r="M921">
        <v>1</v>
      </c>
      <c r="N921" t="b">
        <v>0</v>
      </c>
      <c r="O921" t="s">
        <v>8276</v>
      </c>
      <c r="P921">
        <f t="shared" si="28"/>
        <v>2012</v>
      </c>
      <c r="Q921" s="12" t="s">
        <v>8323</v>
      </c>
      <c r="R921" t="s">
        <v>8326</v>
      </c>
      <c r="S921">
        <f t="shared" si="29"/>
        <v>11</v>
      </c>
      <c r="T921" s="17" t="s">
        <v>8375</v>
      </c>
    </row>
    <row r="922" spans="1:20" ht="43.2" hidden="1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9">
        <v>41562.671550925923</v>
      </c>
      <c r="K922">
        <v>1381853222</v>
      </c>
      <c r="L922" t="b">
        <v>0</v>
      </c>
      <c r="M922">
        <v>0</v>
      </c>
      <c r="N922" t="b">
        <v>0</v>
      </c>
      <c r="O922" t="s">
        <v>8276</v>
      </c>
      <c r="P922">
        <f t="shared" si="28"/>
        <v>2013</v>
      </c>
      <c r="Q922" s="12" t="s">
        <v>8323</v>
      </c>
      <c r="R922" t="s">
        <v>8326</v>
      </c>
      <c r="S922">
        <f t="shared" si="29"/>
        <v>10</v>
      </c>
      <c r="T922" s="17" t="s">
        <v>8374</v>
      </c>
    </row>
    <row r="923" spans="1:20" ht="43.2" hidden="1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9">
        <v>40847.171018518522</v>
      </c>
      <c r="K923">
        <v>1320033976</v>
      </c>
      <c r="L923" t="b">
        <v>0</v>
      </c>
      <c r="M923">
        <v>20</v>
      </c>
      <c r="N923" t="b">
        <v>0</v>
      </c>
      <c r="O923" t="s">
        <v>8276</v>
      </c>
      <c r="P923">
        <f t="shared" si="28"/>
        <v>2011</v>
      </c>
      <c r="Q923" s="12" t="s">
        <v>8323</v>
      </c>
      <c r="R923" t="s">
        <v>8326</v>
      </c>
      <c r="S923">
        <f t="shared" si="29"/>
        <v>10</v>
      </c>
      <c r="T923" s="17" t="s">
        <v>8374</v>
      </c>
    </row>
    <row r="924" spans="1:20" ht="43.2" hidden="1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9">
        <v>41878.530011574076</v>
      </c>
      <c r="K924">
        <v>1409143393</v>
      </c>
      <c r="L924" t="b">
        <v>0</v>
      </c>
      <c r="M924">
        <v>30</v>
      </c>
      <c r="N924" t="b">
        <v>0</v>
      </c>
      <c r="O924" t="s">
        <v>8276</v>
      </c>
      <c r="P924">
        <f t="shared" si="28"/>
        <v>2014</v>
      </c>
      <c r="Q924" s="12" t="s">
        <v>8323</v>
      </c>
      <c r="R924" t="s">
        <v>8326</v>
      </c>
      <c r="S924">
        <f t="shared" si="29"/>
        <v>8</v>
      </c>
      <c r="T924" s="17" t="s">
        <v>8372</v>
      </c>
    </row>
    <row r="925" spans="1:20" ht="43.2" hidden="1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9">
        <v>41934.959756944445</v>
      </c>
      <c r="K925">
        <v>1414018923</v>
      </c>
      <c r="L925" t="b">
        <v>0</v>
      </c>
      <c r="M925">
        <v>6</v>
      </c>
      <c r="N925" t="b">
        <v>0</v>
      </c>
      <c r="O925" t="s">
        <v>8276</v>
      </c>
      <c r="P925">
        <f t="shared" si="28"/>
        <v>2014</v>
      </c>
      <c r="Q925" s="12" t="s">
        <v>8323</v>
      </c>
      <c r="R925" t="s">
        <v>8326</v>
      </c>
      <c r="S925">
        <f t="shared" si="29"/>
        <v>10</v>
      </c>
      <c r="T925" s="17" t="s">
        <v>8374</v>
      </c>
    </row>
    <row r="926" spans="1:20" ht="43.2" hidden="1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9">
        <v>41288.942928240744</v>
      </c>
      <c r="K926">
        <v>1358203069</v>
      </c>
      <c r="L926" t="b">
        <v>0</v>
      </c>
      <c r="M926">
        <v>15</v>
      </c>
      <c r="N926" t="b">
        <v>0</v>
      </c>
      <c r="O926" t="s">
        <v>8276</v>
      </c>
      <c r="P926">
        <f t="shared" si="28"/>
        <v>2013</v>
      </c>
      <c r="Q926" s="12" t="s">
        <v>8323</v>
      </c>
      <c r="R926" t="s">
        <v>8326</v>
      </c>
      <c r="S926">
        <f t="shared" si="29"/>
        <v>1</v>
      </c>
      <c r="T926" s="17" t="s">
        <v>8365</v>
      </c>
    </row>
    <row r="927" spans="1:20" ht="43.2" hidden="1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9">
        <v>41575.880914351852</v>
      </c>
      <c r="K927">
        <v>1382994511</v>
      </c>
      <c r="L927" t="b">
        <v>0</v>
      </c>
      <c r="M927">
        <v>5</v>
      </c>
      <c r="N927" t="b">
        <v>0</v>
      </c>
      <c r="O927" t="s">
        <v>8276</v>
      </c>
      <c r="P927">
        <f t="shared" si="28"/>
        <v>2013</v>
      </c>
      <c r="Q927" s="12" t="s">
        <v>8323</v>
      </c>
      <c r="R927" t="s">
        <v>8326</v>
      </c>
      <c r="S927">
        <f t="shared" si="29"/>
        <v>10</v>
      </c>
      <c r="T927" s="17" t="s">
        <v>8374</v>
      </c>
    </row>
    <row r="928" spans="1:20" ht="57.6" hidden="1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9">
        <v>40338.02002314815</v>
      </c>
      <c r="K928">
        <v>1276043330</v>
      </c>
      <c r="L928" t="b">
        <v>0</v>
      </c>
      <c r="M928">
        <v>0</v>
      </c>
      <c r="N928" t="b">
        <v>0</v>
      </c>
      <c r="O928" t="s">
        <v>8276</v>
      </c>
      <c r="P928">
        <f t="shared" si="28"/>
        <v>2010</v>
      </c>
      <c r="Q928" s="12" t="s">
        <v>8323</v>
      </c>
      <c r="R928" t="s">
        <v>8326</v>
      </c>
      <c r="S928">
        <f t="shared" si="29"/>
        <v>6</v>
      </c>
      <c r="T928" s="17" t="s">
        <v>8370</v>
      </c>
    </row>
    <row r="929" spans="1:20" ht="28.8" hidden="1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9">
        <v>41013.822858796295</v>
      </c>
      <c r="K929">
        <v>1334432695</v>
      </c>
      <c r="L929" t="b">
        <v>0</v>
      </c>
      <c r="M929">
        <v>0</v>
      </c>
      <c r="N929" t="b">
        <v>0</v>
      </c>
      <c r="O929" t="s">
        <v>8276</v>
      </c>
      <c r="P929">
        <f t="shared" si="28"/>
        <v>2012</v>
      </c>
      <c r="Q929" s="12" t="s">
        <v>8323</v>
      </c>
      <c r="R929" t="s">
        <v>8326</v>
      </c>
      <c r="S929">
        <f t="shared" si="29"/>
        <v>4</v>
      </c>
      <c r="T929" s="17" t="s">
        <v>8368</v>
      </c>
    </row>
    <row r="930" spans="1:20" ht="43.2" hidden="1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9">
        <v>41180.86241898148</v>
      </c>
      <c r="K930">
        <v>1348864913</v>
      </c>
      <c r="L930" t="b">
        <v>0</v>
      </c>
      <c r="M930">
        <v>28</v>
      </c>
      <c r="N930" t="b">
        <v>0</v>
      </c>
      <c r="O930" t="s">
        <v>8276</v>
      </c>
      <c r="P930">
        <f t="shared" si="28"/>
        <v>2012</v>
      </c>
      <c r="Q930" s="12" t="s">
        <v>8323</v>
      </c>
      <c r="R930" t="s">
        <v>8326</v>
      </c>
      <c r="S930">
        <f t="shared" si="29"/>
        <v>9</v>
      </c>
      <c r="T930" s="17" t="s">
        <v>8373</v>
      </c>
    </row>
    <row r="931" spans="1:20" ht="43.2" hidden="1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9">
        <v>40978.238067129627</v>
      </c>
      <c r="K931">
        <v>1331358169</v>
      </c>
      <c r="L931" t="b">
        <v>0</v>
      </c>
      <c r="M931">
        <v>0</v>
      </c>
      <c r="N931" t="b">
        <v>0</v>
      </c>
      <c r="O931" t="s">
        <v>8276</v>
      </c>
      <c r="P931">
        <f t="shared" si="28"/>
        <v>2012</v>
      </c>
      <c r="Q931" s="12" t="s">
        <v>8323</v>
      </c>
      <c r="R931" t="s">
        <v>8326</v>
      </c>
      <c r="S931">
        <f t="shared" si="29"/>
        <v>3</v>
      </c>
      <c r="T931" s="17" t="s">
        <v>8367</v>
      </c>
    </row>
    <row r="932" spans="1:20" ht="57.6" hidden="1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9">
        <v>40312.915578703702</v>
      </c>
      <c r="K932">
        <v>1273874306</v>
      </c>
      <c r="L932" t="b">
        <v>0</v>
      </c>
      <c r="M932">
        <v>5</v>
      </c>
      <c r="N932" t="b">
        <v>0</v>
      </c>
      <c r="O932" t="s">
        <v>8276</v>
      </c>
      <c r="P932">
        <f t="shared" si="28"/>
        <v>2010</v>
      </c>
      <c r="Q932" s="12" t="s">
        <v>8323</v>
      </c>
      <c r="R932" t="s">
        <v>8326</v>
      </c>
      <c r="S932">
        <f t="shared" si="29"/>
        <v>5</v>
      </c>
      <c r="T932" s="17" t="s">
        <v>8369</v>
      </c>
    </row>
    <row r="933" spans="1:20" ht="43.2" hidden="1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9">
        <v>41680.359976851854</v>
      </c>
      <c r="K933">
        <v>1392021502</v>
      </c>
      <c r="L933" t="b">
        <v>0</v>
      </c>
      <c r="M933">
        <v>7</v>
      </c>
      <c r="N933" t="b">
        <v>0</v>
      </c>
      <c r="O933" t="s">
        <v>8276</v>
      </c>
      <c r="P933">
        <f t="shared" si="28"/>
        <v>2014</v>
      </c>
      <c r="Q933" s="12" t="s">
        <v>8323</v>
      </c>
      <c r="R933" t="s">
        <v>8326</v>
      </c>
      <c r="S933">
        <f t="shared" si="29"/>
        <v>2</v>
      </c>
      <c r="T933" s="17" t="s">
        <v>8366</v>
      </c>
    </row>
    <row r="934" spans="1:20" ht="28.8" hidden="1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9">
        <v>41310.969270833331</v>
      </c>
      <c r="K934">
        <v>1360106145</v>
      </c>
      <c r="L934" t="b">
        <v>0</v>
      </c>
      <c r="M934">
        <v>30</v>
      </c>
      <c r="N934" t="b">
        <v>0</v>
      </c>
      <c r="O934" t="s">
        <v>8276</v>
      </c>
      <c r="P934">
        <f t="shared" si="28"/>
        <v>2013</v>
      </c>
      <c r="Q934" s="12" t="s">
        <v>8323</v>
      </c>
      <c r="R934" t="s">
        <v>8326</v>
      </c>
      <c r="S934">
        <f t="shared" si="29"/>
        <v>2</v>
      </c>
      <c r="T934" s="17" t="s">
        <v>8366</v>
      </c>
    </row>
    <row r="935" spans="1:20" ht="43.2" hidden="1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9">
        <v>41711.169085648151</v>
      </c>
      <c r="K935">
        <v>1394683409</v>
      </c>
      <c r="L935" t="b">
        <v>0</v>
      </c>
      <c r="M935">
        <v>2</v>
      </c>
      <c r="N935" t="b">
        <v>0</v>
      </c>
      <c r="O935" t="s">
        <v>8276</v>
      </c>
      <c r="P935">
        <f t="shared" si="28"/>
        <v>2014</v>
      </c>
      <c r="Q935" s="12" t="s">
        <v>8323</v>
      </c>
      <c r="R935" t="s">
        <v>8326</v>
      </c>
      <c r="S935">
        <f t="shared" si="29"/>
        <v>3</v>
      </c>
      <c r="T935" s="17" t="s">
        <v>8367</v>
      </c>
    </row>
    <row r="936" spans="1:20" ht="43.2" hidden="1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9">
        <v>41733.737083333333</v>
      </c>
      <c r="K936">
        <v>1396633284</v>
      </c>
      <c r="L936" t="b">
        <v>0</v>
      </c>
      <c r="M936">
        <v>30</v>
      </c>
      <c r="N936" t="b">
        <v>0</v>
      </c>
      <c r="O936" t="s">
        <v>8276</v>
      </c>
      <c r="P936">
        <f t="shared" si="28"/>
        <v>2014</v>
      </c>
      <c r="Q936" s="12" t="s">
        <v>8323</v>
      </c>
      <c r="R936" t="s">
        <v>8326</v>
      </c>
      <c r="S936">
        <f t="shared" si="29"/>
        <v>4</v>
      </c>
      <c r="T936" s="17" t="s">
        <v>8368</v>
      </c>
    </row>
    <row r="937" spans="1:20" ht="43.2" hidden="1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9">
        <v>42368.333668981482</v>
      </c>
      <c r="K937">
        <v>1451462429</v>
      </c>
      <c r="L937" t="b">
        <v>0</v>
      </c>
      <c r="M937">
        <v>2</v>
      </c>
      <c r="N937" t="b">
        <v>0</v>
      </c>
      <c r="O937" t="s">
        <v>8276</v>
      </c>
      <c r="P937">
        <f t="shared" si="28"/>
        <v>2015</v>
      </c>
      <c r="Q937" s="12" t="s">
        <v>8323</v>
      </c>
      <c r="R937" t="s">
        <v>8326</v>
      </c>
      <c r="S937">
        <f t="shared" si="29"/>
        <v>12</v>
      </c>
      <c r="T937" s="17" t="s">
        <v>8376</v>
      </c>
    </row>
    <row r="938" spans="1:20" ht="43.2" hidden="1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9">
        <v>40883.024178240739</v>
      </c>
      <c r="K938">
        <v>1323131689</v>
      </c>
      <c r="L938" t="b">
        <v>0</v>
      </c>
      <c r="M938">
        <v>0</v>
      </c>
      <c r="N938" t="b">
        <v>0</v>
      </c>
      <c r="O938" t="s">
        <v>8276</v>
      </c>
      <c r="P938">
        <f t="shared" si="28"/>
        <v>2011</v>
      </c>
      <c r="Q938" s="12" t="s">
        <v>8323</v>
      </c>
      <c r="R938" t="s">
        <v>8326</v>
      </c>
      <c r="S938">
        <f t="shared" si="29"/>
        <v>12</v>
      </c>
      <c r="T938" s="17" t="s">
        <v>8376</v>
      </c>
    </row>
    <row r="939" spans="1:20" ht="43.2" hidden="1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9">
        <v>41551.798113425924</v>
      </c>
      <c r="K939">
        <v>1380913757</v>
      </c>
      <c r="L939" t="b">
        <v>0</v>
      </c>
      <c r="M939">
        <v>2</v>
      </c>
      <c r="N939" t="b">
        <v>0</v>
      </c>
      <c r="O939" t="s">
        <v>8276</v>
      </c>
      <c r="P939">
        <f t="shared" si="28"/>
        <v>2013</v>
      </c>
      <c r="Q939" s="12" t="s">
        <v>8323</v>
      </c>
      <c r="R939" t="s">
        <v>8326</v>
      </c>
      <c r="S939">
        <f t="shared" si="29"/>
        <v>10</v>
      </c>
      <c r="T939" s="17" t="s">
        <v>8374</v>
      </c>
    </row>
    <row r="940" spans="1:20" ht="43.2" hidden="1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9">
        <v>41124.479722222219</v>
      </c>
      <c r="K940">
        <v>1343993448</v>
      </c>
      <c r="L940" t="b">
        <v>0</v>
      </c>
      <c r="M940">
        <v>1</v>
      </c>
      <c r="N940" t="b">
        <v>0</v>
      </c>
      <c r="O940" t="s">
        <v>8276</v>
      </c>
      <c r="P940">
        <f t="shared" si="28"/>
        <v>2012</v>
      </c>
      <c r="Q940" s="12" t="s">
        <v>8323</v>
      </c>
      <c r="R940" t="s">
        <v>8326</v>
      </c>
      <c r="S940">
        <f t="shared" si="29"/>
        <v>8</v>
      </c>
      <c r="T940" s="17" t="s">
        <v>8372</v>
      </c>
    </row>
    <row r="941" spans="1:20" ht="43.2" hidden="1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9">
        <v>41416.763171296298</v>
      </c>
      <c r="K941">
        <v>1369246738</v>
      </c>
      <c r="L941" t="b">
        <v>0</v>
      </c>
      <c r="M941">
        <v>2</v>
      </c>
      <c r="N941" t="b">
        <v>0</v>
      </c>
      <c r="O941" t="s">
        <v>8276</v>
      </c>
      <c r="P941">
        <f t="shared" si="28"/>
        <v>2013</v>
      </c>
      <c r="Q941" s="12" t="s">
        <v>8323</v>
      </c>
      <c r="R941" t="s">
        <v>8326</v>
      </c>
      <c r="S941">
        <f t="shared" si="29"/>
        <v>5</v>
      </c>
      <c r="T941" s="17" t="s">
        <v>8369</v>
      </c>
    </row>
    <row r="942" spans="1:20" ht="43.2" hidden="1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9">
        <v>42182.008402777778</v>
      </c>
      <c r="K942">
        <v>1435363926</v>
      </c>
      <c r="L942" t="b">
        <v>0</v>
      </c>
      <c r="M942">
        <v>14</v>
      </c>
      <c r="N942" t="b">
        <v>0</v>
      </c>
      <c r="O942" t="s">
        <v>8271</v>
      </c>
      <c r="P942">
        <f t="shared" si="28"/>
        <v>2015</v>
      </c>
      <c r="Q942" s="12" t="s">
        <v>8317</v>
      </c>
      <c r="R942" t="s">
        <v>8319</v>
      </c>
      <c r="S942">
        <f t="shared" si="29"/>
        <v>6</v>
      </c>
      <c r="T942" s="17" t="s">
        <v>8370</v>
      </c>
    </row>
    <row r="943" spans="1:20" ht="57.6" hidden="1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9">
        <v>42746.096585648149</v>
      </c>
      <c r="K943">
        <v>1484101145</v>
      </c>
      <c r="L943" t="b">
        <v>0</v>
      </c>
      <c r="M943">
        <v>31</v>
      </c>
      <c r="N943" t="b">
        <v>0</v>
      </c>
      <c r="O943" t="s">
        <v>8271</v>
      </c>
      <c r="P943">
        <f t="shared" si="28"/>
        <v>2017</v>
      </c>
      <c r="Q943" s="12" t="s">
        <v>8317</v>
      </c>
      <c r="R943" t="s">
        <v>8319</v>
      </c>
      <c r="S943">
        <f t="shared" si="29"/>
        <v>1</v>
      </c>
      <c r="T943" s="17" t="s">
        <v>8365</v>
      </c>
    </row>
    <row r="944" spans="1:20" ht="43.2" hidden="1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9">
        <v>42382.843287037038</v>
      </c>
      <c r="K944">
        <v>1452716060</v>
      </c>
      <c r="L944" t="b">
        <v>0</v>
      </c>
      <c r="M944">
        <v>16</v>
      </c>
      <c r="N944" t="b">
        <v>0</v>
      </c>
      <c r="O944" t="s">
        <v>8271</v>
      </c>
      <c r="P944">
        <f t="shared" si="28"/>
        <v>2016</v>
      </c>
      <c r="Q944" s="12" t="s">
        <v>8317</v>
      </c>
      <c r="R944" t="s">
        <v>8319</v>
      </c>
      <c r="S944">
        <f t="shared" si="29"/>
        <v>1</v>
      </c>
      <c r="T944" s="17" t="s">
        <v>8365</v>
      </c>
    </row>
    <row r="945" spans="1:20" ht="28.8" hidden="1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9">
        <v>42673.667881944442</v>
      </c>
      <c r="K945">
        <v>1477843305</v>
      </c>
      <c r="L945" t="b">
        <v>0</v>
      </c>
      <c r="M945">
        <v>12</v>
      </c>
      <c r="N945" t="b">
        <v>0</v>
      </c>
      <c r="O945" t="s">
        <v>8271</v>
      </c>
      <c r="P945">
        <f t="shared" si="28"/>
        <v>2016</v>
      </c>
      <c r="Q945" s="12" t="s">
        <v>8317</v>
      </c>
      <c r="R945" t="s">
        <v>8319</v>
      </c>
      <c r="S945">
        <f t="shared" si="29"/>
        <v>10</v>
      </c>
      <c r="T945" s="17" t="s">
        <v>8374</v>
      </c>
    </row>
    <row r="946" spans="1:20" ht="43.2" hidden="1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9">
        <v>42444.583912037036</v>
      </c>
      <c r="K946">
        <v>1458050450</v>
      </c>
      <c r="L946" t="b">
        <v>0</v>
      </c>
      <c r="M946">
        <v>96</v>
      </c>
      <c r="N946" t="b">
        <v>0</v>
      </c>
      <c r="O946" t="s">
        <v>8271</v>
      </c>
      <c r="P946">
        <f t="shared" si="28"/>
        <v>2016</v>
      </c>
      <c r="Q946" s="12" t="s">
        <v>8317</v>
      </c>
      <c r="R946" t="s">
        <v>8319</v>
      </c>
      <c r="S946">
        <f t="shared" si="29"/>
        <v>3</v>
      </c>
      <c r="T946" s="17" t="s">
        <v>8367</v>
      </c>
    </row>
    <row r="947" spans="1:20" ht="43.2" hidden="1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9">
        <v>42732.872986111113</v>
      </c>
      <c r="K947">
        <v>1482958626</v>
      </c>
      <c r="L947" t="b">
        <v>0</v>
      </c>
      <c r="M947">
        <v>16</v>
      </c>
      <c r="N947" t="b">
        <v>0</v>
      </c>
      <c r="O947" t="s">
        <v>8271</v>
      </c>
      <c r="P947">
        <f t="shared" si="28"/>
        <v>2016</v>
      </c>
      <c r="Q947" s="12" t="s">
        <v>8317</v>
      </c>
      <c r="R947" t="s">
        <v>8319</v>
      </c>
      <c r="S947">
        <f t="shared" si="29"/>
        <v>12</v>
      </c>
      <c r="T947" s="17" t="s">
        <v>8376</v>
      </c>
    </row>
    <row r="948" spans="1:20" ht="28.8" hidden="1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9">
        <v>42592.750555555554</v>
      </c>
      <c r="K948">
        <v>1470852048</v>
      </c>
      <c r="L948" t="b">
        <v>0</v>
      </c>
      <c r="M948">
        <v>5</v>
      </c>
      <c r="N948" t="b">
        <v>0</v>
      </c>
      <c r="O948" t="s">
        <v>8271</v>
      </c>
      <c r="P948">
        <f t="shared" si="28"/>
        <v>2016</v>
      </c>
      <c r="Q948" s="12" t="s">
        <v>8317</v>
      </c>
      <c r="R948" t="s">
        <v>8319</v>
      </c>
      <c r="S948">
        <f t="shared" si="29"/>
        <v>8</v>
      </c>
      <c r="T948" s="17" t="s">
        <v>8372</v>
      </c>
    </row>
    <row r="949" spans="1:20" ht="43.2" hidden="1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9">
        <v>42491.781319444446</v>
      </c>
      <c r="K949">
        <v>1462128306</v>
      </c>
      <c r="L949" t="b">
        <v>0</v>
      </c>
      <c r="M949">
        <v>0</v>
      </c>
      <c r="N949" t="b">
        <v>0</v>
      </c>
      <c r="O949" t="s">
        <v>8271</v>
      </c>
      <c r="P949">
        <f t="shared" si="28"/>
        <v>2016</v>
      </c>
      <c r="Q949" s="12" t="s">
        <v>8317</v>
      </c>
      <c r="R949" t="s">
        <v>8319</v>
      </c>
      <c r="S949">
        <f t="shared" si="29"/>
        <v>5</v>
      </c>
      <c r="T949" s="17" t="s">
        <v>8369</v>
      </c>
    </row>
    <row r="950" spans="1:20" ht="43.2" hidden="1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9">
        <v>42411.828287037039</v>
      </c>
      <c r="K950">
        <v>1455220364</v>
      </c>
      <c r="L950" t="b">
        <v>0</v>
      </c>
      <c r="M950">
        <v>8</v>
      </c>
      <c r="N950" t="b">
        <v>0</v>
      </c>
      <c r="O950" t="s">
        <v>8271</v>
      </c>
      <c r="P950">
        <f t="shared" si="28"/>
        <v>2016</v>
      </c>
      <c r="Q950" s="12" t="s">
        <v>8317</v>
      </c>
      <c r="R950" t="s">
        <v>8319</v>
      </c>
      <c r="S950">
        <f t="shared" si="29"/>
        <v>2</v>
      </c>
      <c r="T950" s="17" t="s">
        <v>8366</v>
      </c>
    </row>
    <row r="951" spans="1:20" ht="43.2" hidden="1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9">
        <v>42361.043703703705</v>
      </c>
      <c r="K951">
        <v>1450832576</v>
      </c>
      <c r="L951" t="b">
        <v>0</v>
      </c>
      <c r="M951">
        <v>7</v>
      </c>
      <c r="N951" t="b">
        <v>0</v>
      </c>
      <c r="O951" t="s">
        <v>8271</v>
      </c>
      <c r="P951">
        <f t="shared" si="28"/>
        <v>2015</v>
      </c>
      <c r="Q951" s="12" t="s">
        <v>8317</v>
      </c>
      <c r="R951" t="s">
        <v>8319</v>
      </c>
      <c r="S951">
        <f t="shared" si="29"/>
        <v>12</v>
      </c>
      <c r="T951" s="17" t="s">
        <v>8376</v>
      </c>
    </row>
    <row r="952" spans="1:20" ht="43.2" hidden="1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9">
        <v>42356.750706018516</v>
      </c>
      <c r="K952">
        <v>1450461661</v>
      </c>
      <c r="L952" t="b">
        <v>0</v>
      </c>
      <c r="M952">
        <v>24</v>
      </c>
      <c r="N952" t="b">
        <v>0</v>
      </c>
      <c r="O952" t="s">
        <v>8271</v>
      </c>
      <c r="P952">
        <f t="shared" si="28"/>
        <v>2015</v>
      </c>
      <c r="Q952" s="12" t="s">
        <v>8317</v>
      </c>
      <c r="R952" t="s">
        <v>8319</v>
      </c>
      <c r="S952">
        <f t="shared" si="29"/>
        <v>12</v>
      </c>
      <c r="T952" s="17" t="s">
        <v>8376</v>
      </c>
    </row>
    <row r="953" spans="1:20" hidden="1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9">
        <v>42480.653611111113</v>
      </c>
      <c r="K953">
        <v>1461166872</v>
      </c>
      <c r="L953" t="b">
        <v>0</v>
      </c>
      <c r="M953">
        <v>121</v>
      </c>
      <c r="N953" t="b">
        <v>0</v>
      </c>
      <c r="O953" t="s">
        <v>8271</v>
      </c>
      <c r="P953">
        <f t="shared" si="28"/>
        <v>2016</v>
      </c>
      <c r="Q953" s="12" t="s">
        <v>8317</v>
      </c>
      <c r="R953" t="s">
        <v>8319</v>
      </c>
      <c r="S953">
        <f t="shared" si="29"/>
        <v>4</v>
      </c>
      <c r="T953" s="17" t="s">
        <v>8368</v>
      </c>
    </row>
    <row r="954" spans="1:20" ht="28.8" hidden="1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9">
        <v>42662.613564814812</v>
      </c>
      <c r="K954">
        <v>1476888212</v>
      </c>
      <c r="L954" t="b">
        <v>0</v>
      </c>
      <c r="M954">
        <v>196</v>
      </c>
      <c r="N954" t="b">
        <v>0</v>
      </c>
      <c r="O954" t="s">
        <v>8271</v>
      </c>
      <c r="P954">
        <f t="shared" si="28"/>
        <v>2016</v>
      </c>
      <c r="Q954" s="12" t="s">
        <v>8317</v>
      </c>
      <c r="R954" t="s">
        <v>8319</v>
      </c>
      <c r="S954">
        <f t="shared" si="29"/>
        <v>10</v>
      </c>
      <c r="T954" s="17" t="s">
        <v>8374</v>
      </c>
    </row>
    <row r="955" spans="1:20" ht="43.2" hidden="1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9">
        <v>41999.164340277777</v>
      </c>
      <c r="K955">
        <v>1419566199</v>
      </c>
      <c r="L955" t="b">
        <v>0</v>
      </c>
      <c r="M955">
        <v>5</v>
      </c>
      <c r="N955" t="b">
        <v>0</v>
      </c>
      <c r="O955" t="s">
        <v>8271</v>
      </c>
      <c r="P955">
        <f t="shared" si="28"/>
        <v>2014</v>
      </c>
      <c r="Q955" s="12" t="s">
        <v>8317</v>
      </c>
      <c r="R955" t="s">
        <v>8319</v>
      </c>
      <c r="S955">
        <f t="shared" si="29"/>
        <v>12</v>
      </c>
      <c r="T955" s="17" t="s">
        <v>8376</v>
      </c>
    </row>
    <row r="956" spans="1:20" ht="43.2" hidden="1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9">
        <v>42194.833784722221</v>
      </c>
      <c r="K956">
        <v>1436472039</v>
      </c>
      <c r="L956" t="b">
        <v>0</v>
      </c>
      <c r="M956">
        <v>73</v>
      </c>
      <c r="N956" t="b">
        <v>0</v>
      </c>
      <c r="O956" t="s">
        <v>8271</v>
      </c>
      <c r="P956">
        <f t="shared" si="28"/>
        <v>2015</v>
      </c>
      <c r="Q956" s="12" t="s">
        <v>8317</v>
      </c>
      <c r="R956" t="s">
        <v>8319</v>
      </c>
      <c r="S956">
        <f t="shared" si="29"/>
        <v>7</v>
      </c>
      <c r="T956" s="17" t="s">
        <v>8371</v>
      </c>
    </row>
    <row r="957" spans="1:20" ht="43.2" hidden="1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9">
        <v>42586.295138888891</v>
      </c>
      <c r="K957">
        <v>1470294300</v>
      </c>
      <c r="L957" t="b">
        <v>0</v>
      </c>
      <c r="M957">
        <v>93</v>
      </c>
      <c r="N957" t="b">
        <v>0</v>
      </c>
      <c r="O957" t="s">
        <v>8271</v>
      </c>
      <c r="P957">
        <f t="shared" si="28"/>
        <v>2016</v>
      </c>
      <c r="Q957" s="12" t="s">
        <v>8317</v>
      </c>
      <c r="R957" t="s">
        <v>8319</v>
      </c>
      <c r="S957">
        <f t="shared" si="29"/>
        <v>8</v>
      </c>
      <c r="T957" s="17" t="s">
        <v>8372</v>
      </c>
    </row>
    <row r="958" spans="1:20" ht="57.6" hidden="1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9">
        <v>42060.913877314815</v>
      </c>
      <c r="K958">
        <v>1424901359</v>
      </c>
      <c r="L958" t="b">
        <v>0</v>
      </c>
      <c r="M958">
        <v>17</v>
      </c>
      <c r="N958" t="b">
        <v>0</v>
      </c>
      <c r="O958" t="s">
        <v>8271</v>
      </c>
      <c r="P958">
        <f t="shared" si="28"/>
        <v>2015</v>
      </c>
      <c r="Q958" s="12" t="s">
        <v>8317</v>
      </c>
      <c r="R958" t="s">
        <v>8319</v>
      </c>
      <c r="S958">
        <f t="shared" si="29"/>
        <v>2</v>
      </c>
      <c r="T958" s="17" t="s">
        <v>8366</v>
      </c>
    </row>
    <row r="959" spans="1:20" ht="28.8" hidden="1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9">
        <v>42660.552465277775</v>
      </c>
      <c r="K959">
        <v>1476710133</v>
      </c>
      <c r="L959" t="b">
        <v>0</v>
      </c>
      <c r="M959">
        <v>7</v>
      </c>
      <c r="N959" t="b">
        <v>0</v>
      </c>
      <c r="O959" t="s">
        <v>8271</v>
      </c>
      <c r="P959">
        <f t="shared" si="28"/>
        <v>2016</v>
      </c>
      <c r="Q959" s="12" t="s">
        <v>8317</v>
      </c>
      <c r="R959" t="s">
        <v>8319</v>
      </c>
      <c r="S959">
        <f t="shared" si="29"/>
        <v>10</v>
      </c>
      <c r="T959" s="17" t="s">
        <v>8374</v>
      </c>
    </row>
    <row r="960" spans="1:20" ht="43.2" hidden="1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9">
        <v>42082.802812499998</v>
      </c>
      <c r="K960">
        <v>1426792563</v>
      </c>
      <c r="L960" t="b">
        <v>0</v>
      </c>
      <c r="M960">
        <v>17</v>
      </c>
      <c r="N960" t="b">
        <v>0</v>
      </c>
      <c r="O960" t="s">
        <v>8271</v>
      </c>
      <c r="P960">
        <f t="shared" si="28"/>
        <v>2015</v>
      </c>
      <c r="Q960" s="12" t="s">
        <v>8317</v>
      </c>
      <c r="R960" t="s">
        <v>8319</v>
      </c>
      <c r="S960">
        <f t="shared" si="29"/>
        <v>3</v>
      </c>
      <c r="T960" s="17" t="s">
        <v>8367</v>
      </c>
    </row>
    <row r="961" spans="1:20" ht="43.2" hidden="1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9">
        <v>41993.174363425926</v>
      </c>
      <c r="K961">
        <v>1419048665</v>
      </c>
      <c r="L961" t="b">
        <v>0</v>
      </c>
      <c r="M961">
        <v>171</v>
      </c>
      <c r="N961" t="b">
        <v>0</v>
      </c>
      <c r="O961" t="s">
        <v>8271</v>
      </c>
      <c r="P961">
        <f t="shared" si="28"/>
        <v>2014</v>
      </c>
      <c r="Q961" s="12" t="s">
        <v>8317</v>
      </c>
      <c r="R961" t="s">
        <v>8319</v>
      </c>
      <c r="S961">
        <f t="shared" si="29"/>
        <v>12</v>
      </c>
      <c r="T961" s="17" t="s">
        <v>8376</v>
      </c>
    </row>
    <row r="962" spans="1:20" ht="43.2" hidden="1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9">
        <v>42766.626793981479</v>
      </c>
      <c r="K962">
        <v>1485874955</v>
      </c>
      <c r="L962" t="b">
        <v>0</v>
      </c>
      <c r="M962">
        <v>188</v>
      </c>
      <c r="N962" t="b">
        <v>0</v>
      </c>
      <c r="O962" t="s">
        <v>8271</v>
      </c>
      <c r="P962">
        <f t="shared" si="28"/>
        <v>2017</v>
      </c>
      <c r="Q962" s="12" t="s">
        <v>8317</v>
      </c>
      <c r="R962" t="s">
        <v>8319</v>
      </c>
      <c r="S962">
        <f t="shared" si="29"/>
        <v>1</v>
      </c>
      <c r="T962" s="17" t="s">
        <v>8365</v>
      </c>
    </row>
    <row r="963" spans="1:20" ht="43.2" hidden="1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9">
        <v>42740.693692129629</v>
      </c>
      <c r="K963">
        <v>1483634335</v>
      </c>
      <c r="L963" t="b">
        <v>0</v>
      </c>
      <c r="M963">
        <v>110</v>
      </c>
      <c r="N963" t="b">
        <v>0</v>
      </c>
      <c r="O963" t="s">
        <v>8271</v>
      </c>
      <c r="P963">
        <f t="shared" ref="P963:P1026" si="30">YEAR(J963)</f>
        <v>2017</v>
      </c>
      <c r="Q963" s="12" t="s">
        <v>8317</v>
      </c>
      <c r="R963" t="s">
        <v>8319</v>
      </c>
      <c r="S963">
        <f t="shared" ref="S963:S1026" si="31">MONTH(J963)</f>
        <v>1</v>
      </c>
      <c r="T963" s="17" t="s">
        <v>8365</v>
      </c>
    </row>
    <row r="964" spans="1:20" ht="43.2" hidden="1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9">
        <v>42373.712418981479</v>
      </c>
      <c r="K964">
        <v>1451927153</v>
      </c>
      <c r="L964" t="b">
        <v>0</v>
      </c>
      <c r="M964">
        <v>37</v>
      </c>
      <c r="N964" t="b">
        <v>0</v>
      </c>
      <c r="O964" t="s">
        <v>8271</v>
      </c>
      <c r="P964">
        <f t="shared" si="30"/>
        <v>2016</v>
      </c>
      <c r="Q964" s="12" t="s">
        <v>8317</v>
      </c>
      <c r="R964" t="s">
        <v>8319</v>
      </c>
      <c r="S964">
        <f t="shared" si="31"/>
        <v>1</v>
      </c>
      <c r="T964" s="17" t="s">
        <v>8365</v>
      </c>
    </row>
    <row r="965" spans="1:20" ht="28.8" hidden="1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9">
        <v>42625.635636574072</v>
      </c>
      <c r="K965">
        <v>1473693319</v>
      </c>
      <c r="L965" t="b">
        <v>0</v>
      </c>
      <c r="M965">
        <v>9</v>
      </c>
      <c r="N965" t="b">
        <v>0</v>
      </c>
      <c r="O965" t="s">
        <v>8271</v>
      </c>
      <c r="P965">
        <f t="shared" si="30"/>
        <v>2016</v>
      </c>
      <c r="Q965" s="12" t="s">
        <v>8317</v>
      </c>
      <c r="R965" t="s">
        <v>8319</v>
      </c>
      <c r="S965">
        <f t="shared" si="31"/>
        <v>9</v>
      </c>
      <c r="T965" s="17" t="s">
        <v>8373</v>
      </c>
    </row>
    <row r="966" spans="1:20" ht="43.2" hidden="1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9">
        <v>42208.628692129627</v>
      </c>
      <c r="K966">
        <v>1437663919</v>
      </c>
      <c r="L966" t="b">
        <v>0</v>
      </c>
      <c r="M966">
        <v>29</v>
      </c>
      <c r="N966" t="b">
        <v>0</v>
      </c>
      <c r="O966" t="s">
        <v>8271</v>
      </c>
      <c r="P966">
        <f t="shared" si="30"/>
        <v>2015</v>
      </c>
      <c r="Q966" s="12" t="s">
        <v>8317</v>
      </c>
      <c r="R966" t="s">
        <v>8319</v>
      </c>
      <c r="S966">
        <f t="shared" si="31"/>
        <v>7</v>
      </c>
      <c r="T966" s="17" t="s">
        <v>8371</v>
      </c>
    </row>
    <row r="967" spans="1:20" ht="43.2" hidden="1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9">
        <v>42637.016736111109</v>
      </c>
      <c r="K967">
        <v>1474676646</v>
      </c>
      <c r="L967" t="b">
        <v>0</v>
      </c>
      <c r="M967">
        <v>6</v>
      </c>
      <c r="N967" t="b">
        <v>0</v>
      </c>
      <c r="O967" t="s">
        <v>8271</v>
      </c>
      <c r="P967">
        <f t="shared" si="30"/>
        <v>2016</v>
      </c>
      <c r="Q967" s="12" t="s">
        <v>8317</v>
      </c>
      <c r="R967" t="s">
        <v>8319</v>
      </c>
      <c r="S967">
        <f t="shared" si="31"/>
        <v>9</v>
      </c>
      <c r="T967" s="17" t="s">
        <v>8373</v>
      </c>
    </row>
    <row r="968" spans="1:20" ht="43.2" hidden="1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9">
        <v>42619.635787037034</v>
      </c>
      <c r="K968">
        <v>1473174932</v>
      </c>
      <c r="L968" t="b">
        <v>0</v>
      </c>
      <c r="M968">
        <v>30</v>
      </c>
      <c r="N968" t="b">
        <v>0</v>
      </c>
      <c r="O968" t="s">
        <v>8271</v>
      </c>
      <c r="P968">
        <f t="shared" si="30"/>
        <v>2016</v>
      </c>
      <c r="Q968" s="12" t="s">
        <v>8317</v>
      </c>
      <c r="R968" t="s">
        <v>8319</v>
      </c>
      <c r="S968">
        <f t="shared" si="31"/>
        <v>9</v>
      </c>
      <c r="T968" s="17" t="s">
        <v>8373</v>
      </c>
    </row>
    <row r="969" spans="1:20" ht="43.2" hidden="1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9">
        <v>42422.254328703704</v>
      </c>
      <c r="K969">
        <v>1456121174</v>
      </c>
      <c r="L969" t="b">
        <v>0</v>
      </c>
      <c r="M969">
        <v>81</v>
      </c>
      <c r="N969" t="b">
        <v>0</v>
      </c>
      <c r="O969" t="s">
        <v>8271</v>
      </c>
      <c r="P969">
        <f t="shared" si="30"/>
        <v>2016</v>
      </c>
      <c r="Q969" s="12" t="s">
        <v>8317</v>
      </c>
      <c r="R969" t="s">
        <v>8319</v>
      </c>
      <c r="S969">
        <f t="shared" si="31"/>
        <v>2</v>
      </c>
      <c r="T969" s="17" t="s">
        <v>8366</v>
      </c>
    </row>
    <row r="970" spans="1:20" ht="43.2" hidden="1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9">
        <v>41836.847615740742</v>
      </c>
      <c r="K970">
        <v>1405542034</v>
      </c>
      <c r="L970" t="b">
        <v>0</v>
      </c>
      <c r="M970">
        <v>4</v>
      </c>
      <c r="N970" t="b">
        <v>0</v>
      </c>
      <c r="O970" t="s">
        <v>8271</v>
      </c>
      <c r="P970">
        <f t="shared" si="30"/>
        <v>2014</v>
      </c>
      <c r="Q970" s="12" t="s">
        <v>8317</v>
      </c>
      <c r="R970" t="s">
        <v>8319</v>
      </c>
      <c r="S970">
        <f t="shared" si="31"/>
        <v>7</v>
      </c>
      <c r="T970" s="17" t="s">
        <v>8371</v>
      </c>
    </row>
    <row r="971" spans="1:20" ht="28.8" hidden="1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9">
        <v>42742.30332175926</v>
      </c>
      <c r="K971">
        <v>1483773407</v>
      </c>
      <c r="L971" t="b">
        <v>0</v>
      </c>
      <c r="M971">
        <v>11</v>
      </c>
      <c r="N971" t="b">
        <v>0</v>
      </c>
      <c r="O971" t="s">
        <v>8271</v>
      </c>
      <c r="P971">
        <f t="shared" si="30"/>
        <v>2017</v>
      </c>
      <c r="Q971" s="12" t="s">
        <v>8317</v>
      </c>
      <c r="R971" t="s">
        <v>8319</v>
      </c>
      <c r="S971">
        <f t="shared" si="31"/>
        <v>1</v>
      </c>
      <c r="T971" s="17" t="s">
        <v>8365</v>
      </c>
    </row>
    <row r="972" spans="1:20" ht="43.2" hidden="1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9">
        <v>42721.220520833333</v>
      </c>
      <c r="K972">
        <v>1481951853</v>
      </c>
      <c r="L972" t="b">
        <v>0</v>
      </c>
      <c r="M972">
        <v>14</v>
      </c>
      <c r="N972" t="b">
        <v>0</v>
      </c>
      <c r="O972" t="s">
        <v>8271</v>
      </c>
      <c r="P972">
        <f t="shared" si="30"/>
        <v>2016</v>
      </c>
      <c r="Q972" s="12" t="s">
        <v>8317</v>
      </c>
      <c r="R972" t="s">
        <v>8319</v>
      </c>
      <c r="S972">
        <f t="shared" si="31"/>
        <v>12</v>
      </c>
      <c r="T972" s="17" t="s">
        <v>8376</v>
      </c>
    </row>
    <row r="973" spans="1:20" ht="43.2" hidden="1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9">
        <v>42111.709027777775</v>
      </c>
      <c r="K973">
        <v>1429290060</v>
      </c>
      <c r="L973" t="b">
        <v>0</v>
      </c>
      <c r="M973">
        <v>5</v>
      </c>
      <c r="N973" t="b">
        <v>0</v>
      </c>
      <c r="O973" t="s">
        <v>8271</v>
      </c>
      <c r="P973">
        <f t="shared" si="30"/>
        <v>2015</v>
      </c>
      <c r="Q973" s="12" t="s">
        <v>8317</v>
      </c>
      <c r="R973" t="s">
        <v>8319</v>
      </c>
      <c r="S973">
        <f t="shared" si="31"/>
        <v>4</v>
      </c>
      <c r="T973" s="17" t="s">
        <v>8368</v>
      </c>
    </row>
    <row r="974" spans="1:20" ht="43.2" hidden="1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9">
        <v>41856.865717592591</v>
      </c>
      <c r="K974">
        <v>1407271598</v>
      </c>
      <c r="L974" t="b">
        <v>0</v>
      </c>
      <c r="M974">
        <v>45</v>
      </c>
      <c r="N974" t="b">
        <v>0</v>
      </c>
      <c r="O974" t="s">
        <v>8271</v>
      </c>
      <c r="P974">
        <f t="shared" si="30"/>
        <v>2014</v>
      </c>
      <c r="Q974" s="12" t="s">
        <v>8317</v>
      </c>
      <c r="R974" t="s">
        <v>8319</v>
      </c>
      <c r="S974">
        <f t="shared" si="31"/>
        <v>8</v>
      </c>
      <c r="T974" s="17" t="s">
        <v>8372</v>
      </c>
    </row>
    <row r="975" spans="1:20" ht="43.2" hidden="1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9">
        <v>42257.014965277776</v>
      </c>
      <c r="K975">
        <v>1441844493</v>
      </c>
      <c r="L975" t="b">
        <v>0</v>
      </c>
      <c r="M975">
        <v>8</v>
      </c>
      <c r="N975" t="b">
        <v>0</v>
      </c>
      <c r="O975" t="s">
        <v>8271</v>
      </c>
      <c r="P975">
        <f t="shared" si="30"/>
        <v>2015</v>
      </c>
      <c r="Q975" s="12" t="s">
        <v>8317</v>
      </c>
      <c r="R975" t="s">
        <v>8319</v>
      </c>
      <c r="S975">
        <f t="shared" si="31"/>
        <v>9</v>
      </c>
      <c r="T975" s="17" t="s">
        <v>8373</v>
      </c>
    </row>
    <row r="976" spans="1:20" ht="43.2" hidden="1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9">
        <v>42424.749490740738</v>
      </c>
      <c r="K976">
        <v>1456336756</v>
      </c>
      <c r="L976" t="b">
        <v>0</v>
      </c>
      <c r="M976">
        <v>3</v>
      </c>
      <c r="N976" t="b">
        <v>0</v>
      </c>
      <c r="O976" t="s">
        <v>8271</v>
      </c>
      <c r="P976">
        <f t="shared" si="30"/>
        <v>2016</v>
      </c>
      <c r="Q976" s="12" t="s">
        <v>8317</v>
      </c>
      <c r="R976" t="s">
        <v>8319</v>
      </c>
      <c r="S976">
        <f t="shared" si="31"/>
        <v>2</v>
      </c>
      <c r="T976" s="17" t="s">
        <v>8366</v>
      </c>
    </row>
    <row r="977" spans="1:20" ht="43.2" hidden="1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9">
        <v>42489.696585648147</v>
      </c>
      <c r="K977">
        <v>1461948185</v>
      </c>
      <c r="L977" t="b">
        <v>0</v>
      </c>
      <c r="M977">
        <v>24</v>
      </c>
      <c r="N977" t="b">
        <v>0</v>
      </c>
      <c r="O977" t="s">
        <v>8271</v>
      </c>
      <c r="P977">
        <f t="shared" si="30"/>
        <v>2016</v>
      </c>
      <c r="Q977" s="12" t="s">
        <v>8317</v>
      </c>
      <c r="R977" t="s">
        <v>8319</v>
      </c>
      <c r="S977">
        <f t="shared" si="31"/>
        <v>4</v>
      </c>
      <c r="T977" s="17" t="s">
        <v>8368</v>
      </c>
    </row>
    <row r="978" spans="1:20" ht="43.2" hidden="1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9">
        <v>42185.058993055558</v>
      </c>
      <c r="K978">
        <v>1435627497</v>
      </c>
      <c r="L978" t="b">
        <v>0</v>
      </c>
      <c r="M978">
        <v>18</v>
      </c>
      <c r="N978" t="b">
        <v>0</v>
      </c>
      <c r="O978" t="s">
        <v>8271</v>
      </c>
      <c r="P978">
        <f t="shared" si="30"/>
        <v>2015</v>
      </c>
      <c r="Q978" s="12" t="s">
        <v>8317</v>
      </c>
      <c r="R978" t="s">
        <v>8319</v>
      </c>
      <c r="S978">
        <f t="shared" si="31"/>
        <v>6</v>
      </c>
      <c r="T978" s="17" t="s">
        <v>8370</v>
      </c>
    </row>
    <row r="979" spans="1:20" ht="43.2" hidden="1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9">
        <v>42391.942094907405</v>
      </c>
      <c r="K979">
        <v>1453502197</v>
      </c>
      <c r="L979" t="b">
        <v>0</v>
      </c>
      <c r="M979">
        <v>12</v>
      </c>
      <c r="N979" t="b">
        <v>0</v>
      </c>
      <c r="O979" t="s">
        <v>8271</v>
      </c>
      <c r="P979">
        <f t="shared" si="30"/>
        <v>2016</v>
      </c>
      <c r="Q979" s="12" t="s">
        <v>8317</v>
      </c>
      <c r="R979" t="s">
        <v>8319</v>
      </c>
      <c r="S979">
        <f t="shared" si="31"/>
        <v>1</v>
      </c>
      <c r="T979" s="17" t="s">
        <v>8365</v>
      </c>
    </row>
    <row r="980" spans="1:20" ht="43.2" hidden="1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9">
        <v>42395.309039351851</v>
      </c>
      <c r="K980">
        <v>1453793101</v>
      </c>
      <c r="L980" t="b">
        <v>0</v>
      </c>
      <c r="M980">
        <v>123</v>
      </c>
      <c r="N980" t="b">
        <v>0</v>
      </c>
      <c r="O980" t="s">
        <v>8271</v>
      </c>
      <c r="P980">
        <f t="shared" si="30"/>
        <v>2016</v>
      </c>
      <c r="Q980" s="12" t="s">
        <v>8317</v>
      </c>
      <c r="R980" t="s">
        <v>8319</v>
      </c>
      <c r="S980">
        <f t="shared" si="31"/>
        <v>1</v>
      </c>
      <c r="T980" s="17" t="s">
        <v>8365</v>
      </c>
    </row>
    <row r="981" spans="1:20" ht="43.2" hidden="1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9">
        <v>42506.416990740741</v>
      </c>
      <c r="K981">
        <v>1463392828</v>
      </c>
      <c r="L981" t="b">
        <v>0</v>
      </c>
      <c r="M981">
        <v>96</v>
      </c>
      <c r="N981" t="b">
        <v>0</v>
      </c>
      <c r="O981" t="s">
        <v>8271</v>
      </c>
      <c r="P981">
        <f t="shared" si="30"/>
        <v>2016</v>
      </c>
      <c r="Q981" s="12" t="s">
        <v>8317</v>
      </c>
      <c r="R981" t="s">
        <v>8319</v>
      </c>
      <c r="S981">
        <f t="shared" si="31"/>
        <v>5</v>
      </c>
      <c r="T981" s="17" t="s">
        <v>8369</v>
      </c>
    </row>
    <row r="982" spans="1:20" ht="43.2" hidden="1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9">
        <v>41928.904189814813</v>
      </c>
      <c r="K982">
        <v>1413495722</v>
      </c>
      <c r="L982" t="b">
        <v>0</v>
      </c>
      <c r="M982">
        <v>31</v>
      </c>
      <c r="N982" t="b">
        <v>0</v>
      </c>
      <c r="O982" t="s">
        <v>8271</v>
      </c>
      <c r="P982">
        <f t="shared" si="30"/>
        <v>2014</v>
      </c>
      <c r="Q982" s="12" t="s">
        <v>8317</v>
      </c>
      <c r="R982" t="s">
        <v>8319</v>
      </c>
      <c r="S982">
        <f t="shared" si="31"/>
        <v>10</v>
      </c>
      <c r="T982" s="17" t="s">
        <v>8374</v>
      </c>
    </row>
    <row r="983" spans="1:20" ht="43.2" hidden="1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9">
        <v>41830.947013888886</v>
      </c>
      <c r="K983">
        <v>1405032222</v>
      </c>
      <c r="L983" t="b">
        <v>0</v>
      </c>
      <c r="M983">
        <v>4</v>
      </c>
      <c r="N983" t="b">
        <v>0</v>
      </c>
      <c r="O983" t="s">
        <v>8271</v>
      </c>
      <c r="P983">
        <f t="shared" si="30"/>
        <v>2014</v>
      </c>
      <c r="Q983" s="12" t="s">
        <v>8317</v>
      </c>
      <c r="R983" t="s">
        <v>8319</v>
      </c>
      <c r="S983">
        <f t="shared" si="31"/>
        <v>7</v>
      </c>
      <c r="T983" s="17" t="s">
        <v>8371</v>
      </c>
    </row>
    <row r="984" spans="1:20" ht="28.8" hidden="1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9">
        <v>42615.753310185188</v>
      </c>
      <c r="K984">
        <v>1472839486</v>
      </c>
      <c r="L984" t="b">
        <v>0</v>
      </c>
      <c r="M984">
        <v>3</v>
      </c>
      <c r="N984" t="b">
        <v>0</v>
      </c>
      <c r="O984" t="s">
        <v>8271</v>
      </c>
      <c r="P984">
        <f t="shared" si="30"/>
        <v>2016</v>
      </c>
      <c r="Q984" s="12" t="s">
        <v>8317</v>
      </c>
      <c r="R984" t="s">
        <v>8319</v>
      </c>
      <c r="S984">
        <f t="shared" si="31"/>
        <v>9</v>
      </c>
      <c r="T984" s="17" t="s">
        <v>8373</v>
      </c>
    </row>
    <row r="985" spans="1:20" ht="57.6" hidden="1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9">
        <v>42574.667650462965</v>
      </c>
      <c r="K985">
        <v>1469289685</v>
      </c>
      <c r="L985" t="b">
        <v>0</v>
      </c>
      <c r="M985">
        <v>179</v>
      </c>
      <c r="N985" t="b">
        <v>0</v>
      </c>
      <c r="O985" t="s">
        <v>8271</v>
      </c>
      <c r="P985">
        <f t="shared" si="30"/>
        <v>2016</v>
      </c>
      <c r="Q985" s="12" t="s">
        <v>8317</v>
      </c>
      <c r="R985" t="s">
        <v>8319</v>
      </c>
      <c r="S985">
        <f t="shared" si="31"/>
        <v>7</v>
      </c>
      <c r="T985" s="17" t="s">
        <v>8371</v>
      </c>
    </row>
    <row r="986" spans="1:20" ht="72" hidden="1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9">
        <v>42061.115833333337</v>
      </c>
      <c r="K986">
        <v>1424918808</v>
      </c>
      <c r="L986" t="b">
        <v>0</v>
      </c>
      <c r="M986">
        <v>3</v>
      </c>
      <c r="N986" t="b">
        <v>0</v>
      </c>
      <c r="O986" t="s">
        <v>8271</v>
      </c>
      <c r="P986">
        <f t="shared" si="30"/>
        <v>2015</v>
      </c>
      <c r="Q986" s="12" t="s">
        <v>8317</v>
      </c>
      <c r="R986" t="s">
        <v>8319</v>
      </c>
      <c r="S986">
        <f t="shared" si="31"/>
        <v>2</v>
      </c>
      <c r="T986" s="17" t="s">
        <v>8366</v>
      </c>
    </row>
    <row r="987" spans="1:20" ht="43.2" hidden="1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9">
        <v>42339.96770833333</v>
      </c>
      <c r="K987">
        <v>1449011610</v>
      </c>
      <c r="L987" t="b">
        <v>0</v>
      </c>
      <c r="M987">
        <v>23</v>
      </c>
      <c r="N987" t="b">
        <v>0</v>
      </c>
      <c r="O987" t="s">
        <v>8271</v>
      </c>
      <c r="P987">
        <f t="shared" si="30"/>
        <v>2015</v>
      </c>
      <c r="Q987" s="12" t="s">
        <v>8317</v>
      </c>
      <c r="R987" t="s">
        <v>8319</v>
      </c>
      <c r="S987">
        <f t="shared" si="31"/>
        <v>12</v>
      </c>
      <c r="T987" s="17" t="s">
        <v>8376</v>
      </c>
    </row>
    <row r="988" spans="1:20" ht="43.2" hidden="1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9">
        <v>42324.767361111109</v>
      </c>
      <c r="K988">
        <v>1447698300</v>
      </c>
      <c r="L988" t="b">
        <v>0</v>
      </c>
      <c r="M988">
        <v>23</v>
      </c>
      <c r="N988" t="b">
        <v>0</v>
      </c>
      <c r="O988" t="s">
        <v>8271</v>
      </c>
      <c r="P988">
        <f t="shared" si="30"/>
        <v>2015</v>
      </c>
      <c r="Q988" s="12" t="s">
        <v>8317</v>
      </c>
      <c r="R988" t="s">
        <v>8319</v>
      </c>
      <c r="S988">
        <f t="shared" si="31"/>
        <v>11</v>
      </c>
      <c r="T988" s="17" t="s">
        <v>8375</v>
      </c>
    </row>
    <row r="989" spans="1:20" ht="43.2" hidden="1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9">
        <v>41773.294560185182</v>
      </c>
      <c r="K989">
        <v>1400051050</v>
      </c>
      <c r="L989" t="b">
        <v>0</v>
      </c>
      <c r="M989">
        <v>41</v>
      </c>
      <c r="N989" t="b">
        <v>0</v>
      </c>
      <c r="O989" t="s">
        <v>8271</v>
      </c>
      <c r="P989">
        <f t="shared" si="30"/>
        <v>2014</v>
      </c>
      <c r="Q989" s="12" t="s">
        <v>8317</v>
      </c>
      <c r="R989" t="s">
        <v>8319</v>
      </c>
      <c r="S989">
        <f t="shared" si="31"/>
        <v>5</v>
      </c>
      <c r="T989" s="17" t="s">
        <v>8369</v>
      </c>
    </row>
    <row r="990" spans="1:20" ht="57.6" hidden="1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9">
        <v>42614.356770833336</v>
      </c>
      <c r="K990">
        <v>1472718825</v>
      </c>
      <c r="L990" t="b">
        <v>0</v>
      </c>
      <c r="M990">
        <v>0</v>
      </c>
      <c r="N990" t="b">
        <v>0</v>
      </c>
      <c r="O990" t="s">
        <v>8271</v>
      </c>
      <c r="P990">
        <f t="shared" si="30"/>
        <v>2016</v>
      </c>
      <c r="Q990" s="12" t="s">
        <v>8317</v>
      </c>
      <c r="R990" t="s">
        <v>8319</v>
      </c>
      <c r="S990">
        <f t="shared" si="31"/>
        <v>9</v>
      </c>
      <c r="T990" s="17" t="s">
        <v>8373</v>
      </c>
    </row>
    <row r="991" spans="1:20" hidden="1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9">
        <v>42611.933969907404</v>
      </c>
      <c r="K991">
        <v>1472509495</v>
      </c>
      <c r="L991" t="b">
        <v>0</v>
      </c>
      <c r="M991">
        <v>32</v>
      </c>
      <c r="N991" t="b">
        <v>0</v>
      </c>
      <c r="O991" t="s">
        <v>8271</v>
      </c>
      <c r="P991">
        <f t="shared" si="30"/>
        <v>2016</v>
      </c>
      <c r="Q991" s="12" t="s">
        <v>8317</v>
      </c>
      <c r="R991" t="s">
        <v>8319</v>
      </c>
      <c r="S991">
        <f t="shared" si="31"/>
        <v>8</v>
      </c>
      <c r="T991" s="17" t="s">
        <v>8372</v>
      </c>
    </row>
    <row r="992" spans="1:20" ht="43.2" hidden="1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9">
        <v>41855.784305555557</v>
      </c>
      <c r="K992">
        <v>1407178164</v>
      </c>
      <c r="L992" t="b">
        <v>0</v>
      </c>
      <c r="M992">
        <v>2</v>
      </c>
      <c r="N992" t="b">
        <v>0</v>
      </c>
      <c r="O992" t="s">
        <v>8271</v>
      </c>
      <c r="P992">
        <f t="shared" si="30"/>
        <v>2014</v>
      </c>
      <c r="Q992" s="12" t="s">
        <v>8317</v>
      </c>
      <c r="R992" t="s">
        <v>8319</v>
      </c>
      <c r="S992">
        <f t="shared" si="31"/>
        <v>8</v>
      </c>
      <c r="T992" s="17" t="s">
        <v>8372</v>
      </c>
    </row>
    <row r="993" spans="1:20" ht="72" hidden="1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9">
        <v>42538.756805555553</v>
      </c>
      <c r="K993">
        <v>1466186988</v>
      </c>
      <c r="L993" t="b">
        <v>0</v>
      </c>
      <c r="M993">
        <v>7</v>
      </c>
      <c r="N993" t="b">
        <v>0</v>
      </c>
      <c r="O993" t="s">
        <v>8271</v>
      </c>
      <c r="P993">
        <f t="shared" si="30"/>
        <v>2016</v>
      </c>
      <c r="Q993" s="12" t="s">
        <v>8317</v>
      </c>
      <c r="R993" t="s">
        <v>8319</v>
      </c>
      <c r="S993">
        <f t="shared" si="31"/>
        <v>6</v>
      </c>
      <c r="T993" s="17" t="s">
        <v>8370</v>
      </c>
    </row>
    <row r="994" spans="1:20" ht="43.2" hidden="1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9">
        <v>42437.924988425926</v>
      </c>
      <c r="K994">
        <v>1457475119</v>
      </c>
      <c r="L994" t="b">
        <v>0</v>
      </c>
      <c r="M994">
        <v>4</v>
      </c>
      <c r="N994" t="b">
        <v>0</v>
      </c>
      <c r="O994" t="s">
        <v>8271</v>
      </c>
      <c r="P994">
        <f t="shared" si="30"/>
        <v>2016</v>
      </c>
      <c r="Q994" s="12" t="s">
        <v>8317</v>
      </c>
      <c r="R994" t="s">
        <v>8319</v>
      </c>
      <c r="S994">
        <f t="shared" si="31"/>
        <v>3</v>
      </c>
      <c r="T994" s="17" t="s">
        <v>8367</v>
      </c>
    </row>
    <row r="995" spans="1:20" ht="43.2" hidden="1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9">
        <v>42652.964907407404</v>
      </c>
      <c r="K995">
        <v>1476054568</v>
      </c>
      <c r="L995" t="b">
        <v>0</v>
      </c>
      <c r="M995">
        <v>196</v>
      </c>
      <c r="N995" t="b">
        <v>0</v>
      </c>
      <c r="O995" t="s">
        <v>8271</v>
      </c>
      <c r="P995">
        <f t="shared" si="30"/>
        <v>2016</v>
      </c>
      <c r="Q995" s="12" t="s">
        <v>8317</v>
      </c>
      <c r="R995" t="s">
        <v>8319</v>
      </c>
      <c r="S995">
        <f t="shared" si="31"/>
        <v>10</v>
      </c>
      <c r="T995" s="17" t="s">
        <v>8374</v>
      </c>
    </row>
    <row r="996" spans="1:20" ht="57.6" hidden="1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9">
        <v>41921.263078703705</v>
      </c>
      <c r="K996">
        <v>1412835530</v>
      </c>
      <c r="L996" t="b">
        <v>0</v>
      </c>
      <c r="M996">
        <v>11</v>
      </c>
      <c r="N996" t="b">
        <v>0</v>
      </c>
      <c r="O996" t="s">
        <v>8271</v>
      </c>
      <c r="P996">
        <f t="shared" si="30"/>
        <v>2014</v>
      </c>
      <c r="Q996" s="12" t="s">
        <v>8317</v>
      </c>
      <c r="R996" t="s">
        <v>8319</v>
      </c>
      <c r="S996">
        <f t="shared" si="31"/>
        <v>10</v>
      </c>
      <c r="T996" s="17" t="s">
        <v>8374</v>
      </c>
    </row>
    <row r="997" spans="1:20" ht="43.2" hidden="1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9">
        <v>41947.940740740742</v>
      </c>
      <c r="K997">
        <v>1415140480</v>
      </c>
      <c r="L997" t="b">
        <v>0</v>
      </c>
      <c r="M997">
        <v>9</v>
      </c>
      <c r="N997" t="b">
        <v>0</v>
      </c>
      <c r="O997" t="s">
        <v>8271</v>
      </c>
      <c r="P997">
        <f t="shared" si="30"/>
        <v>2014</v>
      </c>
      <c r="Q997" s="12" t="s">
        <v>8317</v>
      </c>
      <c r="R997" t="s">
        <v>8319</v>
      </c>
      <c r="S997">
        <f t="shared" si="31"/>
        <v>11</v>
      </c>
      <c r="T997" s="17" t="s">
        <v>8375</v>
      </c>
    </row>
    <row r="998" spans="1:20" ht="28.8" hidden="1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9">
        <v>41817.866435185184</v>
      </c>
      <c r="K998">
        <v>1403902060</v>
      </c>
      <c r="L998" t="b">
        <v>0</v>
      </c>
      <c r="M998">
        <v>5</v>
      </c>
      <c r="N998" t="b">
        <v>0</v>
      </c>
      <c r="O998" t="s">
        <v>8271</v>
      </c>
      <c r="P998">
        <f t="shared" si="30"/>
        <v>2014</v>
      </c>
      <c r="Q998" s="12" t="s">
        <v>8317</v>
      </c>
      <c r="R998" t="s">
        <v>8319</v>
      </c>
      <c r="S998">
        <f t="shared" si="31"/>
        <v>6</v>
      </c>
      <c r="T998" s="17" t="s">
        <v>8370</v>
      </c>
    </row>
    <row r="999" spans="1:20" ht="28.8" hidden="1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9">
        <v>41941.10297453704</v>
      </c>
      <c r="K999">
        <v>1414549697</v>
      </c>
      <c r="L999" t="b">
        <v>0</v>
      </c>
      <c r="M999">
        <v>8</v>
      </c>
      <c r="N999" t="b">
        <v>0</v>
      </c>
      <c r="O999" t="s">
        <v>8271</v>
      </c>
      <c r="P999">
        <f t="shared" si="30"/>
        <v>2014</v>
      </c>
      <c r="Q999" s="12" t="s">
        <v>8317</v>
      </c>
      <c r="R999" t="s">
        <v>8319</v>
      </c>
      <c r="S999">
        <f t="shared" si="31"/>
        <v>10</v>
      </c>
      <c r="T999" s="17" t="s">
        <v>8374</v>
      </c>
    </row>
    <row r="1000" spans="1:20" ht="43.2" hidden="1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9">
        <v>42282.168993055559</v>
      </c>
      <c r="K1000">
        <v>1444017801</v>
      </c>
      <c r="L1000" t="b">
        <v>0</v>
      </c>
      <c r="M1000">
        <v>229</v>
      </c>
      <c r="N1000" t="b">
        <v>0</v>
      </c>
      <c r="O1000" t="s">
        <v>8271</v>
      </c>
      <c r="P1000">
        <f t="shared" si="30"/>
        <v>2015</v>
      </c>
      <c r="Q1000" s="12" t="s">
        <v>8317</v>
      </c>
      <c r="R1000" t="s">
        <v>8319</v>
      </c>
      <c r="S1000">
        <f t="shared" si="31"/>
        <v>10</v>
      </c>
      <c r="T1000" s="17" t="s">
        <v>8374</v>
      </c>
    </row>
    <row r="1001" spans="1:20" ht="43.2" hidden="1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9">
        <v>41926.29965277778</v>
      </c>
      <c r="K1001">
        <v>1413270690</v>
      </c>
      <c r="L1001" t="b">
        <v>0</v>
      </c>
      <c r="M1001">
        <v>40</v>
      </c>
      <c r="N1001" t="b">
        <v>0</v>
      </c>
      <c r="O1001" t="s">
        <v>8271</v>
      </c>
      <c r="P1001">
        <f t="shared" si="30"/>
        <v>2014</v>
      </c>
      <c r="Q1001" s="12" t="s">
        <v>8317</v>
      </c>
      <c r="R1001" t="s">
        <v>8319</v>
      </c>
      <c r="S1001">
        <f t="shared" si="31"/>
        <v>10</v>
      </c>
      <c r="T1001" s="17" t="s">
        <v>8374</v>
      </c>
    </row>
    <row r="1002" spans="1:20" ht="43.2" hidden="1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9">
        <v>42749.05972222222</v>
      </c>
      <c r="K1002">
        <v>1484357160</v>
      </c>
      <c r="L1002" t="b">
        <v>0</v>
      </c>
      <c r="M1002">
        <v>6</v>
      </c>
      <c r="N1002" t="b">
        <v>0</v>
      </c>
      <c r="O1002" t="s">
        <v>8271</v>
      </c>
      <c r="P1002">
        <f t="shared" si="30"/>
        <v>2017</v>
      </c>
      <c r="Q1002" s="12" t="s">
        <v>8317</v>
      </c>
      <c r="R1002" t="s">
        <v>8319</v>
      </c>
      <c r="S1002">
        <f t="shared" si="31"/>
        <v>1</v>
      </c>
      <c r="T1002" s="17" t="s">
        <v>8365</v>
      </c>
    </row>
    <row r="1003" spans="1:20" ht="43.2" hidden="1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9">
        <v>42720.720057870371</v>
      </c>
      <c r="K1003">
        <v>1481908613</v>
      </c>
      <c r="L1003" t="b">
        <v>0</v>
      </c>
      <c r="M1003">
        <v>4</v>
      </c>
      <c r="N1003" t="b">
        <v>0</v>
      </c>
      <c r="O1003" t="s">
        <v>8271</v>
      </c>
      <c r="P1003">
        <f t="shared" si="30"/>
        <v>2016</v>
      </c>
      <c r="Q1003" s="12" t="s">
        <v>8317</v>
      </c>
      <c r="R1003" t="s">
        <v>8319</v>
      </c>
      <c r="S1003">
        <f t="shared" si="31"/>
        <v>12</v>
      </c>
      <c r="T1003" s="17" t="s">
        <v>8376</v>
      </c>
    </row>
    <row r="1004" spans="1:20" ht="43.2" hidden="1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9">
        <v>42325.684189814812</v>
      </c>
      <c r="K1004">
        <v>1447777514</v>
      </c>
      <c r="L1004" t="b">
        <v>0</v>
      </c>
      <c r="M1004">
        <v>22</v>
      </c>
      <c r="N1004" t="b">
        <v>0</v>
      </c>
      <c r="O1004" t="s">
        <v>8271</v>
      </c>
      <c r="P1004">
        <f t="shared" si="30"/>
        <v>2015</v>
      </c>
      <c r="Q1004" s="12" t="s">
        <v>8317</v>
      </c>
      <c r="R1004" t="s">
        <v>8319</v>
      </c>
      <c r="S1004">
        <f t="shared" si="31"/>
        <v>11</v>
      </c>
      <c r="T1004" s="17" t="s">
        <v>8375</v>
      </c>
    </row>
    <row r="1005" spans="1:20" ht="43.2" hidden="1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9">
        <v>42780.709039351852</v>
      </c>
      <c r="K1005">
        <v>1487091661</v>
      </c>
      <c r="L1005" t="b">
        <v>0</v>
      </c>
      <c r="M1005">
        <v>15</v>
      </c>
      <c r="N1005" t="b">
        <v>0</v>
      </c>
      <c r="O1005" t="s">
        <v>8271</v>
      </c>
      <c r="P1005">
        <f t="shared" si="30"/>
        <v>2017</v>
      </c>
      <c r="Q1005" s="12" t="s">
        <v>8317</v>
      </c>
      <c r="R1005" t="s">
        <v>8319</v>
      </c>
      <c r="S1005">
        <f t="shared" si="31"/>
        <v>2</v>
      </c>
      <c r="T1005" s="17" t="s">
        <v>8366</v>
      </c>
    </row>
    <row r="1006" spans="1:20" ht="28.8" hidden="1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9">
        <v>42388.708645833336</v>
      </c>
      <c r="K1006">
        <v>1453222827</v>
      </c>
      <c r="L1006" t="b">
        <v>0</v>
      </c>
      <c r="M1006">
        <v>95</v>
      </c>
      <c r="N1006" t="b">
        <v>0</v>
      </c>
      <c r="O1006" t="s">
        <v>8271</v>
      </c>
      <c r="P1006">
        <f t="shared" si="30"/>
        <v>2016</v>
      </c>
      <c r="Q1006" s="12" t="s">
        <v>8317</v>
      </c>
      <c r="R1006" t="s">
        <v>8319</v>
      </c>
      <c r="S1006">
        <f t="shared" si="31"/>
        <v>1</v>
      </c>
      <c r="T1006" s="17" t="s">
        <v>8365</v>
      </c>
    </row>
    <row r="1007" spans="1:20" ht="28.8" hidden="1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9">
        <v>42276.624803240738</v>
      </c>
      <c r="K1007">
        <v>1443538783</v>
      </c>
      <c r="L1007" t="b">
        <v>0</v>
      </c>
      <c r="M1007">
        <v>161</v>
      </c>
      <c r="N1007" t="b">
        <v>0</v>
      </c>
      <c r="O1007" t="s">
        <v>8271</v>
      </c>
      <c r="P1007">
        <f t="shared" si="30"/>
        <v>2015</v>
      </c>
      <c r="Q1007" s="12" t="s">
        <v>8317</v>
      </c>
      <c r="R1007" t="s">
        <v>8319</v>
      </c>
      <c r="S1007">
        <f t="shared" si="31"/>
        <v>9</v>
      </c>
      <c r="T1007" s="17" t="s">
        <v>8373</v>
      </c>
    </row>
    <row r="1008" spans="1:20" ht="43.2" hidden="1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9">
        <v>41977.040185185186</v>
      </c>
      <c r="K1008">
        <v>1417654672</v>
      </c>
      <c r="L1008" t="b">
        <v>0</v>
      </c>
      <c r="M1008">
        <v>8</v>
      </c>
      <c r="N1008" t="b">
        <v>0</v>
      </c>
      <c r="O1008" t="s">
        <v>8271</v>
      </c>
      <c r="P1008">
        <f t="shared" si="30"/>
        <v>2014</v>
      </c>
      <c r="Q1008" s="12" t="s">
        <v>8317</v>
      </c>
      <c r="R1008" t="s">
        <v>8319</v>
      </c>
      <c r="S1008">
        <f t="shared" si="31"/>
        <v>12</v>
      </c>
      <c r="T1008" s="17" t="s">
        <v>8376</v>
      </c>
    </row>
    <row r="1009" spans="1:20" ht="43.2" hidden="1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9">
        <v>42676.583599537036</v>
      </c>
      <c r="K1009">
        <v>1478095223</v>
      </c>
      <c r="L1009" t="b">
        <v>0</v>
      </c>
      <c r="M1009">
        <v>76</v>
      </c>
      <c r="N1009" t="b">
        <v>0</v>
      </c>
      <c r="O1009" t="s">
        <v>8271</v>
      </c>
      <c r="P1009">
        <f t="shared" si="30"/>
        <v>2016</v>
      </c>
      <c r="Q1009" s="12" t="s">
        <v>8317</v>
      </c>
      <c r="R1009" t="s">
        <v>8319</v>
      </c>
      <c r="S1009">
        <f t="shared" si="31"/>
        <v>11</v>
      </c>
      <c r="T1009" s="17" t="s">
        <v>8375</v>
      </c>
    </row>
    <row r="1010" spans="1:20" ht="43.2" hidden="1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9">
        <v>42702.809201388889</v>
      </c>
      <c r="K1010">
        <v>1480361115</v>
      </c>
      <c r="L1010" t="b">
        <v>0</v>
      </c>
      <c r="M1010">
        <v>1</v>
      </c>
      <c r="N1010" t="b">
        <v>0</v>
      </c>
      <c r="O1010" t="s">
        <v>8271</v>
      </c>
      <c r="P1010">
        <f t="shared" si="30"/>
        <v>2016</v>
      </c>
      <c r="Q1010" s="12" t="s">
        <v>8317</v>
      </c>
      <c r="R1010" t="s">
        <v>8319</v>
      </c>
      <c r="S1010">
        <f t="shared" si="31"/>
        <v>11</v>
      </c>
      <c r="T1010" s="17" t="s">
        <v>8375</v>
      </c>
    </row>
    <row r="1011" spans="1:20" ht="43.2" hidden="1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9">
        <v>42510.604699074072</v>
      </c>
      <c r="K1011">
        <v>1463754646</v>
      </c>
      <c r="L1011" t="b">
        <v>0</v>
      </c>
      <c r="M1011">
        <v>101</v>
      </c>
      <c r="N1011" t="b">
        <v>0</v>
      </c>
      <c r="O1011" t="s">
        <v>8271</v>
      </c>
      <c r="P1011">
        <f t="shared" si="30"/>
        <v>2016</v>
      </c>
      <c r="Q1011" s="12" t="s">
        <v>8317</v>
      </c>
      <c r="R1011" t="s">
        <v>8319</v>
      </c>
      <c r="S1011">
        <f t="shared" si="31"/>
        <v>5</v>
      </c>
      <c r="T1011" s="17" t="s">
        <v>8369</v>
      </c>
    </row>
    <row r="1012" spans="1:20" ht="43.2" hidden="1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9">
        <v>42561.829421296294</v>
      </c>
      <c r="K1012">
        <v>1468180462</v>
      </c>
      <c r="L1012" t="b">
        <v>0</v>
      </c>
      <c r="M1012">
        <v>4</v>
      </c>
      <c r="N1012" t="b">
        <v>0</v>
      </c>
      <c r="O1012" t="s">
        <v>8271</v>
      </c>
      <c r="P1012">
        <f t="shared" si="30"/>
        <v>2016</v>
      </c>
      <c r="Q1012" s="12" t="s">
        <v>8317</v>
      </c>
      <c r="R1012" t="s">
        <v>8319</v>
      </c>
      <c r="S1012">
        <f t="shared" si="31"/>
        <v>7</v>
      </c>
      <c r="T1012" s="17" t="s">
        <v>8371</v>
      </c>
    </row>
    <row r="1013" spans="1:20" ht="43.2" hidden="1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9">
        <v>41946.898090277777</v>
      </c>
      <c r="K1013">
        <v>1415050395</v>
      </c>
      <c r="L1013" t="b">
        <v>0</v>
      </c>
      <c r="M1013">
        <v>1</v>
      </c>
      <c r="N1013" t="b">
        <v>0</v>
      </c>
      <c r="O1013" t="s">
        <v>8271</v>
      </c>
      <c r="P1013">
        <f t="shared" si="30"/>
        <v>2014</v>
      </c>
      <c r="Q1013" s="12" t="s">
        <v>8317</v>
      </c>
      <c r="R1013" t="s">
        <v>8319</v>
      </c>
      <c r="S1013">
        <f t="shared" si="31"/>
        <v>11</v>
      </c>
      <c r="T1013" s="17" t="s">
        <v>8375</v>
      </c>
    </row>
    <row r="1014" spans="1:20" ht="57.6" hidden="1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9">
        <v>42714.440416666665</v>
      </c>
      <c r="K1014">
        <v>1481366052</v>
      </c>
      <c r="L1014" t="b">
        <v>0</v>
      </c>
      <c r="M1014">
        <v>775</v>
      </c>
      <c r="N1014" t="b">
        <v>0</v>
      </c>
      <c r="O1014" t="s">
        <v>8271</v>
      </c>
      <c r="P1014">
        <f t="shared" si="30"/>
        <v>2016</v>
      </c>
      <c r="Q1014" s="12" t="s">
        <v>8317</v>
      </c>
      <c r="R1014" t="s">
        <v>8319</v>
      </c>
      <c r="S1014">
        <f t="shared" si="31"/>
        <v>12</v>
      </c>
      <c r="T1014" s="17" t="s">
        <v>8376</v>
      </c>
    </row>
    <row r="1015" spans="1:20" ht="43.2" hidden="1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9">
        <v>42339.833981481483</v>
      </c>
      <c r="K1015">
        <v>1449000056</v>
      </c>
      <c r="L1015" t="b">
        <v>0</v>
      </c>
      <c r="M1015">
        <v>90</v>
      </c>
      <c r="N1015" t="b">
        <v>0</v>
      </c>
      <c r="O1015" t="s">
        <v>8271</v>
      </c>
      <c r="P1015">
        <f t="shared" si="30"/>
        <v>2015</v>
      </c>
      <c r="Q1015" s="12" t="s">
        <v>8317</v>
      </c>
      <c r="R1015" t="s">
        <v>8319</v>
      </c>
      <c r="S1015">
        <f t="shared" si="31"/>
        <v>12</v>
      </c>
      <c r="T1015" s="17" t="s">
        <v>8376</v>
      </c>
    </row>
    <row r="1016" spans="1:20" ht="28.8" hidden="1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9">
        <v>41955.002488425926</v>
      </c>
      <c r="K1016">
        <v>1415750615</v>
      </c>
      <c r="L1016" t="b">
        <v>0</v>
      </c>
      <c r="M1016">
        <v>16</v>
      </c>
      <c r="N1016" t="b">
        <v>0</v>
      </c>
      <c r="O1016" t="s">
        <v>8271</v>
      </c>
      <c r="P1016">
        <f t="shared" si="30"/>
        <v>2014</v>
      </c>
      <c r="Q1016" s="12" t="s">
        <v>8317</v>
      </c>
      <c r="R1016" t="s">
        <v>8319</v>
      </c>
      <c r="S1016">
        <f t="shared" si="31"/>
        <v>11</v>
      </c>
      <c r="T1016" s="17" t="s">
        <v>8375</v>
      </c>
    </row>
    <row r="1017" spans="1:20" ht="28.8" hidden="1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9">
        <v>42303.87841435185</v>
      </c>
      <c r="K1017">
        <v>1445893495</v>
      </c>
      <c r="L1017" t="b">
        <v>0</v>
      </c>
      <c r="M1017">
        <v>6</v>
      </c>
      <c r="N1017" t="b">
        <v>0</v>
      </c>
      <c r="O1017" t="s">
        <v>8271</v>
      </c>
      <c r="P1017">
        <f t="shared" si="30"/>
        <v>2015</v>
      </c>
      <c r="Q1017" s="12" t="s">
        <v>8317</v>
      </c>
      <c r="R1017" t="s">
        <v>8319</v>
      </c>
      <c r="S1017">
        <f t="shared" si="31"/>
        <v>10</v>
      </c>
      <c r="T1017" s="17" t="s">
        <v>8374</v>
      </c>
    </row>
    <row r="1018" spans="1:20" ht="43.2" hidden="1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9">
        <v>42422.107129629629</v>
      </c>
      <c r="K1018">
        <v>1456108456</v>
      </c>
      <c r="L1018" t="b">
        <v>0</v>
      </c>
      <c r="M1018">
        <v>38</v>
      </c>
      <c r="N1018" t="b">
        <v>0</v>
      </c>
      <c r="O1018" t="s">
        <v>8271</v>
      </c>
      <c r="P1018">
        <f t="shared" si="30"/>
        <v>2016</v>
      </c>
      <c r="Q1018" s="12" t="s">
        <v>8317</v>
      </c>
      <c r="R1018" t="s">
        <v>8319</v>
      </c>
      <c r="S1018">
        <f t="shared" si="31"/>
        <v>2</v>
      </c>
      <c r="T1018" s="17" t="s">
        <v>8366</v>
      </c>
    </row>
    <row r="1019" spans="1:20" ht="43.2" hidden="1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9">
        <v>42289.675173611111</v>
      </c>
      <c r="K1019">
        <v>1444666335</v>
      </c>
      <c r="L1019" t="b">
        <v>0</v>
      </c>
      <c r="M1019">
        <v>355</v>
      </c>
      <c r="N1019" t="b">
        <v>0</v>
      </c>
      <c r="O1019" t="s">
        <v>8271</v>
      </c>
      <c r="P1019">
        <f t="shared" si="30"/>
        <v>2015</v>
      </c>
      <c r="Q1019" s="12" t="s">
        <v>8317</v>
      </c>
      <c r="R1019" t="s">
        <v>8319</v>
      </c>
      <c r="S1019">
        <f t="shared" si="31"/>
        <v>10</v>
      </c>
      <c r="T1019" s="17" t="s">
        <v>8374</v>
      </c>
    </row>
    <row r="1020" spans="1:20" ht="43.2" hidden="1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9">
        <v>42535.492280092592</v>
      </c>
      <c r="K1020">
        <v>1465904933</v>
      </c>
      <c r="L1020" t="b">
        <v>0</v>
      </c>
      <c r="M1020">
        <v>7</v>
      </c>
      <c r="N1020" t="b">
        <v>0</v>
      </c>
      <c r="O1020" t="s">
        <v>8271</v>
      </c>
      <c r="P1020">
        <f t="shared" si="30"/>
        <v>2016</v>
      </c>
      <c r="Q1020" s="12" t="s">
        <v>8317</v>
      </c>
      <c r="R1020" t="s">
        <v>8319</v>
      </c>
      <c r="S1020">
        <f t="shared" si="31"/>
        <v>6</v>
      </c>
      <c r="T1020" s="17" t="s">
        <v>8370</v>
      </c>
    </row>
    <row r="1021" spans="1:20" ht="28.8" hidden="1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9">
        <v>42009.973946759259</v>
      </c>
      <c r="K1021">
        <v>1420500149</v>
      </c>
      <c r="L1021" t="b">
        <v>0</v>
      </c>
      <c r="M1021">
        <v>400</v>
      </c>
      <c r="N1021" t="b">
        <v>0</v>
      </c>
      <c r="O1021" t="s">
        <v>8271</v>
      </c>
      <c r="P1021">
        <f t="shared" si="30"/>
        <v>2015</v>
      </c>
      <c r="Q1021" s="12" t="s">
        <v>8317</v>
      </c>
      <c r="R1021" t="s">
        <v>8319</v>
      </c>
      <c r="S1021">
        <f t="shared" si="31"/>
        <v>1</v>
      </c>
      <c r="T1021" s="17" t="s">
        <v>8365</v>
      </c>
    </row>
    <row r="1022" spans="1:20" ht="43.2" hidden="1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9">
        <v>42127.069548611114</v>
      </c>
      <c r="K1022">
        <v>1430617209</v>
      </c>
      <c r="L1022" t="b">
        <v>0</v>
      </c>
      <c r="M1022">
        <v>30</v>
      </c>
      <c r="N1022" t="b">
        <v>1</v>
      </c>
      <c r="O1022" t="s">
        <v>8278</v>
      </c>
      <c r="P1022">
        <f t="shared" si="30"/>
        <v>2015</v>
      </c>
      <c r="Q1022" s="12" t="s">
        <v>8323</v>
      </c>
      <c r="R1022" t="s">
        <v>8328</v>
      </c>
      <c r="S1022">
        <f t="shared" si="31"/>
        <v>5</v>
      </c>
      <c r="T1022" s="17" t="s">
        <v>8369</v>
      </c>
    </row>
    <row r="1023" spans="1:20" ht="43.2" hidden="1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9">
        <v>42271.251979166664</v>
      </c>
      <c r="K1023">
        <v>1443074571</v>
      </c>
      <c r="L1023" t="b">
        <v>1</v>
      </c>
      <c r="M1023">
        <v>478</v>
      </c>
      <c r="N1023" t="b">
        <v>1</v>
      </c>
      <c r="O1023" t="s">
        <v>8278</v>
      </c>
      <c r="P1023">
        <f t="shared" si="30"/>
        <v>2015</v>
      </c>
      <c r="Q1023" s="12" t="s">
        <v>8323</v>
      </c>
      <c r="R1023" t="s">
        <v>8328</v>
      </c>
      <c r="S1023">
        <f t="shared" si="31"/>
        <v>9</v>
      </c>
      <c r="T1023" s="17" t="s">
        <v>8373</v>
      </c>
    </row>
    <row r="1024" spans="1:20" ht="28.8" hidden="1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9">
        <v>42111.646724537037</v>
      </c>
      <c r="K1024">
        <v>1429284677</v>
      </c>
      <c r="L1024" t="b">
        <v>1</v>
      </c>
      <c r="M1024">
        <v>74</v>
      </c>
      <c r="N1024" t="b">
        <v>1</v>
      </c>
      <c r="O1024" t="s">
        <v>8278</v>
      </c>
      <c r="P1024">
        <f t="shared" si="30"/>
        <v>2015</v>
      </c>
      <c r="Q1024" s="12" t="s">
        <v>8323</v>
      </c>
      <c r="R1024" t="s">
        <v>8328</v>
      </c>
      <c r="S1024">
        <f t="shared" si="31"/>
        <v>4</v>
      </c>
      <c r="T1024" s="17" t="s">
        <v>8368</v>
      </c>
    </row>
    <row r="1025" spans="1:20" ht="43.2" hidden="1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9">
        <v>42145.919687499998</v>
      </c>
      <c r="K1025">
        <v>1432245861</v>
      </c>
      <c r="L1025" t="b">
        <v>0</v>
      </c>
      <c r="M1025">
        <v>131</v>
      </c>
      <c r="N1025" t="b">
        <v>1</v>
      </c>
      <c r="O1025" t="s">
        <v>8278</v>
      </c>
      <c r="P1025">
        <f t="shared" si="30"/>
        <v>2015</v>
      </c>
      <c r="Q1025" s="12" t="s">
        <v>8323</v>
      </c>
      <c r="R1025" t="s">
        <v>8328</v>
      </c>
      <c r="S1025">
        <f t="shared" si="31"/>
        <v>5</v>
      </c>
      <c r="T1025" s="17" t="s">
        <v>8369</v>
      </c>
    </row>
    <row r="1026" spans="1:20" ht="43.2" hidden="1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9">
        <v>42370.580590277779</v>
      </c>
      <c r="K1026">
        <v>1451656563</v>
      </c>
      <c r="L1026" t="b">
        <v>1</v>
      </c>
      <c r="M1026">
        <v>61</v>
      </c>
      <c r="N1026" t="b">
        <v>1</v>
      </c>
      <c r="O1026" t="s">
        <v>8278</v>
      </c>
      <c r="P1026">
        <f t="shared" si="30"/>
        <v>2016</v>
      </c>
      <c r="Q1026" s="12" t="s">
        <v>8323</v>
      </c>
      <c r="R1026" t="s">
        <v>8328</v>
      </c>
      <c r="S1026">
        <f t="shared" si="31"/>
        <v>1</v>
      </c>
      <c r="T1026" s="17" t="s">
        <v>8365</v>
      </c>
    </row>
    <row r="1027" spans="1:20" ht="28.8" hidden="1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9">
        <v>42049.833761574075</v>
      </c>
      <c r="K1027">
        <v>1423944037</v>
      </c>
      <c r="L1027" t="b">
        <v>1</v>
      </c>
      <c r="M1027">
        <v>1071</v>
      </c>
      <c r="N1027" t="b">
        <v>1</v>
      </c>
      <c r="O1027" t="s">
        <v>8278</v>
      </c>
      <c r="P1027">
        <f t="shared" ref="P1027:P1090" si="32">YEAR(J1027)</f>
        <v>2015</v>
      </c>
      <c r="Q1027" s="12" t="s">
        <v>8323</v>
      </c>
      <c r="R1027" t="s">
        <v>8328</v>
      </c>
      <c r="S1027">
        <f t="shared" ref="S1027:S1090" si="33">MONTH(J1027)</f>
        <v>2</v>
      </c>
      <c r="T1027" s="17" t="s">
        <v>8366</v>
      </c>
    </row>
    <row r="1028" spans="1:20" ht="43.2" hidden="1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9">
        <v>42426.407592592594</v>
      </c>
      <c r="K1028">
        <v>1456480016</v>
      </c>
      <c r="L1028" t="b">
        <v>1</v>
      </c>
      <c r="M1028">
        <v>122</v>
      </c>
      <c r="N1028" t="b">
        <v>1</v>
      </c>
      <c r="O1028" t="s">
        <v>8278</v>
      </c>
      <c r="P1028">
        <f t="shared" si="32"/>
        <v>2016</v>
      </c>
      <c r="Q1028" s="12" t="s">
        <v>8323</v>
      </c>
      <c r="R1028" t="s">
        <v>8328</v>
      </c>
      <c r="S1028">
        <f t="shared" si="33"/>
        <v>2</v>
      </c>
      <c r="T1028" s="17" t="s">
        <v>8366</v>
      </c>
    </row>
    <row r="1029" spans="1:20" ht="43.2" hidden="1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9">
        <v>41905.034108796295</v>
      </c>
      <c r="K1029">
        <v>1411433347</v>
      </c>
      <c r="L1029" t="b">
        <v>1</v>
      </c>
      <c r="M1029">
        <v>111</v>
      </c>
      <c r="N1029" t="b">
        <v>1</v>
      </c>
      <c r="O1029" t="s">
        <v>8278</v>
      </c>
      <c r="P1029">
        <f t="shared" si="32"/>
        <v>2014</v>
      </c>
      <c r="Q1029" s="12" t="s">
        <v>8323</v>
      </c>
      <c r="R1029" t="s">
        <v>8328</v>
      </c>
      <c r="S1029">
        <f t="shared" si="33"/>
        <v>9</v>
      </c>
      <c r="T1029" s="17" t="s">
        <v>8373</v>
      </c>
    </row>
    <row r="1030" spans="1:20" ht="43.2" hidden="1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9">
        <v>42755.627372685187</v>
      </c>
      <c r="K1030">
        <v>1484924605</v>
      </c>
      <c r="L1030" t="b">
        <v>1</v>
      </c>
      <c r="M1030">
        <v>255</v>
      </c>
      <c r="N1030" t="b">
        <v>1</v>
      </c>
      <c r="O1030" t="s">
        <v>8278</v>
      </c>
      <c r="P1030">
        <f t="shared" si="32"/>
        <v>2017</v>
      </c>
      <c r="Q1030" s="12" t="s">
        <v>8323</v>
      </c>
      <c r="R1030" t="s">
        <v>8328</v>
      </c>
      <c r="S1030">
        <f t="shared" si="33"/>
        <v>1</v>
      </c>
      <c r="T1030" s="17" t="s">
        <v>8365</v>
      </c>
    </row>
    <row r="1031" spans="1:20" ht="28.8" hidden="1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9">
        <v>42044.711886574078</v>
      </c>
      <c r="K1031">
        <v>1423501507</v>
      </c>
      <c r="L1031" t="b">
        <v>0</v>
      </c>
      <c r="M1031">
        <v>141</v>
      </c>
      <c r="N1031" t="b">
        <v>1</v>
      </c>
      <c r="O1031" t="s">
        <v>8278</v>
      </c>
      <c r="P1031">
        <f t="shared" si="32"/>
        <v>2015</v>
      </c>
      <c r="Q1031" s="12" t="s">
        <v>8323</v>
      </c>
      <c r="R1031" t="s">
        <v>8328</v>
      </c>
      <c r="S1031">
        <f t="shared" si="33"/>
        <v>2</v>
      </c>
      <c r="T1031" s="17" t="s">
        <v>8366</v>
      </c>
    </row>
    <row r="1032" spans="1:20" ht="28.8" hidden="1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9">
        <v>42611.483206018522</v>
      </c>
      <c r="K1032">
        <v>1472470549</v>
      </c>
      <c r="L1032" t="b">
        <v>0</v>
      </c>
      <c r="M1032">
        <v>159</v>
      </c>
      <c r="N1032" t="b">
        <v>1</v>
      </c>
      <c r="O1032" t="s">
        <v>8278</v>
      </c>
      <c r="P1032">
        <f t="shared" si="32"/>
        <v>2016</v>
      </c>
      <c r="Q1032" s="12" t="s">
        <v>8323</v>
      </c>
      <c r="R1032" t="s">
        <v>8328</v>
      </c>
      <c r="S1032">
        <f t="shared" si="33"/>
        <v>8</v>
      </c>
      <c r="T1032" s="17" t="s">
        <v>8372</v>
      </c>
    </row>
    <row r="1033" spans="1:20" ht="43.2" hidden="1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9">
        <v>42324.764004629629</v>
      </c>
      <c r="K1033">
        <v>1447698010</v>
      </c>
      <c r="L1033" t="b">
        <v>0</v>
      </c>
      <c r="M1033">
        <v>99</v>
      </c>
      <c r="N1033" t="b">
        <v>1</v>
      </c>
      <c r="O1033" t="s">
        <v>8278</v>
      </c>
      <c r="P1033">
        <f t="shared" si="32"/>
        <v>2015</v>
      </c>
      <c r="Q1033" s="12" t="s">
        <v>8323</v>
      </c>
      <c r="R1033" t="s">
        <v>8328</v>
      </c>
      <c r="S1033">
        <f t="shared" si="33"/>
        <v>11</v>
      </c>
      <c r="T1033" s="17" t="s">
        <v>8375</v>
      </c>
    </row>
    <row r="1034" spans="1:20" hidden="1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9">
        <v>42514.666956018518</v>
      </c>
      <c r="K1034">
        <v>1464105625</v>
      </c>
      <c r="L1034" t="b">
        <v>0</v>
      </c>
      <c r="M1034">
        <v>96</v>
      </c>
      <c r="N1034" t="b">
        <v>1</v>
      </c>
      <c r="O1034" t="s">
        <v>8278</v>
      </c>
      <c r="P1034">
        <f t="shared" si="32"/>
        <v>2016</v>
      </c>
      <c r="Q1034" s="12" t="s">
        <v>8323</v>
      </c>
      <c r="R1034" t="s">
        <v>8328</v>
      </c>
      <c r="S1034">
        <f t="shared" si="33"/>
        <v>5</v>
      </c>
      <c r="T1034" s="17" t="s">
        <v>8369</v>
      </c>
    </row>
    <row r="1035" spans="1:20" ht="43.2" hidden="1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9">
        <v>42688.732407407406</v>
      </c>
      <c r="K1035">
        <v>1479144880</v>
      </c>
      <c r="L1035" t="b">
        <v>0</v>
      </c>
      <c r="M1035">
        <v>27</v>
      </c>
      <c r="N1035" t="b">
        <v>1</v>
      </c>
      <c r="O1035" t="s">
        <v>8278</v>
      </c>
      <c r="P1035">
        <f t="shared" si="32"/>
        <v>2016</v>
      </c>
      <c r="Q1035" s="12" t="s">
        <v>8323</v>
      </c>
      <c r="R1035" t="s">
        <v>8328</v>
      </c>
      <c r="S1035">
        <f t="shared" si="33"/>
        <v>11</v>
      </c>
      <c r="T1035" s="17" t="s">
        <v>8375</v>
      </c>
    </row>
    <row r="1036" spans="1:20" ht="43.2" hidden="1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9">
        <v>42555.166712962964</v>
      </c>
      <c r="K1036">
        <v>1467604804</v>
      </c>
      <c r="L1036" t="b">
        <v>0</v>
      </c>
      <c r="M1036">
        <v>166</v>
      </c>
      <c r="N1036" t="b">
        <v>1</v>
      </c>
      <c r="O1036" t="s">
        <v>8278</v>
      </c>
      <c r="P1036">
        <f t="shared" si="32"/>
        <v>2016</v>
      </c>
      <c r="Q1036" s="12" t="s">
        <v>8323</v>
      </c>
      <c r="R1036" t="s">
        <v>8328</v>
      </c>
      <c r="S1036">
        <f t="shared" si="33"/>
        <v>7</v>
      </c>
      <c r="T1036" s="17" t="s">
        <v>8371</v>
      </c>
    </row>
    <row r="1037" spans="1:20" ht="43.2" hidden="1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9">
        <v>42016.641435185185</v>
      </c>
      <c r="K1037">
        <v>1421076220</v>
      </c>
      <c r="L1037" t="b">
        <v>0</v>
      </c>
      <c r="M1037">
        <v>76</v>
      </c>
      <c r="N1037" t="b">
        <v>1</v>
      </c>
      <c r="O1037" t="s">
        <v>8278</v>
      </c>
      <c r="P1037">
        <f t="shared" si="32"/>
        <v>2015</v>
      </c>
      <c r="Q1037" s="12" t="s">
        <v>8323</v>
      </c>
      <c r="R1037" t="s">
        <v>8328</v>
      </c>
      <c r="S1037">
        <f t="shared" si="33"/>
        <v>1</v>
      </c>
      <c r="T1037" s="17" t="s">
        <v>8365</v>
      </c>
    </row>
    <row r="1038" spans="1:20" ht="43.2" hidden="1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9">
        <v>41249.448958333334</v>
      </c>
      <c r="K1038">
        <v>1354790790</v>
      </c>
      <c r="L1038" t="b">
        <v>0</v>
      </c>
      <c r="M1038">
        <v>211</v>
      </c>
      <c r="N1038" t="b">
        <v>1</v>
      </c>
      <c r="O1038" t="s">
        <v>8278</v>
      </c>
      <c r="P1038">
        <f t="shared" si="32"/>
        <v>2012</v>
      </c>
      <c r="Q1038" s="12" t="s">
        <v>8323</v>
      </c>
      <c r="R1038" t="s">
        <v>8328</v>
      </c>
      <c r="S1038">
        <f t="shared" si="33"/>
        <v>12</v>
      </c>
      <c r="T1038" s="17" t="s">
        <v>8376</v>
      </c>
    </row>
    <row r="1039" spans="1:20" ht="43.2" hidden="1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9">
        <v>42119.822476851848</v>
      </c>
      <c r="K1039">
        <v>1429991062</v>
      </c>
      <c r="L1039" t="b">
        <v>0</v>
      </c>
      <c r="M1039">
        <v>21</v>
      </c>
      <c r="N1039" t="b">
        <v>1</v>
      </c>
      <c r="O1039" t="s">
        <v>8278</v>
      </c>
      <c r="P1039">
        <f t="shared" si="32"/>
        <v>2015</v>
      </c>
      <c r="Q1039" s="12" t="s">
        <v>8323</v>
      </c>
      <c r="R1039" t="s">
        <v>8328</v>
      </c>
      <c r="S1039">
        <f t="shared" si="33"/>
        <v>4</v>
      </c>
      <c r="T1039" s="17" t="s">
        <v>8368</v>
      </c>
    </row>
    <row r="1040" spans="1:20" ht="43.2" hidden="1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9">
        <v>42418.231747685182</v>
      </c>
      <c r="K1040">
        <v>1455773623</v>
      </c>
      <c r="L1040" t="b">
        <v>0</v>
      </c>
      <c r="M1040">
        <v>61</v>
      </c>
      <c r="N1040" t="b">
        <v>1</v>
      </c>
      <c r="O1040" t="s">
        <v>8278</v>
      </c>
      <c r="P1040">
        <f t="shared" si="32"/>
        <v>2016</v>
      </c>
      <c r="Q1040" s="12" t="s">
        <v>8323</v>
      </c>
      <c r="R1040" t="s">
        <v>8328</v>
      </c>
      <c r="S1040">
        <f t="shared" si="33"/>
        <v>2</v>
      </c>
      <c r="T1040" s="17" t="s">
        <v>8366</v>
      </c>
    </row>
    <row r="1041" spans="1:20" ht="43.2" hidden="1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9">
        <v>42692.1093287037</v>
      </c>
      <c r="K1041">
        <v>1479436646</v>
      </c>
      <c r="L1041" t="b">
        <v>0</v>
      </c>
      <c r="M1041">
        <v>30</v>
      </c>
      <c r="N1041" t="b">
        <v>1</v>
      </c>
      <c r="O1041" t="s">
        <v>8278</v>
      </c>
      <c r="P1041">
        <f t="shared" si="32"/>
        <v>2016</v>
      </c>
      <c r="Q1041" s="12" t="s">
        <v>8323</v>
      </c>
      <c r="R1041" t="s">
        <v>8328</v>
      </c>
      <c r="S1041">
        <f t="shared" si="33"/>
        <v>11</v>
      </c>
      <c r="T1041" s="17" t="s">
        <v>8375</v>
      </c>
    </row>
    <row r="1042" spans="1:20" ht="43.2" hidden="1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9">
        <v>42579.708437499998</v>
      </c>
      <c r="K1042">
        <v>1469725209</v>
      </c>
      <c r="L1042" t="b">
        <v>0</v>
      </c>
      <c r="M1042">
        <v>1</v>
      </c>
      <c r="N1042" t="b">
        <v>0</v>
      </c>
      <c r="O1042" t="s">
        <v>8279</v>
      </c>
      <c r="P1042">
        <f t="shared" si="32"/>
        <v>2016</v>
      </c>
      <c r="Q1042" s="12" t="s">
        <v>8329</v>
      </c>
      <c r="R1042" t="s">
        <v>8330</v>
      </c>
      <c r="S1042">
        <f t="shared" si="33"/>
        <v>7</v>
      </c>
      <c r="T1042" s="17" t="s">
        <v>8371</v>
      </c>
    </row>
    <row r="1043" spans="1:20" ht="43.2" hidden="1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9">
        <v>41831.06009259259</v>
      </c>
      <c r="K1043">
        <v>1405041992</v>
      </c>
      <c r="L1043" t="b">
        <v>0</v>
      </c>
      <c r="M1043">
        <v>0</v>
      </c>
      <c r="N1043" t="b">
        <v>0</v>
      </c>
      <c r="O1043" t="s">
        <v>8279</v>
      </c>
      <c r="P1043">
        <f t="shared" si="32"/>
        <v>2014</v>
      </c>
      <c r="Q1043" s="12" t="s">
        <v>8329</v>
      </c>
      <c r="R1043" t="s">
        <v>8330</v>
      </c>
      <c r="S1043">
        <f t="shared" si="33"/>
        <v>7</v>
      </c>
      <c r="T1043" s="17" t="s">
        <v>8371</v>
      </c>
    </row>
    <row r="1044" spans="1:20" ht="43.2" hidden="1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9">
        <v>41851.696157407408</v>
      </c>
      <c r="K1044">
        <v>1406824948</v>
      </c>
      <c r="L1044" t="b">
        <v>0</v>
      </c>
      <c r="M1044">
        <v>1</v>
      </c>
      <c r="N1044" t="b">
        <v>0</v>
      </c>
      <c r="O1044" t="s">
        <v>8279</v>
      </c>
      <c r="P1044">
        <f t="shared" si="32"/>
        <v>2014</v>
      </c>
      <c r="Q1044" s="12" t="s">
        <v>8329</v>
      </c>
      <c r="R1044" t="s">
        <v>8330</v>
      </c>
      <c r="S1044">
        <f t="shared" si="33"/>
        <v>7</v>
      </c>
      <c r="T1044" s="17" t="s">
        <v>8371</v>
      </c>
    </row>
    <row r="1045" spans="1:20" ht="43.2" hidden="1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9">
        <v>42114.252951388888</v>
      </c>
      <c r="K1045">
        <v>1429509855</v>
      </c>
      <c r="L1045" t="b">
        <v>0</v>
      </c>
      <c r="M1045">
        <v>292</v>
      </c>
      <c r="N1045" t="b">
        <v>0</v>
      </c>
      <c r="O1045" t="s">
        <v>8279</v>
      </c>
      <c r="P1045">
        <f t="shared" si="32"/>
        <v>2015</v>
      </c>
      <c r="Q1045" s="12" t="s">
        <v>8329</v>
      </c>
      <c r="R1045" t="s">
        <v>8330</v>
      </c>
      <c r="S1045">
        <f t="shared" si="33"/>
        <v>4</v>
      </c>
      <c r="T1045" s="17" t="s">
        <v>8368</v>
      </c>
    </row>
    <row r="1046" spans="1:20" ht="43.2" hidden="1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9">
        <v>42011.925937499997</v>
      </c>
      <c r="K1046">
        <v>1420668801</v>
      </c>
      <c r="L1046" t="b">
        <v>0</v>
      </c>
      <c r="M1046">
        <v>2</v>
      </c>
      <c r="N1046" t="b">
        <v>0</v>
      </c>
      <c r="O1046" t="s">
        <v>8279</v>
      </c>
      <c r="P1046">
        <f t="shared" si="32"/>
        <v>2015</v>
      </c>
      <c r="Q1046" s="12" t="s">
        <v>8329</v>
      </c>
      <c r="R1046" t="s">
        <v>8330</v>
      </c>
      <c r="S1046">
        <f t="shared" si="33"/>
        <v>1</v>
      </c>
      <c r="T1046" s="17" t="s">
        <v>8365</v>
      </c>
    </row>
    <row r="1047" spans="1:20" ht="43.2" hidden="1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9">
        <v>41844.874421296299</v>
      </c>
      <c r="K1047">
        <v>1406235550</v>
      </c>
      <c r="L1047" t="b">
        <v>0</v>
      </c>
      <c r="M1047">
        <v>8</v>
      </c>
      <c r="N1047" t="b">
        <v>0</v>
      </c>
      <c r="O1047" t="s">
        <v>8279</v>
      </c>
      <c r="P1047">
        <f t="shared" si="32"/>
        <v>2014</v>
      </c>
      <c r="Q1047" s="12" t="s">
        <v>8329</v>
      </c>
      <c r="R1047" t="s">
        <v>8330</v>
      </c>
      <c r="S1047">
        <f t="shared" si="33"/>
        <v>7</v>
      </c>
      <c r="T1047" s="17" t="s">
        <v>8371</v>
      </c>
    </row>
    <row r="1048" spans="1:20" ht="43.2" hidden="1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9">
        <v>42319.851388888892</v>
      </c>
      <c r="K1048">
        <v>1447273560</v>
      </c>
      <c r="L1048" t="b">
        <v>0</v>
      </c>
      <c r="M1048">
        <v>0</v>
      </c>
      <c r="N1048" t="b">
        <v>0</v>
      </c>
      <c r="O1048" t="s">
        <v>8279</v>
      </c>
      <c r="P1048">
        <f t="shared" si="32"/>
        <v>2015</v>
      </c>
      <c r="Q1048" s="12" t="s">
        <v>8329</v>
      </c>
      <c r="R1048" t="s">
        <v>8330</v>
      </c>
      <c r="S1048">
        <f t="shared" si="33"/>
        <v>11</v>
      </c>
      <c r="T1048" s="17" t="s">
        <v>8375</v>
      </c>
    </row>
    <row r="1049" spans="1:20" ht="43.2" hidden="1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9">
        <v>41918.818460648145</v>
      </c>
      <c r="K1049">
        <v>1412624315</v>
      </c>
      <c r="L1049" t="b">
        <v>0</v>
      </c>
      <c r="M1049">
        <v>1</v>
      </c>
      <c r="N1049" t="b">
        <v>0</v>
      </c>
      <c r="O1049" t="s">
        <v>8279</v>
      </c>
      <c r="P1049">
        <f t="shared" si="32"/>
        <v>2014</v>
      </c>
      <c r="Q1049" s="12" t="s">
        <v>8329</v>
      </c>
      <c r="R1049" t="s">
        <v>8330</v>
      </c>
      <c r="S1049">
        <f t="shared" si="33"/>
        <v>10</v>
      </c>
      <c r="T1049" s="17" t="s">
        <v>8374</v>
      </c>
    </row>
    <row r="1050" spans="1:20" ht="43.2" hidden="1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9">
        <v>42598.053113425929</v>
      </c>
      <c r="K1050">
        <v>1471310189</v>
      </c>
      <c r="L1050" t="b">
        <v>0</v>
      </c>
      <c r="M1050">
        <v>4</v>
      </c>
      <c r="N1050" t="b">
        <v>0</v>
      </c>
      <c r="O1050" t="s">
        <v>8279</v>
      </c>
      <c r="P1050">
        <f t="shared" si="32"/>
        <v>2016</v>
      </c>
      <c r="Q1050" s="12" t="s">
        <v>8329</v>
      </c>
      <c r="R1050" t="s">
        <v>8330</v>
      </c>
      <c r="S1050">
        <f t="shared" si="33"/>
        <v>8</v>
      </c>
      <c r="T1050" s="17" t="s">
        <v>8372</v>
      </c>
    </row>
    <row r="1051" spans="1:20" hidden="1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9">
        <v>42382.431076388886</v>
      </c>
      <c r="K1051">
        <v>1452680445</v>
      </c>
      <c r="L1051" t="b">
        <v>0</v>
      </c>
      <c r="M1051">
        <v>0</v>
      </c>
      <c r="N1051" t="b">
        <v>0</v>
      </c>
      <c r="O1051" t="s">
        <v>8279</v>
      </c>
      <c r="P1051">
        <f t="shared" si="32"/>
        <v>2016</v>
      </c>
      <c r="Q1051" s="12" t="s">
        <v>8329</v>
      </c>
      <c r="R1051" t="s">
        <v>8330</v>
      </c>
      <c r="S1051">
        <f t="shared" si="33"/>
        <v>1</v>
      </c>
      <c r="T1051" s="17" t="s">
        <v>8365</v>
      </c>
    </row>
    <row r="1052" spans="1:20" ht="28.8" hidden="1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9">
        <v>42231.7971875</v>
      </c>
      <c r="K1052">
        <v>1439665677</v>
      </c>
      <c r="L1052" t="b">
        <v>0</v>
      </c>
      <c r="M1052">
        <v>0</v>
      </c>
      <c r="N1052" t="b">
        <v>0</v>
      </c>
      <c r="O1052" t="s">
        <v>8279</v>
      </c>
      <c r="P1052">
        <f t="shared" si="32"/>
        <v>2015</v>
      </c>
      <c r="Q1052" s="12" t="s">
        <v>8329</v>
      </c>
      <c r="R1052" t="s">
        <v>8330</v>
      </c>
      <c r="S1052">
        <f t="shared" si="33"/>
        <v>8</v>
      </c>
      <c r="T1052" s="17" t="s">
        <v>8372</v>
      </c>
    </row>
    <row r="1053" spans="1:20" ht="43.2" hidden="1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9">
        <v>41850.014178240737</v>
      </c>
      <c r="K1053">
        <v>1406679625</v>
      </c>
      <c r="L1053" t="b">
        <v>0</v>
      </c>
      <c r="M1053">
        <v>0</v>
      </c>
      <c r="N1053" t="b">
        <v>0</v>
      </c>
      <c r="O1053" t="s">
        <v>8279</v>
      </c>
      <c r="P1053">
        <f t="shared" si="32"/>
        <v>2014</v>
      </c>
      <c r="Q1053" s="12" t="s">
        <v>8329</v>
      </c>
      <c r="R1053" t="s">
        <v>8330</v>
      </c>
      <c r="S1053">
        <f t="shared" si="33"/>
        <v>7</v>
      </c>
      <c r="T1053" s="17" t="s">
        <v>8371</v>
      </c>
    </row>
    <row r="1054" spans="1:20" ht="57.6" hidden="1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9">
        <v>42483.797395833331</v>
      </c>
      <c r="K1054">
        <v>1461438495</v>
      </c>
      <c r="L1054" t="b">
        <v>0</v>
      </c>
      <c r="M1054">
        <v>0</v>
      </c>
      <c r="N1054" t="b">
        <v>0</v>
      </c>
      <c r="O1054" t="s">
        <v>8279</v>
      </c>
      <c r="P1054">
        <f t="shared" si="32"/>
        <v>2016</v>
      </c>
      <c r="Q1054" s="12" t="s">
        <v>8329</v>
      </c>
      <c r="R1054" t="s">
        <v>8330</v>
      </c>
      <c r="S1054">
        <f t="shared" si="33"/>
        <v>4</v>
      </c>
      <c r="T1054" s="17" t="s">
        <v>8368</v>
      </c>
    </row>
    <row r="1055" spans="1:20" ht="43.2" hidden="1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9">
        <v>42775.172824074078</v>
      </c>
      <c r="K1055">
        <v>1486613332</v>
      </c>
      <c r="L1055" t="b">
        <v>0</v>
      </c>
      <c r="M1055">
        <v>1</v>
      </c>
      <c r="N1055" t="b">
        <v>0</v>
      </c>
      <c r="O1055" t="s">
        <v>8279</v>
      </c>
      <c r="P1055">
        <f t="shared" si="32"/>
        <v>2017</v>
      </c>
      <c r="Q1055" s="12" t="s">
        <v>8329</v>
      </c>
      <c r="R1055" t="s">
        <v>8330</v>
      </c>
      <c r="S1055">
        <f t="shared" si="33"/>
        <v>2</v>
      </c>
      <c r="T1055" s="17" t="s">
        <v>8366</v>
      </c>
    </row>
    <row r="1056" spans="1:20" ht="43.2" hidden="1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9">
        <v>41831.851840277777</v>
      </c>
      <c r="K1056">
        <v>1405110399</v>
      </c>
      <c r="L1056" t="b">
        <v>0</v>
      </c>
      <c r="M1056">
        <v>0</v>
      </c>
      <c r="N1056" t="b">
        <v>0</v>
      </c>
      <c r="O1056" t="s">
        <v>8279</v>
      </c>
      <c r="P1056">
        <f t="shared" si="32"/>
        <v>2014</v>
      </c>
      <c r="Q1056" s="12" t="s">
        <v>8329</v>
      </c>
      <c r="R1056" t="s">
        <v>8330</v>
      </c>
      <c r="S1056">
        <f t="shared" si="33"/>
        <v>7</v>
      </c>
      <c r="T1056" s="17" t="s">
        <v>8371</v>
      </c>
    </row>
    <row r="1057" spans="1:20" ht="43.2" hidden="1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9">
        <v>42406.992418981485</v>
      </c>
      <c r="K1057">
        <v>1454802545</v>
      </c>
      <c r="L1057" t="b">
        <v>0</v>
      </c>
      <c r="M1057">
        <v>0</v>
      </c>
      <c r="N1057" t="b">
        <v>0</v>
      </c>
      <c r="O1057" t="s">
        <v>8279</v>
      </c>
      <c r="P1057">
        <f t="shared" si="32"/>
        <v>2016</v>
      </c>
      <c r="Q1057" s="12" t="s">
        <v>8329</v>
      </c>
      <c r="R1057" t="s">
        <v>8330</v>
      </c>
      <c r="S1057">
        <f t="shared" si="33"/>
        <v>2</v>
      </c>
      <c r="T1057" s="17" t="s">
        <v>8366</v>
      </c>
    </row>
    <row r="1058" spans="1:20" ht="43.2" hidden="1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9">
        <v>42058.719641203701</v>
      </c>
      <c r="K1058">
        <v>1424711777</v>
      </c>
      <c r="L1058" t="b">
        <v>0</v>
      </c>
      <c r="M1058">
        <v>0</v>
      </c>
      <c r="N1058" t="b">
        <v>0</v>
      </c>
      <c r="O1058" t="s">
        <v>8279</v>
      </c>
      <c r="P1058">
        <f t="shared" si="32"/>
        <v>2015</v>
      </c>
      <c r="Q1058" s="12" t="s">
        <v>8329</v>
      </c>
      <c r="R1058" t="s">
        <v>8330</v>
      </c>
      <c r="S1058">
        <f t="shared" si="33"/>
        <v>2</v>
      </c>
      <c r="T1058" s="17" t="s">
        <v>8366</v>
      </c>
    </row>
    <row r="1059" spans="1:20" ht="43.2" hidden="1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9">
        <v>42678.871331018519</v>
      </c>
      <c r="K1059">
        <v>1478292883</v>
      </c>
      <c r="L1059" t="b">
        <v>0</v>
      </c>
      <c r="M1059">
        <v>0</v>
      </c>
      <c r="N1059" t="b">
        <v>0</v>
      </c>
      <c r="O1059" t="s">
        <v>8279</v>
      </c>
      <c r="P1059">
        <f t="shared" si="32"/>
        <v>2016</v>
      </c>
      <c r="Q1059" s="12" t="s">
        <v>8329</v>
      </c>
      <c r="R1059" t="s">
        <v>8330</v>
      </c>
      <c r="S1059">
        <f t="shared" si="33"/>
        <v>11</v>
      </c>
      <c r="T1059" s="17" t="s">
        <v>8375</v>
      </c>
    </row>
    <row r="1060" spans="1:20" ht="43.2" hidden="1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9">
        <v>42047.900960648149</v>
      </c>
      <c r="K1060">
        <v>1423777043</v>
      </c>
      <c r="L1060" t="b">
        <v>0</v>
      </c>
      <c r="M1060">
        <v>0</v>
      </c>
      <c r="N1060" t="b">
        <v>0</v>
      </c>
      <c r="O1060" t="s">
        <v>8279</v>
      </c>
      <c r="P1060">
        <f t="shared" si="32"/>
        <v>2015</v>
      </c>
      <c r="Q1060" s="12" t="s">
        <v>8329</v>
      </c>
      <c r="R1060" t="s">
        <v>8330</v>
      </c>
      <c r="S1060">
        <f t="shared" si="33"/>
        <v>2</v>
      </c>
      <c r="T1060" s="17" t="s">
        <v>8366</v>
      </c>
    </row>
    <row r="1061" spans="1:20" hidden="1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9">
        <v>42046.79</v>
      </c>
      <c r="K1061">
        <v>1423681056</v>
      </c>
      <c r="L1061" t="b">
        <v>0</v>
      </c>
      <c r="M1061">
        <v>0</v>
      </c>
      <c r="N1061" t="b">
        <v>0</v>
      </c>
      <c r="O1061" t="s">
        <v>8279</v>
      </c>
      <c r="P1061">
        <f t="shared" si="32"/>
        <v>2015</v>
      </c>
      <c r="Q1061" s="12" t="s">
        <v>8329</v>
      </c>
      <c r="R1061" t="s">
        <v>8330</v>
      </c>
      <c r="S1061">
        <f t="shared" si="33"/>
        <v>2</v>
      </c>
      <c r="T1061" s="17" t="s">
        <v>8366</v>
      </c>
    </row>
    <row r="1062" spans="1:20" ht="43.2" hidden="1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9">
        <v>42079.913113425922</v>
      </c>
      <c r="K1062">
        <v>1426542893</v>
      </c>
      <c r="L1062" t="b">
        <v>0</v>
      </c>
      <c r="M1062">
        <v>1</v>
      </c>
      <c r="N1062" t="b">
        <v>0</v>
      </c>
      <c r="O1062" t="s">
        <v>8279</v>
      </c>
      <c r="P1062">
        <f t="shared" si="32"/>
        <v>2015</v>
      </c>
      <c r="Q1062" s="12" t="s">
        <v>8329</v>
      </c>
      <c r="R1062" t="s">
        <v>8330</v>
      </c>
      <c r="S1062">
        <f t="shared" si="33"/>
        <v>3</v>
      </c>
      <c r="T1062" s="17" t="s">
        <v>8367</v>
      </c>
    </row>
    <row r="1063" spans="1:20" ht="28.8" hidden="1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9">
        <v>42432.276712962965</v>
      </c>
      <c r="K1063">
        <v>1456987108</v>
      </c>
      <c r="L1063" t="b">
        <v>0</v>
      </c>
      <c r="M1063">
        <v>0</v>
      </c>
      <c r="N1063" t="b">
        <v>0</v>
      </c>
      <c r="O1063" t="s">
        <v>8279</v>
      </c>
      <c r="P1063">
        <f t="shared" si="32"/>
        <v>2016</v>
      </c>
      <c r="Q1063" s="12" t="s">
        <v>8329</v>
      </c>
      <c r="R1063" t="s">
        <v>8330</v>
      </c>
      <c r="S1063">
        <f t="shared" si="33"/>
        <v>3</v>
      </c>
      <c r="T1063" s="17" t="s">
        <v>8367</v>
      </c>
    </row>
    <row r="1064" spans="1:20" hidden="1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9">
        <v>42556.807187500002</v>
      </c>
      <c r="K1064">
        <v>1467746541</v>
      </c>
      <c r="L1064" t="b">
        <v>0</v>
      </c>
      <c r="M1064">
        <v>4</v>
      </c>
      <c r="N1064" t="b">
        <v>0</v>
      </c>
      <c r="O1064" t="s">
        <v>8279</v>
      </c>
      <c r="P1064">
        <f t="shared" si="32"/>
        <v>2016</v>
      </c>
      <c r="Q1064" s="12" t="s">
        <v>8329</v>
      </c>
      <c r="R1064" t="s">
        <v>8330</v>
      </c>
      <c r="S1064">
        <f t="shared" si="33"/>
        <v>7</v>
      </c>
      <c r="T1064" s="17" t="s">
        <v>8371</v>
      </c>
    </row>
    <row r="1065" spans="1:20" ht="43.2" hidden="1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9">
        <v>42583.030810185184</v>
      </c>
      <c r="K1065">
        <v>1470012262</v>
      </c>
      <c r="L1065" t="b">
        <v>0</v>
      </c>
      <c r="M1065">
        <v>0</v>
      </c>
      <c r="N1065" t="b">
        <v>0</v>
      </c>
      <c r="O1065" t="s">
        <v>8279</v>
      </c>
      <c r="P1065">
        <f t="shared" si="32"/>
        <v>2016</v>
      </c>
      <c r="Q1065" s="12" t="s">
        <v>8329</v>
      </c>
      <c r="R1065" t="s">
        <v>8330</v>
      </c>
      <c r="S1065">
        <f t="shared" si="33"/>
        <v>8</v>
      </c>
      <c r="T1065" s="17" t="s">
        <v>8372</v>
      </c>
    </row>
    <row r="1066" spans="1:20" ht="43.2" hidden="1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9">
        <v>41417.228043981479</v>
      </c>
      <c r="K1066">
        <v>1369286903</v>
      </c>
      <c r="L1066" t="b">
        <v>0</v>
      </c>
      <c r="M1066">
        <v>123</v>
      </c>
      <c r="N1066" t="b">
        <v>0</v>
      </c>
      <c r="O1066" t="s">
        <v>8280</v>
      </c>
      <c r="P1066">
        <f t="shared" si="32"/>
        <v>2013</v>
      </c>
      <c r="Q1066" s="12" t="s">
        <v>8331</v>
      </c>
      <c r="R1066" t="s">
        <v>8332</v>
      </c>
      <c r="S1066">
        <f t="shared" si="33"/>
        <v>5</v>
      </c>
      <c r="T1066" s="17" t="s">
        <v>8369</v>
      </c>
    </row>
    <row r="1067" spans="1:20" ht="43.2" hidden="1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9">
        <v>41661.381041666667</v>
      </c>
      <c r="K1067">
        <v>1390381722</v>
      </c>
      <c r="L1067" t="b">
        <v>0</v>
      </c>
      <c r="M1067">
        <v>5</v>
      </c>
      <c r="N1067" t="b">
        <v>0</v>
      </c>
      <c r="O1067" t="s">
        <v>8280</v>
      </c>
      <c r="P1067">
        <f t="shared" si="32"/>
        <v>2014</v>
      </c>
      <c r="Q1067" s="12" t="s">
        <v>8331</v>
      </c>
      <c r="R1067" t="s">
        <v>8332</v>
      </c>
      <c r="S1067">
        <f t="shared" si="33"/>
        <v>1</v>
      </c>
      <c r="T1067" s="17" t="s">
        <v>8365</v>
      </c>
    </row>
    <row r="1068" spans="1:20" ht="43.2" hidden="1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9">
        <v>41445.962754629632</v>
      </c>
      <c r="K1068">
        <v>1371769582</v>
      </c>
      <c r="L1068" t="b">
        <v>0</v>
      </c>
      <c r="M1068">
        <v>148</v>
      </c>
      <c r="N1068" t="b">
        <v>0</v>
      </c>
      <c r="O1068" t="s">
        <v>8280</v>
      </c>
      <c r="P1068">
        <f t="shared" si="32"/>
        <v>2013</v>
      </c>
      <c r="Q1068" s="12" t="s">
        <v>8331</v>
      </c>
      <c r="R1068" t="s">
        <v>8332</v>
      </c>
      <c r="S1068">
        <f t="shared" si="33"/>
        <v>6</v>
      </c>
      <c r="T1068" s="17" t="s">
        <v>8370</v>
      </c>
    </row>
    <row r="1069" spans="1:20" ht="43.2" hidden="1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9">
        <v>41599.855682870373</v>
      </c>
      <c r="K1069">
        <v>1385065931</v>
      </c>
      <c r="L1069" t="b">
        <v>0</v>
      </c>
      <c r="M1069">
        <v>10</v>
      </c>
      <c r="N1069" t="b">
        <v>0</v>
      </c>
      <c r="O1069" t="s">
        <v>8280</v>
      </c>
      <c r="P1069">
        <f t="shared" si="32"/>
        <v>2013</v>
      </c>
      <c r="Q1069" s="12" t="s">
        <v>8331</v>
      </c>
      <c r="R1069" t="s">
        <v>8332</v>
      </c>
      <c r="S1069">
        <f t="shared" si="33"/>
        <v>11</v>
      </c>
      <c r="T1069" s="17" t="s">
        <v>8375</v>
      </c>
    </row>
    <row r="1070" spans="1:20" ht="43.2" hidden="1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9">
        <v>42440.371111111112</v>
      </c>
      <c r="K1070">
        <v>1457686464</v>
      </c>
      <c r="L1070" t="b">
        <v>0</v>
      </c>
      <c r="M1070">
        <v>4</v>
      </c>
      <c r="N1070" t="b">
        <v>0</v>
      </c>
      <c r="O1070" t="s">
        <v>8280</v>
      </c>
      <c r="P1070">
        <f t="shared" si="32"/>
        <v>2016</v>
      </c>
      <c r="Q1070" s="12" t="s">
        <v>8331</v>
      </c>
      <c r="R1070" t="s">
        <v>8332</v>
      </c>
      <c r="S1070">
        <f t="shared" si="33"/>
        <v>3</v>
      </c>
      <c r="T1070" s="17" t="s">
        <v>8367</v>
      </c>
    </row>
    <row r="1071" spans="1:20" ht="43.2" hidden="1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9">
        <v>41572.229849537034</v>
      </c>
      <c r="K1071">
        <v>1382679059</v>
      </c>
      <c r="L1071" t="b">
        <v>0</v>
      </c>
      <c r="M1071">
        <v>21</v>
      </c>
      <c r="N1071" t="b">
        <v>0</v>
      </c>
      <c r="O1071" t="s">
        <v>8280</v>
      </c>
      <c r="P1071">
        <f t="shared" si="32"/>
        <v>2013</v>
      </c>
      <c r="Q1071" s="12" t="s">
        <v>8331</v>
      </c>
      <c r="R1071" t="s">
        <v>8332</v>
      </c>
      <c r="S1071">
        <f t="shared" si="33"/>
        <v>10</v>
      </c>
      <c r="T1071" s="17" t="s">
        <v>8374</v>
      </c>
    </row>
    <row r="1072" spans="1:20" ht="43.2" hidden="1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9">
        <v>41163.011828703704</v>
      </c>
      <c r="K1072">
        <v>1347322622</v>
      </c>
      <c r="L1072" t="b">
        <v>0</v>
      </c>
      <c r="M1072">
        <v>2</v>
      </c>
      <c r="N1072" t="b">
        <v>0</v>
      </c>
      <c r="O1072" t="s">
        <v>8280</v>
      </c>
      <c r="P1072">
        <f t="shared" si="32"/>
        <v>2012</v>
      </c>
      <c r="Q1072" s="12" t="s">
        <v>8331</v>
      </c>
      <c r="R1072" t="s">
        <v>8332</v>
      </c>
      <c r="S1072">
        <f t="shared" si="33"/>
        <v>9</v>
      </c>
      <c r="T1072" s="17" t="s">
        <v>8373</v>
      </c>
    </row>
    <row r="1073" spans="1:20" ht="43.2" hidden="1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9">
        <v>42295.753391203703</v>
      </c>
      <c r="K1073">
        <v>1445191493</v>
      </c>
      <c r="L1073" t="b">
        <v>0</v>
      </c>
      <c r="M1073">
        <v>0</v>
      </c>
      <c r="N1073" t="b">
        <v>0</v>
      </c>
      <c r="O1073" t="s">
        <v>8280</v>
      </c>
      <c r="P1073">
        <f t="shared" si="32"/>
        <v>2015</v>
      </c>
      <c r="Q1073" s="12" t="s">
        <v>8331</v>
      </c>
      <c r="R1073" t="s">
        <v>8332</v>
      </c>
      <c r="S1073">
        <f t="shared" si="33"/>
        <v>10</v>
      </c>
      <c r="T1073" s="17" t="s">
        <v>8374</v>
      </c>
    </row>
    <row r="1074" spans="1:20" ht="43.2" hidden="1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9">
        <v>41645.832141203704</v>
      </c>
      <c r="K1074">
        <v>1389038297</v>
      </c>
      <c r="L1074" t="b">
        <v>0</v>
      </c>
      <c r="M1074">
        <v>4</v>
      </c>
      <c r="N1074" t="b">
        <v>0</v>
      </c>
      <c r="O1074" t="s">
        <v>8280</v>
      </c>
      <c r="P1074">
        <f t="shared" si="32"/>
        <v>2014</v>
      </c>
      <c r="Q1074" s="12" t="s">
        <v>8331</v>
      </c>
      <c r="R1074" t="s">
        <v>8332</v>
      </c>
      <c r="S1074">
        <f t="shared" si="33"/>
        <v>1</v>
      </c>
      <c r="T1074" s="17" t="s">
        <v>8365</v>
      </c>
    </row>
    <row r="1075" spans="1:20" ht="28.8" hidden="1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9">
        <v>40802.964594907404</v>
      </c>
      <c r="K1075">
        <v>1316214541</v>
      </c>
      <c r="L1075" t="b">
        <v>0</v>
      </c>
      <c r="M1075">
        <v>1</v>
      </c>
      <c r="N1075" t="b">
        <v>0</v>
      </c>
      <c r="O1075" t="s">
        <v>8280</v>
      </c>
      <c r="P1075">
        <f t="shared" si="32"/>
        <v>2011</v>
      </c>
      <c r="Q1075" s="12" t="s">
        <v>8331</v>
      </c>
      <c r="R1075" t="s">
        <v>8332</v>
      </c>
      <c r="S1075">
        <f t="shared" si="33"/>
        <v>9</v>
      </c>
      <c r="T1075" s="17" t="s">
        <v>8373</v>
      </c>
    </row>
    <row r="1076" spans="1:20" ht="43.2" hidden="1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9">
        <v>41613.172974537039</v>
      </c>
      <c r="K1076">
        <v>1386216545</v>
      </c>
      <c r="L1076" t="b">
        <v>0</v>
      </c>
      <c r="M1076">
        <v>30</v>
      </c>
      <c r="N1076" t="b">
        <v>0</v>
      </c>
      <c r="O1076" t="s">
        <v>8280</v>
      </c>
      <c r="P1076">
        <f t="shared" si="32"/>
        <v>2013</v>
      </c>
      <c r="Q1076" s="12" t="s">
        <v>8331</v>
      </c>
      <c r="R1076" t="s">
        <v>8332</v>
      </c>
      <c r="S1076">
        <f t="shared" si="33"/>
        <v>12</v>
      </c>
      <c r="T1076" s="17" t="s">
        <v>8376</v>
      </c>
    </row>
    <row r="1077" spans="1:20" ht="28.8" hidden="1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9">
        <v>41005.904120370367</v>
      </c>
      <c r="K1077">
        <v>1333748516</v>
      </c>
      <c r="L1077" t="b">
        <v>0</v>
      </c>
      <c r="M1077">
        <v>3</v>
      </c>
      <c r="N1077" t="b">
        <v>0</v>
      </c>
      <c r="O1077" t="s">
        <v>8280</v>
      </c>
      <c r="P1077">
        <f t="shared" si="32"/>
        <v>2012</v>
      </c>
      <c r="Q1077" s="12" t="s">
        <v>8331</v>
      </c>
      <c r="R1077" t="s">
        <v>8332</v>
      </c>
      <c r="S1077">
        <f t="shared" si="33"/>
        <v>4</v>
      </c>
      <c r="T1077" s="17" t="s">
        <v>8368</v>
      </c>
    </row>
    <row r="1078" spans="1:20" ht="43.2" hidden="1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9">
        <v>41838.377893518518</v>
      </c>
      <c r="K1078">
        <v>1405674250</v>
      </c>
      <c r="L1078" t="b">
        <v>0</v>
      </c>
      <c r="M1078">
        <v>975</v>
      </c>
      <c r="N1078" t="b">
        <v>0</v>
      </c>
      <c r="O1078" t="s">
        <v>8280</v>
      </c>
      <c r="P1078">
        <f t="shared" si="32"/>
        <v>2014</v>
      </c>
      <c r="Q1078" s="12" t="s">
        <v>8331</v>
      </c>
      <c r="R1078" t="s">
        <v>8332</v>
      </c>
      <c r="S1078">
        <f t="shared" si="33"/>
        <v>7</v>
      </c>
      <c r="T1078" s="17" t="s">
        <v>8371</v>
      </c>
    </row>
    <row r="1079" spans="1:20" ht="43.2" hidden="1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9">
        <v>42353.16679398148</v>
      </c>
      <c r="K1079">
        <v>1450152011</v>
      </c>
      <c r="L1079" t="b">
        <v>0</v>
      </c>
      <c r="M1079">
        <v>167</v>
      </c>
      <c r="N1079" t="b">
        <v>0</v>
      </c>
      <c r="O1079" t="s">
        <v>8280</v>
      </c>
      <c r="P1079">
        <f t="shared" si="32"/>
        <v>2015</v>
      </c>
      <c r="Q1079" s="12" t="s">
        <v>8331</v>
      </c>
      <c r="R1079" t="s">
        <v>8332</v>
      </c>
      <c r="S1079">
        <f t="shared" si="33"/>
        <v>12</v>
      </c>
      <c r="T1079" s="17" t="s">
        <v>8376</v>
      </c>
    </row>
    <row r="1080" spans="1:20" ht="43.2" hidden="1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9">
        <v>40701.195844907408</v>
      </c>
      <c r="K1080">
        <v>1307421721</v>
      </c>
      <c r="L1080" t="b">
        <v>0</v>
      </c>
      <c r="M1080">
        <v>5</v>
      </c>
      <c r="N1080" t="b">
        <v>0</v>
      </c>
      <c r="O1080" t="s">
        <v>8280</v>
      </c>
      <c r="P1080">
        <f t="shared" si="32"/>
        <v>2011</v>
      </c>
      <c r="Q1080" s="12" t="s">
        <v>8331</v>
      </c>
      <c r="R1080" t="s">
        <v>8332</v>
      </c>
      <c r="S1080">
        <f t="shared" si="33"/>
        <v>6</v>
      </c>
      <c r="T1080" s="17" t="s">
        <v>8370</v>
      </c>
    </row>
    <row r="1081" spans="1:20" ht="43.2" hidden="1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9">
        <v>42479.566388888888</v>
      </c>
      <c r="K1081">
        <v>1461072936</v>
      </c>
      <c r="L1081" t="b">
        <v>0</v>
      </c>
      <c r="M1081">
        <v>18</v>
      </c>
      <c r="N1081" t="b">
        <v>0</v>
      </c>
      <c r="O1081" t="s">
        <v>8280</v>
      </c>
      <c r="P1081">
        <f t="shared" si="32"/>
        <v>2016</v>
      </c>
      <c r="Q1081" s="12" t="s">
        <v>8331</v>
      </c>
      <c r="R1081" t="s">
        <v>8332</v>
      </c>
      <c r="S1081">
        <f t="shared" si="33"/>
        <v>4</v>
      </c>
      <c r="T1081" s="17" t="s">
        <v>8368</v>
      </c>
    </row>
    <row r="1082" spans="1:20" ht="43.2" hidden="1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9">
        <v>41740.138113425928</v>
      </c>
      <c r="K1082">
        <v>1397186333</v>
      </c>
      <c r="L1082" t="b">
        <v>0</v>
      </c>
      <c r="M1082">
        <v>98</v>
      </c>
      <c r="N1082" t="b">
        <v>0</v>
      </c>
      <c r="O1082" t="s">
        <v>8280</v>
      </c>
      <c r="P1082">
        <f t="shared" si="32"/>
        <v>2014</v>
      </c>
      <c r="Q1082" s="12" t="s">
        <v>8331</v>
      </c>
      <c r="R1082" t="s">
        <v>8332</v>
      </c>
      <c r="S1082">
        <f t="shared" si="33"/>
        <v>4</v>
      </c>
      <c r="T1082" s="17" t="s">
        <v>8368</v>
      </c>
    </row>
    <row r="1083" spans="1:20" ht="43.2" hidden="1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9">
        <v>42002.926990740743</v>
      </c>
      <c r="K1083">
        <v>1419891292</v>
      </c>
      <c r="L1083" t="b">
        <v>0</v>
      </c>
      <c r="M1083">
        <v>4</v>
      </c>
      <c r="N1083" t="b">
        <v>0</v>
      </c>
      <c r="O1083" t="s">
        <v>8280</v>
      </c>
      <c r="P1083">
        <f t="shared" si="32"/>
        <v>2014</v>
      </c>
      <c r="Q1083" s="12" t="s">
        <v>8331</v>
      </c>
      <c r="R1083" t="s">
        <v>8332</v>
      </c>
      <c r="S1083">
        <f t="shared" si="33"/>
        <v>12</v>
      </c>
      <c r="T1083" s="17" t="s">
        <v>8376</v>
      </c>
    </row>
    <row r="1084" spans="1:20" ht="28.8" hidden="1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9">
        <v>41101.906111111108</v>
      </c>
      <c r="K1084">
        <v>1342043088</v>
      </c>
      <c r="L1084" t="b">
        <v>0</v>
      </c>
      <c r="M1084">
        <v>3</v>
      </c>
      <c r="N1084" t="b">
        <v>0</v>
      </c>
      <c r="O1084" t="s">
        <v>8280</v>
      </c>
      <c r="P1084">
        <f t="shared" si="32"/>
        <v>2012</v>
      </c>
      <c r="Q1084" s="12" t="s">
        <v>8331</v>
      </c>
      <c r="R1084" t="s">
        <v>8332</v>
      </c>
      <c r="S1084">
        <f t="shared" si="33"/>
        <v>7</v>
      </c>
      <c r="T1084" s="17" t="s">
        <v>8371</v>
      </c>
    </row>
    <row r="1085" spans="1:20" ht="43.2" hidden="1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9">
        <v>41793.659525462965</v>
      </c>
      <c r="K1085">
        <v>1401810583</v>
      </c>
      <c r="L1085" t="b">
        <v>0</v>
      </c>
      <c r="M1085">
        <v>1</v>
      </c>
      <c r="N1085" t="b">
        <v>0</v>
      </c>
      <c r="O1085" t="s">
        <v>8280</v>
      </c>
      <c r="P1085">
        <f t="shared" si="32"/>
        <v>2014</v>
      </c>
      <c r="Q1085" s="12" t="s">
        <v>8331</v>
      </c>
      <c r="R1085" t="s">
        <v>8332</v>
      </c>
      <c r="S1085">
        <f t="shared" si="33"/>
        <v>6</v>
      </c>
      <c r="T1085" s="17" t="s">
        <v>8370</v>
      </c>
    </row>
    <row r="1086" spans="1:20" hidden="1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9">
        <v>41829.912083333336</v>
      </c>
      <c r="K1086">
        <v>1404942804</v>
      </c>
      <c r="L1086" t="b">
        <v>0</v>
      </c>
      <c r="M1086">
        <v>0</v>
      </c>
      <c r="N1086" t="b">
        <v>0</v>
      </c>
      <c r="O1086" t="s">
        <v>8280</v>
      </c>
      <c r="P1086">
        <f t="shared" si="32"/>
        <v>2014</v>
      </c>
      <c r="Q1086" s="12" t="s">
        <v>8331</v>
      </c>
      <c r="R1086" t="s">
        <v>8332</v>
      </c>
      <c r="S1086">
        <f t="shared" si="33"/>
        <v>7</v>
      </c>
      <c r="T1086" s="17" t="s">
        <v>8371</v>
      </c>
    </row>
    <row r="1087" spans="1:20" ht="28.8" hidden="1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9">
        <v>42413.671006944445</v>
      </c>
      <c r="K1087">
        <v>1455379575</v>
      </c>
      <c r="L1087" t="b">
        <v>0</v>
      </c>
      <c r="M1087">
        <v>9</v>
      </c>
      <c r="N1087" t="b">
        <v>0</v>
      </c>
      <c r="O1087" t="s">
        <v>8280</v>
      </c>
      <c r="P1087">
        <f t="shared" si="32"/>
        <v>2016</v>
      </c>
      <c r="Q1087" s="12" t="s">
        <v>8331</v>
      </c>
      <c r="R1087" t="s">
        <v>8332</v>
      </c>
      <c r="S1087">
        <f t="shared" si="33"/>
        <v>2</v>
      </c>
      <c r="T1087" s="17" t="s">
        <v>8366</v>
      </c>
    </row>
    <row r="1088" spans="1:20" hidden="1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9">
        <v>41845.866793981484</v>
      </c>
      <c r="K1088">
        <v>1406321291</v>
      </c>
      <c r="L1088" t="b">
        <v>0</v>
      </c>
      <c r="M1088">
        <v>2</v>
      </c>
      <c r="N1088" t="b">
        <v>0</v>
      </c>
      <c r="O1088" t="s">
        <v>8280</v>
      </c>
      <c r="P1088">
        <f t="shared" si="32"/>
        <v>2014</v>
      </c>
      <c r="Q1088" s="12" t="s">
        <v>8331</v>
      </c>
      <c r="R1088" t="s">
        <v>8332</v>
      </c>
      <c r="S1088">
        <f t="shared" si="33"/>
        <v>7</v>
      </c>
      <c r="T1088" s="17" t="s">
        <v>8371</v>
      </c>
    </row>
    <row r="1089" spans="1:20" ht="43.2" hidden="1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9">
        <v>41775.713969907411</v>
      </c>
      <c r="K1089">
        <v>1400260087</v>
      </c>
      <c r="L1089" t="b">
        <v>0</v>
      </c>
      <c r="M1089">
        <v>0</v>
      </c>
      <c r="N1089" t="b">
        <v>0</v>
      </c>
      <c r="O1089" t="s">
        <v>8280</v>
      </c>
      <c r="P1089">
        <f t="shared" si="32"/>
        <v>2014</v>
      </c>
      <c r="Q1089" s="12" t="s">
        <v>8331</v>
      </c>
      <c r="R1089" t="s">
        <v>8332</v>
      </c>
      <c r="S1089">
        <f t="shared" si="33"/>
        <v>5</v>
      </c>
      <c r="T1089" s="17" t="s">
        <v>8369</v>
      </c>
    </row>
    <row r="1090" spans="1:20" ht="28.8" hidden="1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9">
        <v>41723.799386574072</v>
      </c>
      <c r="K1090">
        <v>1395774667</v>
      </c>
      <c r="L1090" t="b">
        <v>0</v>
      </c>
      <c r="M1090">
        <v>147</v>
      </c>
      <c r="N1090" t="b">
        <v>0</v>
      </c>
      <c r="O1090" t="s">
        <v>8280</v>
      </c>
      <c r="P1090">
        <f t="shared" si="32"/>
        <v>2014</v>
      </c>
      <c r="Q1090" s="12" t="s">
        <v>8331</v>
      </c>
      <c r="R1090" t="s">
        <v>8332</v>
      </c>
      <c r="S1090">
        <f t="shared" si="33"/>
        <v>3</v>
      </c>
      <c r="T1090" s="17" t="s">
        <v>8367</v>
      </c>
    </row>
    <row r="1091" spans="1:20" ht="28.8" hidden="1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9">
        <v>42151.189525462964</v>
      </c>
      <c r="K1091">
        <v>1432701175</v>
      </c>
      <c r="L1091" t="b">
        <v>0</v>
      </c>
      <c r="M1091">
        <v>49</v>
      </c>
      <c r="N1091" t="b">
        <v>0</v>
      </c>
      <c r="O1091" t="s">
        <v>8280</v>
      </c>
      <c r="P1091">
        <f t="shared" ref="P1091:P1154" si="34">YEAR(J1091)</f>
        <v>2015</v>
      </c>
      <c r="Q1091" s="12" t="s">
        <v>8331</v>
      </c>
      <c r="R1091" t="s">
        <v>8332</v>
      </c>
      <c r="S1091">
        <f t="shared" ref="S1091:S1154" si="35">MONTH(J1091)</f>
        <v>5</v>
      </c>
      <c r="T1091" s="17" t="s">
        <v>8369</v>
      </c>
    </row>
    <row r="1092" spans="1:20" ht="43.2" hidden="1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9">
        <v>42123.185798611114</v>
      </c>
      <c r="K1092">
        <v>1430281653</v>
      </c>
      <c r="L1092" t="b">
        <v>0</v>
      </c>
      <c r="M1092">
        <v>1</v>
      </c>
      <c r="N1092" t="b">
        <v>0</v>
      </c>
      <c r="O1092" t="s">
        <v>8280</v>
      </c>
      <c r="P1092">
        <f t="shared" si="34"/>
        <v>2015</v>
      </c>
      <c r="Q1092" s="12" t="s">
        <v>8331</v>
      </c>
      <c r="R1092" t="s">
        <v>8332</v>
      </c>
      <c r="S1092">
        <f t="shared" si="35"/>
        <v>4</v>
      </c>
      <c r="T1092" s="17" t="s">
        <v>8368</v>
      </c>
    </row>
    <row r="1093" spans="1:20" ht="43.2" hidden="1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9">
        <v>42440.820277777777</v>
      </c>
      <c r="K1093">
        <v>1457725272</v>
      </c>
      <c r="L1093" t="b">
        <v>0</v>
      </c>
      <c r="M1093">
        <v>2</v>
      </c>
      <c r="N1093" t="b">
        <v>0</v>
      </c>
      <c r="O1093" t="s">
        <v>8280</v>
      </c>
      <c r="P1093">
        <f t="shared" si="34"/>
        <v>2016</v>
      </c>
      <c r="Q1093" s="12" t="s">
        <v>8331</v>
      </c>
      <c r="R1093" t="s">
        <v>8332</v>
      </c>
      <c r="S1093">
        <f t="shared" si="35"/>
        <v>3</v>
      </c>
      <c r="T1093" s="17" t="s">
        <v>8367</v>
      </c>
    </row>
    <row r="1094" spans="1:20" ht="57.6" hidden="1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9">
        <v>41250.025902777779</v>
      </c>
      <c r="K1094">
        <v>1354840638</v>
      </c>
      <c r="L1094" t="b">
        <v>0</v>
      </c>
      <c r="M1094">
        <v>7</v>
      </c>
      <c r="N1094" t="b">
        <v>0</v>
      </c>
      <c r="O1094" t="s">
        <v>8280</v>
      </c>
      <c r="P1094">
        <f t="shared" si="34"/>
        <v>2012</v>
      </c>
      <c r="Q1094" s="12" t="s">
        <v>8331</v>
      </c>
      <c r="R1094" t="s">
        <v>8332</v>
      </c>
      <c r="S1094">
        <f t="shared" si="35"/>
        <v>12</v>
      </c>
      <c r="T1094" s="17" t="s">
        <v>8376</v>
      </c>
    </row>
    <row r="1095" spans="1:20" ht="43.2" hidden="1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9">
        <v>42396.973807870374</v>
      </c>
      <c r="K1095">
        <v>1453936937</v>
      </c>
      <c r="L1095" t="b">
        <v>0</v>
      </c>
      <c r="M1095">
        <v>4</v>
      </c>
      <c r="N1095" t="b">
        <v>0</v>
      </c>
      <c r="O1095" t="s">
        <v>8280</v>
      </c>
      <c r="P1095">
        <f t="shared" si="34"/>
        <v>2016</v>
      </c>
      <c r="Q1095" s="12" t="s">
        <v>8331</v>
      </c>
      <c r="R1095" t="s">
        <v>8332</v>
      </c>
      <c r="S1095">
        <f t="shared" si="35"/>
        <v>1</v>
      </c>
      <c r="T1095" s="17" t="s">
        <v>8365</v>
      </c>
    </row>
    <row r="1096" spans="1:20" ht="43.2" hidden="1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9">
        <v>40795.71334490741</v>
      </c>
      <c r="K1096">
        <v>1315588033</v>
      </c>
      <c r="L1096" t="b">
        <v>0</v>
      </c>
      <c r="M1096">
        <v>27</v>
      </c>
      <c r="N1096" t="b">
        <v>0</v>
      </c>
      <c r="O1096" t="s">
        <v>8280</v>
      </c>
      <c r="P1096">
        <f t="shared" si="34"/>
        <v>2011</v>
      </c>
      <c r="Q1096" s="12" t="s">
        <v>8331</v>
      </c>
      <c r="R1096" t="s">
        <v>8332</v>
      </c>
      <c r="S1096">
        <f t="shared" si="35"/>
        <v>9</v>
      </c>
      <c r="T1096" s="17" t="s">
        <v>8373</v>
      </c>
    </row>
    <row r="1097" spans="1:20" ht="43.2" hidden="1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9">
        <v>41486.537268518521</v>
      </c>
      <c r="K1097">
        <v>1375275220</v>
      </c>
      <c r="L1097" t="b">
        <v>0</v>
      </c>
      <c r="M1097">
        <v>94</v>
      </c>
      <c r="N1097" t="b">
        <v>0</v>
      </c>
      <c r="O1097" t="s">
        <v>8280</v>
      </c>
      <c r="P1097">
        <f t="shared" si="34"/>
        <v>2013</v>
      </c>
      <c r="Q1097" s="12" t="s">
        <v>8331</v>
      </c>
      <c r="R1097" t="s">
        <v>8332</v>
      </c>
      <c r="S1097">
        <f t="shared" si="35"/>
        <v>7</v>
      </c>
      <c r="T1097" s="17" t="s">
        <v>8371</v>
      </c>
    </row>
    <row r="1098" spans="1:20" ht="43.2" hidden="1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9">
        <v>41885.51798611111</v>
      </c>
      <c r="K1098">
        <v>1409747154</v>
      </c>
      <c r="L1098" t="b">
        <v>0</v>
      </c>
      <c r="M1098">
        <v>29</v>
      </c>
      <c r="N1098" t="b">
        <v>0</v>
      </c>
      <c r="O1098" t="s">
        <v>8280</v>
      </c>
      <c r="P1098">
        <f t="shared" si="34"/>
        <v>2014</v>
      </c>
      <c r="Q1098" s="12" t="s">
        <v>8331</v>
      </c>
      <c r="R1098" t="s">
        <v>8332</v>
      </c>
      <c r="S1098">
        <f t="shared" si="35"/>
        <v>9</v>
      </c>
      <c r="T1098" s="17" t="s">
        <v>8373</v>
      </c>
    </row>
    <row r="1099" spans="1:20" ht="43.2" hidden="1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9">
        <v>41660.792557870373</v>
      </c>
      <c r="K1099">
        <v>1390330877</v>
      </c>
      <c r="L1099" t="b">
        <v>0</v>
      </c>
      <c r="M1099">
        <v>7</v>
      </c>
      <c r="N1099" t="b">
        <v>0</v>
      </c>
      <c r="O1099" t="s">
        <v>8280</v>
      </c>
      <c r="P1099">
        <f t="shared" si="34"/>
        <v>2014</v>
      </c>
      <c r="Q1099" s="12" t="s">
        <v>8331</v>
      </c>
      <c r="R1099" t="s">
        <v>8332</v>
      </c>
      <c r="S1099">
        <f t="shared" si="35"/>
        <v>1</v>
      </c>
      <c r="T1099" s="17" t="s">
        <v>8365</v>
      </c>
    </row>
    <row r="1100" spans="1:20" ht="28.8" hidden="1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9">
        <v>41712.762673611112</v>
      </c>
      <c r="K1100">
        <v>1394821095</v>
      </c>
      <c r="L1100" t="b">
        <v>0</v>
      </c>
      <c r="M1100">
        <v>22</v>
      </c>
      <c r="N1100" t="b">
        <v>0</v>
      </c>
      <c r="O1100" t="s">
        <v>8280</v>
      </c>
      <c r="P1100">
        <f t="shared" si="34"/>
        <v>2014</v>
      </c>
      <c r="Q1100" s="12" t="s">
        <v>8331</v>
      </c>
      <c r="R1100" t="s">
        <v>8332</v>
      </c>
      <c r="S1100">
        <f t="shared" si="35"/>
        <v>3</v>
      </c>
      <c r="T1100" s="17" t="s">
        <v>8367</v>
      </c>
    </row>
    <row r="1101" spans="1:20" ht="43.2" hidden="1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9">
        <v>42107.836435185185</v>
      </c>
      <c r="K1101">
        <v>1428955468</v>
      </c>
      <c r="L1101" t="b">
        <v>0</v>
      </c>
      <c r="M1101">
        <v>1</v>
      </c>
      <c r="N1101" t="b">
        <v>0</v>
      </c>
      <c r="O1101" t="s">
        <v>8280</v>
      </c>
      <c r="P1101">
        <f t="shared" si="34"/>
        <v>2015</v>
      </c>
      <c r="Q1101" s="12" t="s">
        <v>8331</v>
      </c>
      <c r="R1101" t="s">
        <v>8332</v>
      </c>
      <c r="S1101">
        <f t="shared" si="35"/>
        <v>4</v>
      </c>
      <c r="T1101" s="17" t="s">
        <v>8368</v>
      </c>
    </row>
    <row r="1102" spans="1:20" ht="43.2" hidden="1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9">
        <v>42384.110775462963</v>
      </c>
      <c r="K1102">
        <v>1452825571</v>
      </c>
      <c r="L1102" t="b">
        <v>0</v>
      </c>
      <c r="M1102">
        <v>10</v>
      </c>
      <c r="N1102" t="b">
        <v>0</v>
      </c>
      <c r="O1102" t="s">
        <v>8280</v>
      </c>
      <c r="P1102">
        <f t="shared" si="34"/>
        <v>2016</v>
      </c>
      <c r="Q1102" s="12" t="s">
        <v>8331</v>
      </c>
      <c r="R1102" t="s">
        <v>8332</v>
      </c>
      <c r="S1102">
        <f t="shared" si="35"/>
        <v>1</v>
      </c>
      <c r="T1102" s="17" t="s">
        <v>8365</v>
      </c>
    </row>
    <row r="1103" spans="1:20" ht="28.8" hidden="1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9">
        <v>42538.772430555553</v>
      </c>
      <c r="K1103">
        <v>1466188338</v>
      </c>
      <c r="L1103" t="b">
        <v>0</v>
      </c>
      <c r="M1103">
        <v>6</v>
      </c>
      <c r="N1103" t="b">
        <v>0</v>
      </c>
      <c r="O1103" t="s">
        <v>8280</v>
      </c>
      <c r="P1103">
        <f t="shared" si="34"/>
        <v>2016</v>
      </c>
      <c r="Q1103" s="12" t="s">
        <v>8331</v>
      </c>
      <c r="R1103" t="s">
        <v>8332</v>
      </c>
      <c r="S1103">
        <f t="shared" si="35"/>
        <v>6</v>
      </c>
      <c r="T1103" s="17" t="s">
        <v>8370</v>
      </c>
    </row>
    <row r="1104" spans="1:20" ht="43.2" hidden="1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9">
        <v>41577.045428240737</v>
      </c>
      <c r="K1104">
        <v>1383095125</v>
      </c>
      <c r="L1104" t="b">
        <v>0</v>
      </c>
      <c r="M1104">
        <v>24</v>
      </c>
      <c r="N1104" t="b">
        <v>0</v>
      </c>
      <c r="O1104" t="s">
        <v>8280</v>
      </c>
      <c r="P1104">
        <f t="shared" si="34"/>
        <v>2013</v>
      </c>
      <c r="Q1104" s="12" t="s">
        <v>8331</v>
      </c>
      <c r="R1104" t="s">
        <v>8332</v>
      </c>
      <c r="S1104">
        <f t="shared" si="35"/>
        <v>10</v>
      </c>
      <c r="T1104" s="17" t="s">
        <v>8374</v>
      </c>
    </row>
    <row r="1105" spans="1:20" ht="43.2" hidden="1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9">
        <v>42479.22210648148</v>
      </c>
      <c r="K1105">
        <v>1461043190</v>
      </c>
      <c r="L1105" t="b">
        <v>0</v>
      </c>
      <c r="M1105">
        <v>15</v>
      </c>
      <c r="N1105" t="b">
        <v>0</v>
      </c>
      <c r="O1105" t="s">
        <v>8280</v>
      </c>
      <c r="P1105">
        <f t="shared" si="34"/>
        <v>2016</v>
      </c>
      <c r="Q1105" s="12" t="s">
        <v>8331</v>
      </c>
      <c r="R1105" t="s">
        <v>8332</v>
      </c>
      <c r="S1105">
        <f t="shared" si="35"/>
        <v>4</v>
      </c>
      <c r="T1105" s="17" t="s">
        <v>8368</v>
      </c>
    </row>
    <row r="1106" spans="1:20" ht="43.2" hidden="1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9">
        <v>41771.40996527778</v>
      </c>
      <c r="K1106">
        <v>1399888221</v>
      </c>
      <c r="L1106" t="b">
        <v>0</v>
      </c>
      <c r="M1106">
        <v>37</v>
      </c>
      <c r="N1106" t="b">
        <v>0</v>
      </c>
      <c r="O1106" t="s">
        <v>8280</v>
      </c>
      <c r="P1106">
        <f t="shared" si="34"/>
        <v>2014</v>
      </c>
      <c r="Q1106" s="12" t="s">
        <v>8331</v>
      </c>
      <c r="R1106" t="s">
        <v>8332</v>
      </c>
      <c r="S1106">
        <f t="shared" si="35"/>
        <v>5</v>
      </c>
      <c r="T1106" s="17" t="s">
        <v>8369</v>
      </c>
    </row>
    <row r="1107" spans="1:20" ht="43.2" hidden="1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9">
        <v>41692.135729166665</v>
      </c>
      <c r="K1107">
        <v>1393038927</v>
      </c>
      <c r="L1107" t="b">
        <v>0</v>
      </c>
      <c r="M1107">
        <v>20</v>
      </c>
      <c r="N1107" t="b">
        <v>0</v>
      </c>
      <c r="O1107" t="s">
        <v>8280</v>
      </c>
      <c r="P1107">
        <f t="shared" si="34"/>
        <v>2014</v>
      </c>
      <c r="Q1107" s="12" t="s">
        <v>8331</v>
      </c>
      <c r="R1107" t="s">
        <v>8332</v>
      </c>
      <c r="S1107">
        <f t="shared" si="35"/>
        <v>2</v>
      </c>
      <c r="T1107" s="17" t="s">
        <v>8366</v>
      </c>
    </row>
    <row r="1108" spans="1:20" ht="43.2" hidden="1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9">
        <v>40973.740451388891</v>
      </c>
      <c r="K1108">
        <v>1330969575</v>
      </c>
      <c r="L1108" t="b">
        <v>0</v>
      </c>
      <c r="M1108">
        <v>7</v>
      </c>
      <c r="N1108" t="b">
        <v>0</v>
      </c>
      <c r="O1108" t="s">
        <v>8280</v>
      </c>
      <c r="P1108">
        <f t="shared" si="34"/>
        <v>2012</v>
      </c>
      <c r="Q1108" s="12" t="s">
        <v>8331</v>
      </c>
      <c r="R1108" t="s">
        <v>8332</v>
      </c>
      <c r="S1108">
        <f t="shared" si="35"/>
        <v>3</v>
      </c>
      <c r="T1108" s="17" t="s">
        <v>8367</v>
      </c>
    </row>
    <row r="1109" spans="1:20" ht="57.6" hidden="1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9">
        <v>41813.861388888887</v>
      </c>
      <c r="K1109">
        <v>1403556024</v>
      </c>
      <c r="L1109" t="b">
        <v>0</v>
      </c>
      <c r="M1109">
        <v>0</v>
      </c>
      <c r="N1109" t="b">
        <v>0</v>
      </c>
      <c r="O1109" t="s">
        <v>8280</v>
      </c>
      <c r="P1109">
        <f t="shared" si="34"/>
        <v>2014</v>
      </c>
      <c r="Q1109" s="12" t="s">
        <v>8331</v>
      </c>
      <c r="R1109" t="s">
        <v>8332</v>
      </c>
      <c r="S1109">
        <f t="shared" si="35"/>
        <v>6</v>
      </c>
      <c r="T1109" s="17" t="s">
        <v>8370</v>
      </c>
    </row>
    <row r="1110" spans="1:20" ht="43.2" hidden="1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9">
        <v>40952.636979166666</v>
      </c>
      <c r="K1110">
        <v>1329146235</v>
      </c>
      <c r="L1110" t="b">
        <v>0</v>
      </c>
      <c r="M1110">
        <v>21</v>
      </c>
      <c r="N1110" t="b">
        <v>0</v>
      </c>
      <c r="O1110" t="s">
        <v>8280</v>
      </c>
      <c r="P1110">
        <f t="shared" si="34"/>
        <v>2012</v>
      </c>
      <c r="Q1110" s="12" t="s">
        <v>8331</v>
      </c>
      <c r="R1110" t="s">
        <v>8332</v>
      </c>
      <c r="S1110">
        <f t="shared" si="35"/>
        <v>2</v>
      </c>
      <c r="T1110" s="17" t="s">
        <v>8366</v>
      </c>
    </row>
    <row r="1111" spans="1:20" ht="43.2" hidden="1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9">
        <v>42662.752199074072</v>
      </c>
      <c r="K1111">
        <v>1476900190</v>
      </c>
      <c r="L1111" t="b">
        <v>0</v>
      </c>
      <c r="M1111">
        <v>3</v>
      </c>
      <c r="N1111" t="b">
        <v>0</v>
      </c>
      <c r="O1111" t="s">
        <v>8280</v>
      </c>
      <c r="P1111">
        <f t="shared" si="34"/>
        <v>2016</v>
      </c>
      <c r="Q1111" s="12" t="s">
        <v>8331</v>
      </c>
      <c r="R1111" t="s">
        <v>8332</v>
      </c>
      <c r="S1111">
        <f t="shared" si="35"/>
        <v>10</v>
      </c>
      <c r="T1111" s="17" t="s">
        <v>8374</v>
      </c>
    </row>
    <row r="1112" spans="1:20" ht="43.2" hidden="1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9">
        <v>41220.933125000003</v>
      </c>
      <c r="K1112">
        <v>1352327022</v>
      </c>
      <c r="L1112" t="b">
        <v>0</v>
      </c>
      <c r="M1112">
        <v>11</v>
      </c>
      <c r="N1112" t="b">
        <v>0</v>
      </c>
      <c r="O1112" t="s">
        <v>8280</v>
      </c>
      <c r="P1112">
        <f t="shared" si="34"/>
        <v>2012</v>
      </c>
      <c r="Q1112" s="12" t="s">
        <v>8331</v>
      </c>
      <c r="R1112" t="s">
        <v>8332</v>
      </c>
      <c r="S1112">
        <f t="shared" si="35"/>
        <v>11</v>
      </c>
      <c r="T1112" s="17" t="s">
        <v>8375</v>
      </c>
    </row>
    <row r="1113" spans="1:20" ht="43.2" hidden="1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9">
        <v>42347.203587962962</v>
      </c>
      <c r="K1113">
        <v>1449636790</v>
      </c>
      <c r="L1113" t="b">
        <v>0</v>
      </c>
      <c r="M1113">
        <v>1</v>
      </c>
      <c r="N1113" t="b">
        <v>0</v>
      </c>
      <c r="O1113" t="s">
        <v>8280</v>
      </c>
      <c r="P1113">
        <f t="shared" si="34"/>
        <v>2015</v>
      </c>
      <c r="Q1113" s="12" t="s">
        <v>8331</v>
      </c>
      <c r="R1113" t="s">
        <v>8332</v>
      </c>
      <c r="S1113">
        <f t="shared" si="35"/>
        <v>12</v>
      </c>
      <c r="T1113" s="17" t="s">
        <v>8376</v>
      </c>
    </row>
    <row r="1114" spans="1:20" ht="43.2" hidden="1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9">
        <v>41963.759386574071</v>
      </c>
      <c r="K1114">
        <v>1416507211</v>
      </c>
      <c r="L1114" t="b">
        <v>0</v>
      </c>
      <c r="M1114">
        <v>312</v>
      </c>
      <c r="N1114" t="b">
        <v>0</v>
      </c>
      <c r="O1114" t="s">
        <v>8280</v>
      </c>
      <c r="P1114">
        <f t="shared" si="34"/>
        <v>2014</v>
      </c>
      <c r="Q1114" s="12" t="s">
        <v>8331</v>
      </c>
      <c r="R1114" t="s">
        <v>8332</v>
      </c>
      <c r="S1114">
        <f t="shared" si="35"/>
        <v>11</v>
      </c>
      <c r="T1114" s="17" t="s">
        <v>8375</v>
      </c>
    </row>
    <row r="1115" spans="1:20" ht="43.2" hidden="1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9">
        <v>41835.977083333331</v>
      </c>
      <c r="K1115">
        <v>1405466820</v>
      </c>
      <c r="L1115" t="b">
        <v>0</v>
      </c>
      <c r="M1115">
        <v>1</v>
      </c>
      <c r="N1115" t="b">
        <v>0</v>
      </c>
      <c r="O1115" t="s">
        <v>8280</v>
      </c>
      <c r="P1115">
        <f t="shared" si="34"/>
        <v>2014</v>
      </c>
      <c r="Q1115" s="12" t="s">
        <v>8331</v>
      </c>
      <c r="R1115" t="s">
        <v>8332</v>
      </c>
      <c r="S1115">
        <f t="shared" si="35"/>
        <v>7</v>
      </c>
      <c r="T1115" s="17" t="s">
        <v>8371</v>
      </c>
    </row>
    <row r="1116" spans="1:20" ht="43.2" hidden="1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9">
        <v>41526.345914351848</v>
      </c>
      <c r="K1116">
        <v>1378714687</v>
      </c>
      <c r="L1116" t="b">
        <v>0</v>
      </c>
      <c r="M1116">
        <v>3</v>
      </c>
      <c r="N1116" t="b">
        <v>0</v>
      </c>
      <c r="O1116" t="s">
        <v>8280</v>
      </c>
      <c r="P1116">
        <f t="shared" si="34"/>
        <v>2013</v>
      </c>
      <c r="Q1116" s="12" t="s">
        <v>8331</v>
      </c>
      <c r="R1116" t="s">
        <v>8332</v>
      </c>
      <c r="S1116">
        <f t="shared" si="35"/>
        <v>9</v>
      </c>
      <c r="T1116" s="17" t="s">
        <v>8373</v>
      </c>
    </row>
    <row r="1117" spans="1:20" ht="43.2" hidden="1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9">
        <v>42429.695543981485</v>
      </c>
      <c r="K1117">
        <v>1456764095</v>
      </c>
      <c r="L1117" t="b">
        <v>0</v>
      </c>
      <c r="M1117">
        <v>4</v>
      </c>
      <c r="N1117" t="b">
        <v>0</v>
      </c>
      <c r="O1117" t="s">
        <v>8280</v>
      </c>
      <c r="P1117">
        <f t="shared" si="34"/>
        <v>2016</v>
      </c>
      <c r="Q1117" s="12" t="s">
        <v>8331</v>
      </c>
      <c r="R1117" t="s">
        <v>8332</v>
      </c>
      <c r="S1117">
        <f t="shared" si="35"/>
        <v>2</v>
      </c>
      <c r="T1117" s="17" t="s">
        <v>8366</v>
      </c>
    </row>
    <row r="1118" spans="1:20" ht="28.8" hidden="1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9">
        <v>41009.847314814811</v>
      </c>
      <c r="K1118">
        <v>1334089208</v>
      </c>
      <c r="L1118" t="b">
        <v>0</v>
      </c>
      <c r="M1118">
        <v>10</v>
      </c>
      <c r="N1118" t="b">
        <v>0</v>
      </c>
      <c r="O1118" t="s">
        <v>8280</v>
      </c>
      <c r="P1118">
        <f t="shared" si="34"/>
        <v>2012</v>
      </c>
      <c r="Q1118" s="12" t="s">
        <v>8331</v>
      </c>
      <c r="R1118" t="s">
        <v>8332</v>
      </c>
      <c r="S1118">
        <f t="shared" si="35"/>
        <v>4</v>
      </c>
      <c r="T1118" s="17" t="s">
        <v>8368</v>
      </c>
    </row>
    <row r="1119" spans="1:20" ht="43.2" hidden="1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9">
        <v>42333.598530092589</v>
      </c>
      <c r="K1119">
        <v>1448461313</v>
      </c>
      <c r="L1119" t="b">
        <v>0</v>
      </c>
      <c r="M1119">
        <v>8</v>
      </c>
      <c r="N1119" t="b">
        <v>0</v>
      </c>
      <c r="O1119" t="s">
        <v>8280</v>
      </c>
      <c r="P1119">
        <f t="shared" si="34"/>
        <v>2015</v>
      </c>
      <c r="Q1119" s="12" t="s">
        <v>8331</v>
      </c>
      <c r="R1119" t="s">
        <v>8332</v>
      </c>
      <c r="S1119">
        <f t="shared" si="35"/>
        <v>11</v>
      </c>
      <c r="T1119" s="17" t="s">
        <v>8375</v>
      </c>
    </row>
    <row r="1120" spans="1:20" ht="43.2" hidden="1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9">
        <v>41704.16642361111</v>
      </c>
      <c r="K1120">
        <v>1394078379</v>
      </c>
      <c r="L1120" t="b">
        <v>0</v>
      </c>
      <c r="M1120">
        <v>3</v>
      </c>
      <c r="N1120" t="b">
        <v>0</v>
      </c>
      <c r="O1120" t="s">
        <v>8280</v>
      </c>
      <c r="P1120">
        <f t="shared" si="34"/>
        <v>2014</v>
      </c>
      <c r="Q1120" s="12" t="s">
        <v>8331</v>
      </c>
      <c r="R1120" t="s">
        <v>8332</v>
      </c>
      <c r="S1120">
        <f t="shared" si="35"/>
        <v>3</v>
      </c>
      <c r="T1120" s="17" t="s">
        <v>8367</v>
      </c>
    </row>
    <row r="1121" spans="1:20" ht="43.2" hidden="1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9">
        <v>41722.792407407411</v>
      </c>
      <c r="K1121">
        <v>1395687664</v>
      </c>
      <c r="L1121" t="b">
        <v>0</v>
      </c>
      <c r="M1121">
        <v>1</v>
      </c>
      <c r="N1121" t="b">
        <v>0</v>
      </c>
      <c r="O1121" t="s">
        <v>8280</v>
      </c>
      <c r="P1121">
        <f t="shared" si="34"/>
        <v>2014</v>
      </c>
      <c r="Q1121" s="12" t="s">
        <v>8331</v>
      </c>
      <c r="R1121" t="s">
        <v>8332</v>
      </c>
      <c r="S1121">
        <f t="shared" si="35"/>
        <v>3</v>
      </c>
      <c r="T1121" s="17" t="s">
        <v>8367</v>
      </c>
    </row>
    <row r="1122" spans="1:20" ht="28.8" hidden="1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9">
        <v>40799.872685185182</v>
      </c>
      <c r="K1122">
        <v>1315947400</v>
      </c>
      <c r="L1122" t="b">
        <v>0</v>
      </c>
      <c r="M1122">
        <v>0</v>
      </c>
      <c r="N1122" t="b">
        <v>0</v>
      </c>
      <c r="O1122" t="s">
        <v>8280</v>
      </c>
      <c r="P1122">
        <f t="shared" si="34"/>
        <v>2011</v>
      </c>
      <c r="Q1122" s="12" t="s">
        <v>8331</v>
      </c>
      <c r="R1122" t="s">
        <v>8332</v>
      </c>
      <c r="S1122">
        <f t="shared" si="35"/>
        <v>9</v>
      </c>
      <c r="T1122" s="17" t="s">
        <v>8373</v>
      </c>
    </row>
    <row r="1123" spans="1:20" ht="43.2" hidden="1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9">
        <v>42412.934212962966</v>
      </c>
      <c r="K1123">
        <v>1455315916</v>
      </c>
      <c r="L1123" t="b">
        <v>0</v>
      </c>
      <c r="M1123">
        <v>5</v>
      </c>
      <c r="N1123" t="b">
        <v>0</v>
      </c>
      <c r="O1123" t="s">
        <v>8280</v>
      </c>
      <c r="P1123">
        <f t="shared" si="34"/>
        <v>2016</v>
      </c>
      <c r="Q1123" s="12" t="s">
        <v>8331</v>
      </c>
      <c r="R1123" t="s">
        <v>8332</v>
      </c>
      <c r="S1123">
        <f t="shared" si="35"/>
        <v>2</v>
      </c>
      <c r="T1123" s="17" t="s">
        <v>8366</v>
      </c>
    </row>
    <row r="1124" spans="1:20" ht="43.2" hidden="1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9">
        <v>41410.703993055555</v>
      </c>
      <c r="K1124">
        <v>1368723225</v>
      </c>
      <c r="L1124" t="b">
        <v>0</v>
      </c>
      <c r="M1124">
        <v>0</v>
      </c>
      <c r="N1124" t="b">
        <v>0</v>
      </c>
      <c r="O1124" t="s">
        <v>8280</v>
      </c>
      <c r="P1124">
        <f t="shared" si="34"/>
        <v>2013</v>
      </c>
      <c r="Q1124" s="12" t="s">
        <v>8331</v>
      </c>
      <c r="R1124" t="s">
        <v>8332</v>
      </c>
      <c r="S1124">
        <f t="shared" si="35"/>
        <v>5</v>
      </c>
      <c r="T1124" s="17" t="s">
        <v>8369</v>
      </c>
    </row>
    <row r="1125" spans="1:20" ht="43.2" hidden="1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9">
        <v>41718.5237037037</v>
      </c>
      <c r="K1125">
        <v>1395318848</v>
      </c>
      <c r="L1125" t="b">
        <v>0</v>
      </c>
      <c r="M1125">
        <v>3</v>
      </c>
      <c r="N1125" t="b">
        <v>0</v>
      </c>
      <c r="O1125" t="s">
        <v>8280</v>
      </c>
      <c r="P1125">
        <f t="shared" si="34"/>
        <v>2014</v>
      </c>
      <c r="Q1125" s="12" t="s">
        <v>8331</v>
      </c>
      <c r="R1125" t="s">
        <v>8332</v>
      </c>
      <c r="S1125">
        <f t="shared" si="35"/>
        <v>3</v>
      </c>
      <c r="T1125" s="17" t="s">
        <v>8367</v>
      </c>
    </row>
    <row r="1126" spans="1:20" ht="43.2" hidden="1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9">
        <v>42094.667256944442</v>
      </c>
      <c r="K1126">
        <v>1427817651</v>
      </c>
      <c r="L1126" t="b">
        <v>0</v>
      </c>
      <c r="M1126">
        <v>7</v>
      </c>
      <c r="N1126" t="b">
        <v>0</v>
      </c>
      <c r="O1126" t="s">
        <v>8281</v>
      </c>
      <c r="P1126">
        <f t="shared" si="34"/>
        <v>2015</v>
      </c>
      <c r="Q1126" s="12" t="s">
        <v>8331</v>
      </c>
      <c r="R1126" t="s">
        <v>8333</v>
      </c>
      <c r="S1126">
        <f t="shared" si="35"/>
        <v>3</v>
      </c>
      <c r="T1126" s="17" t="s">
        <v>8367</v>
      </c>
    </row>
    <row r="1127" spans="1:20" ht="43.2" hidden="1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9">
        <v>42212.624189814815</v>
      </c>
      <c r="K1127">
        <v>1438009130</v>
      </c>
      <c r="L1127" t="b">
        <v>0</v>
      </c>
      <c r="M1127">
        <v>0</v>
      </c>
      <c r="N1127" t="b">
        <v>0</v>
      </c>
      <c r="O1127" t="s">
        <v>8281</v>
      </c>
      <c r="P1127">
        <f t="shared" si="34"/>
        <v>2015</v>
      </c>
      <c r="Q1127" s="12" t="s">
        <v>8331</v>
      </c>
      <c r="R1127" t="s">
        <v>8333</v>
      </c>
      <c r="S1127">
        <f t="shared" si="35"/>
        <v>7</v>
      </c>
      <c r="T1127" s="17" t="s">
        <v>8371</v>
      </c>
    </row>
    <row r="1128" spans="1:20" ht="43.2" hidden="1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9">
        <v>42535.327476851853</v>
      </c>
      <c r="K1128">
        <v>1465890694</v>
      </c>
      <c r="L1128" t="b">
        <v>0</v>
      </c>
      <c r="M1128">
        <v>2</v>
      </c>
      <c r="N1128" t="b">
        <v>0</v>
      </c>
      <c r="O1128" t="s">
        <v>8281</v>
      </c>
      <c r="P1128">
        <f t="shared" si="34"/>
        <v>2016</v>
      </c>
      <c r="Q1128" s="12" t="s">
        <v>8331</v>
      </c>
      <c r="R1128" t="s">
        <v>8333</v>
      </c>
      <c r="S1128">
        <f t="shared" si="35"/>
        <v>6</v>
      </c>
      <c r="T1128" s="17" t="s">
        <v>8370</v>
      </c>
    </row>
    <row r="1129" spans="1:20" ht="57.6" hidden="1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9">
        <v>41926.854166666664</v>
      </c>
      <c r="K1129">
        <v>1413318600</v>
      </c>
      <c r="L1129" t="b">
        <v>0</v>
      </c>
      <c r="M1129">
        <v>23</v>
      </c>
      <c r="N1129" t="b">
        <v>0</v>
      </c>
      <c r="O1129" t="s">
        <v>8281</v>
      </c>
      <c r="P1129">
        <f t="shared" si="34"/>
        <v>2014</v>
      </c>
      <c r="Q1129" s="12" t="s">
        <v>8331</v>
      </c>
      <c r="R1129" t="s">
        <v>8333</v>
      </c>
      <c r="S1129">
        <f t="shared" si="35"/>
        <v>10</v>
      </c>
      <c r="T1129" s="17" t="s">
        <v>8374</v>
      </c>
    </row>
    <row r="1130" spans="1:20" hidden="1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9">
        <v>41828.649502314816</v>
      </c>
      <c r="K1130">
        <v>1404833717</v>
      </c>
      <c r="L1130" t="b">
        <v>0</v>
      </c>
      <c r="M1130">
        <v>1</v>
      </c>
      <c r="N1130" t="b">
        <v>0</v>
      </c>
      <c r="O1130" t="s">
        <v>8281</v>
      </c>
      <c r="P1130">
        <f t="shared" si="34"/>
        <v>2014</v>
      </c>
      <c r="Q1130" s="12" t="s">
        <v>8331</v>
      </c>
      <c r="R1130" t="s">
        <v>8333</v>
      </c>
      <c r="S1130">
        <f t="shared" si="35"/>
        <v>7</v>
      </c>
      <c r="T1130" s="17" t="s">
        <v>8371</v>
      </c>
    </row>
    <row r="1131" spans="1:20" ht="43.2" hidden="1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9">
        <v>42496.264965277776</v>
      </c>
      <c r="K1131">
        <v>1462515693</v>
      </c>
      <c r="L1131" t="b">
        <v>0</v>
      </c>
      <c r="M1131">
        <v>2</v>
      </c>
      <c r="N1131" t="b">
        <v>0</v>
      </c>
      <c r="O1131" t="s">
        <v>8281</v>
      </c>
      <c r="P1131">
        <f t="shared" si="34"/>
        <v>2016</v>
      </c>
      <c r="Q1131" s="12" t="s">
        <v>8331</v>
      </c>
      <c r="R1131" t="s">
        <v>8333</v>
      </c>
      <c r="S1131">
        <f t="shared" si="35"/>
        <v>5</v>
      </c>
      <c r="T1131" s="17" t="s">
        <v>8369</v>
      </c>
    </row>
    <row r="1132" spans="1:20" ht="43.2" hidden="1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9">
        <v>41908.996527777781</v>
      </c>
      <c r="K1132">
        <v>1411775700</v>
      </c>
      <c r="L1132" t="b">
        <v>0</v>
      </c>
      <c r="M1132">
        <v>3</v>
      </c>
      <c r="N1132" t="b">
        <v>0</v>
      </c>
      <c r="O1132" t="s">
        <v>8281</v>
      </c>
      <c r="P1132">
        <f t="shared" si="34"/>
        <v>2014</v>
      </c>
      <c r="Q1132" s="12" t="s">
        <v>8331</v>
      </c>
      <c r="R1132" t="s">
        <v>8333</v>
      </c>
      <c r="S1132">
        <f t="shared" si="35"/>
        <v>9</v>
      </c>
      <c r="T1132" s="17" t="s">
        <v>8373</v>
      </c>
    </row>
    <row r="1133" spans="1:20" ht="43.2" hidden="1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9">
        <v>42332.908194444448</v>
      </c>
      <c r="K1133">
        <v>1448401668</v>
      </c>
      <c r="L1133" t="b">
        <v>0</v>
      </c>
      <c r="M1133">
        <v>0</v>
      </c>
      <c r="N1133" t="b">
        <v>0</v>
      </c>
      <c r="O1133" t="s">
        <v>8281</v>
      </c>
      <c r="P1133">
        <f t="shared" si="34"/>
        <v>2015</v>
      </c>
      <c r="Q1133" s="12" t="s">
        <v>8331</v>
      </c>
      <c r="R1133" t="s">
        <v>8333</v>
      </c>
      <c r="S1133">
        <f t="shared" si="35"/>
        <v>11</v>
      </c>
      <c r="T1133" s="17" t="s">
        <v>8375</v>
      </c>
    </row>
    <row r="1134" spans="1:20" ht="43.2" hidden="1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9">
        <v>42706.115405092591</v>
      </c>
      <c r="K1134">
        <v>1480646771</v>
      </c>
      <c r="L1134" t="b">
        <v>0</v>
      </c>
      <c r="M1134">
        <v>13</v>
      </c>
      <c r="N1134" t="b">
        <v>0</v>
      </c>
      <c r="O1134" t="s">
        <v>8281</v>
      </c>
      <c r="P1134">
        <f t="shared" si="34"/>
        <v>2016</v>
      </c>
      <c r="Q1134" s="12" t="s">
        <v>8331</v>
      </c>
      <c r="R1134" t="s">
        <v>8333</v>
      </c>
      <c r="S1134">
        <f t="shared" si="35"/>
        <v>12</v>
      </c>
      <c r="T1134" s="17" t="s">
        <v>8376</v>
      </c>
    </row>
    <row r="1135" spans="1:20" ht="43.2" hidden="1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9">
        <v>41821.407187500001</v>
      </c>
      <c r="K1135">
        <v>1404207981</v>
      </c>
      <c r="L1135" t="b">
        <v>0</v>
      </c>
      <c r="M1135">
        <v>1</v>
      </c>
      <c r="N1135" t="b">
        <v>0</v>
      </c>
      <c r="O1135" t="s">
        <v>8281</v>
      </c>
      <c r="P1135">
        <f t="shared" si="34"/>
        <v>2014</v>
      </c>
      <c r="Q1135" s="12" t="s">
        <v>8331</v>
      </c>
      <c r="R1135" t="s">
        <v>8333</v>
      </c>
      <c r="S1135">
        <f t="shared" si="35"/>
        <v>7</v>
      </c>
      <c r="T1135" s="17" t="s">
        <v>8371</v>
      </c>
    </row>
    <row r="1136" spans="1:20" ht="43.2" hidden="1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9">
        <v>41958.285046296296</v>
      </c>
      <c r="K1136">
        <v>1416034228</v>
      </c>
      <c r="L1136" t="b">
        <v>0</v>
      </c>
      <c r="M1136">
        <v>1</v>
      </c>
      <c r="N1136" t="b">
        <v>0</v>
      </c>
      <c r="O1136" t="s">
        <v>8281</v>
      </c>
      <c r="P1136">
        <f t="shared" si="34"/>
        <v>2014</v>
      </c>
      <c r="Q1136" s="12" t="s">
        <v>8331</v>
      </c>
      <c r="R1136" t="s">
        <v>8333</v>
      </c>
      <c r="S1136">
        <f t="shared" si="35"/>
        <v>11</v>
      </c>
      <c r="T1136" s="17" t="s">
        <v>8375</v>
      </c>
    </row>
    <row r="1137" spans="1:20" ht="57.6" hidden="1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9">
        <v>42558.98951388889</v>
      </c>
      <c r="K1137">
        <v>1467935094</v>
      </c>
      <c r="L1137" t="b">
        <v>0</v>
      </c>
      <c r="M1137">
        <v>1</v>
      </c>
      <c r="N1137" t="b">
        <v>0</v>
      </c>
      <c r="O1137" t="s">
        <v>8281</v>
      </c>
      <c r="P1137">
        <f t="shared" si="34"/>
        <v>2016</v>
      </c>
      <c r="Q1137" s="12" t="s">
        <v>8331</v>
      </c>
      <c r="R1137" t="s">
        <v>8333</v>
      </c>
      <c r="S1137">
        <f t="shared" si="35"/>
        <v>7</v>
      </c>
      <c r="T1137" s="17" t="s">
        <v>8371</v>
      </c>
    </row>
    <row r="1138" spans="1:20" ht="43.2" hidden="1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9">
        <v>42327.671631944446</v>
      </c>
      <c r="K1138">
        <v>1447949229</v>
      </c>
      <c r="L1138" t="b">
        <v>0</v>
      </c>
      <c r="M1138">
        <v>6</v>
      </c>
      <c r="N1138" t="b">
        <v>0</v>
      </c>
      <c r="O1138" t="s">
        <v>8281</v>
      </c>
      <c r="P1138">
        <f t="shared" si="34"/>
        <v>2015</v>
      </c>
      <c r="Q1138" s="12" t="s">
        <v>8331</v>
      </c>
      <c r="R1138" t="s">
        <v>8333</v>
      </c>
      <c r="S1138">
        <f t="shared" si="35"/>
        <v>11</v>
      </c>
      <c r="T1138" s="17" t="s">
        <v>8375</v>
      </c>
    </row>
    <row r="1139" spans="1:20" ht="43.2" hidden="1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9">
        <v>42453.819687499999</v>
      </c>
      <c r="K1139">
        <v>1458848421</v>
      </c>
      <c r="L1139" t="b">
        <v>0</v>
      </c>
      <c r="M1139">
        <v>39</v>
      </c>
      <c r="N1139" t="b">
        <v>0</v>
      </c>
      <c r="O1139" t="s">
        <v>8281</v>
      </c>
      <c r="P1139">
        <f t="shared" si="34"/>
        <v>2016</v>
      </c>
      <c r="Q1139" s="12" t="s">
        <v>8331</v>
      </c>
      <c r="R1139" t="s">
        <v>8333</v>
      </c>
      <c r="S1139">
        <f t="shared" si="35"/>
        <v>3</v>
      </c>
      <c r="T1139" s="17" t="s">
        <v>8367</v>
      </c>
    </row>
    <row r="1140" spans="1:20" ht="43.2" hidden="1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9">
        <v>42736.906608796293</v>
      </c>
      <c r="K1140">
        <v>1483307131</v>
      </c>
      <c r="L1140" t="b">
        <v>0</v>
      </c>
      <c r="M1140">
        <v>4</v>
      </c>
      <c r="N1140" t="b">
        <v>0</v>
      </c>
      <c r="O1140" t="s">
        <v>8281</v>
      </c>
      <c r="P1140">
        <f t="shared" si="34"/>
        <v>2017</v>
      </c>
      <c r="Q1140" s="12" t="s">
        <v>8331</v>
      </c>
      <c r="R1140" t="s">
        <v>8333</v>
      </c>
      <c r="S1140">
        <f t="shared" si="35"/>
        <v>1</v>
      </c>
      <c r="T1140" s="17" t="s">
        <v>8365</v>
      </c>
    </row>
    <row r="1141" spans="1:20" ht="43.2" hidden="1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9">
        <v>41975.34752314815</v>
      </c>
      <c r="K1141">
        <v>1417508426</v>
      </c>
      <c r="L1141" t="b">
        <v>0</v>
      </c>
      <c r="M1141">
        <v>1</v>
      </c>
      <c r="N1141" t="b">
        <v>0</v>
      </c>
      <c r="O1141" t="s">
        <v>8281</v>
      </c>
      <c r="P1141">
        <f t="shared" si="34"/>
        <v>2014</v>
      </c>
      <c r="Q1141" s="12" t="s">
        <v>8331</v>
      </c>
      <c r="R1141" t="s">
        <v>8333</v>
      </c>
      <c r="S1141">
        <f t="shared" si="35"/>
        <v>12</v>
      </c>
      <c r="T1141" s="17" t="s">
        <v>8376</v>
      </c>
    </row>
    <row r="1142" spans="1:20" ht="43.2" hidden="1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9">
        <v>42192.462048611109</v>
      </c>
      <c r="K1142">
        <v>1436267121</v>
      </c>
      <c r="L1142" t="b">
        <v>0</v>
      </c>
      <c r="M1142">
        <v>0</v>
      </c>
      <c r="N1142" t="b">
        <v>0</v>
      </c>
      <c r="O1142" t="s">
        <v>8281</v>
      </c>
      <c r="P1142">
        <f t="shared" si="34"/>
        <v>2015</v>
      </c>
      <c r="Q1142" s="12" t="s">
        <v>8331</v>
      </c>
      <c r="R1142" t="s">
        <v>8333</v>
      </c>
      <c r="S1142">
        <f t="shared" si="35"/>
        <v>7</v>
      </c>
      <c r="T1142" s="17" t="s">
        <v>8371</v>
      </c>
    </row>
    <row r="1143" spans="1:20" hidden="1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9">
        <v>42164.699652777781</v>
      </c>
      <c r="K1143">
        <v>1433868450</v>
      </c>
      <c r="L1143" t="b">
        <v>0</v>
      </c>
      <c r="M1143">
        <v>0</v>
      </c>
      <c r="N1143" t="b">
        <v>0</v>
      </c>
      <c r="O1143" t="s">
        <v>8281</v>
      </c>
      <c r="P1143">
        <f t="shared" si="34"/>
        <v>2015</v>
      </c>
      <c r="Q1143" s="12" t="s">
        <v>8331</v>
      </c>
      <c r="R1143" t="s">
        <v>8333</v>
      </c>
      <c r="S1143">
        <f t="shared" si="35"/>
        <v>6</v>
      </c>
      <c r="T1143" s="17" t="s">
        <v>8370</v>
      </c>
    </row>
    <row r="1144" spans="1:20" ht="43.2" hidden="1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9">
        <v>42022.006099537037</v>
      </c>
      <c r="K1144">
        <v>1421539727</v>
      </c>
      <c r="L1144" t="b">
        <v>0</v>
      </c>
      <c r="M1144">
        <v>0</v>
      </c>
      <c r="N1144" t="b">
        <v>0</v>
      </c>
      <c r="O1144" t="s">
        <v>8281</v>
      </c>
      <c r="P1144">
        <f t="shared" si="34"/>
        <v>2015</v>
      </c>
      <c r="Q1144" s="12" t="s">
        <v>8331</v>
      </c>
      <c r="R1144" t="s">
        <v>8333</v>
      </c>
      <c r="S1144">
        <f t="shared" si="35"/>
        <v>1</v>
      </c>
      <c r="T1144" s="17" t="s">
        <v>8365</v>
      </c>
    </row>
    <row r="1145" spans="1:20" ht="43.2" hidden="1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9">
        <v>42325.19358796296</v>
      </c>
      <c r="K1145">
        <v>1447735126</v>
      </c>
      <c r="L1145" t="b">
        <v>0</v>
      </c>
      <c r="M1145">
        <v>8</v>
      </c>
      <c r="N1145" t="b">
        <v>0</v>
      </c>
      <c r="O1145" t="s">
        <v>8281</v>
      </c>
      <c r="P1145">
        <f t="shared" si="34"/>
        <v>2015</v>
      </c>
      <c r="Q1145" s="12" t="s">
        <v>8331</v>
      </c>
      <c r="R1145" t="s">
        <v>8333</v>
      </c>
      <c r="S1145">
        <f t="shared" si="35"/>
        <v>11</v>
      </c>
      <c r="T1145" s="17" t="s">
        <v>8375</v>
      </c>
    </row>
    <row r="1146" spans="1:20" ht="43.2" hidden="1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9">
        <v>42093.181944444441</v>
      </c>
      <c r="K1146">
        <v>1427689320</v>
      </c>
      <c r="L1146" t="b">
        <v>0</v>
      </c>
      <c r="M1146">
        <v>0</v>
      </c>
      <c r="N1146" t="b">
        <v>0</v>
      </c>
      <c r="O1146" t="s">
        <v>8282</v>
      </c>
      <c r="P1146">
        <f t="shared" si="34"/>
        <v>2015</v>
      </c>
      <c r="Q1146" s="12" t="s">
        <v>8334</v>
      </c>
      <c r="R1146" t="s">
        <v>8335</v>
      </c>
      <c r="S1146">
        <f t="shared" si="35"/>
        <v>3</v>
      </c>
      <c r="T1146" s="17" t="s">
        <v>8367</v>
      </c>
    </row>
    <row r="1147" spans="1:20" ht="43.2" hidden="1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9">
        <v>41854.74759259259</v>
      </c>
      <c r="K1147">
        <v>1407088592</v>
      </c>
      <c r="L1147" t="b">
        <v>0</v>
      </c>
      <c r="M1147">
        <v>1</v>
      </c>
      <c r="N1147" t="b">
        <v>0</v>
      </c>
      <c r="O1147" t="s">
        <v>8282</v>
      </c>
      <c r="P1147">
        <f t="shared" si="34"/>
        <v>2014</v>
      </c>
      <c r="Q1147" s="12" t="s">
        <v>8334</v>
      </c>
      <c r="R1147" t="s">
        <v>8335</v>
      </c>
      <c r="S1147">
        <f t="shared" si="35"/>
        <v>8</v>
      </c>
      <c r="T1147" s="17" t="s">
        <v>8372</v>
      </c>
    </row>
    <row r="1148" spans="1:20" ht="43.2" hidden="1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9">
        <v>41723.9533912037</v>
      </c>
      <c r="K1148">
        <v>1395787973</v>
      </c>
      <c r="L1148" t="b">
        <v>0</v>
      </c>
      <c r="M1148">
        <v>12</v>
      </c>
      <c r="N1148" t="b">
        <v>0</v>
      </c>
      <c r="O1148" t="s">
        <v>8282</v>
      </c>
      <c r="P1148">
        <f t="shared" si="34"/>
        <v>2014</v>
      </c>
      <c r="Q1148" s="12" t="s">
        <v>8334</v>
      </c>
      <c r="R1148" t="s">
        <v>8335</v>
      </c>
      <c r="S1148">
        <f t="shared" si="35"/>
        <v>3</v>
      </c>
      <c r="T1148" s="17" t="s">
        <v>8367</v>
      </c>
    </row>
    <row r="1149" spans="1:20" ht="43.2" hidden="1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9">
        <v>41871.972025462965</v>
      </c>
      <c r="K1149">
        <v>1408576783</v>
      </c>
      <c r="L1149" t="b">
        <v>0</v>
      </c>
      <c r="M1149">
        <v>0</v>
      </c>
      <c r="N1149" t="b">
        <v>0</v>
      </c>
      <c r="O1149" t="s">
        <v>8282</v>
      </c>
      <c r="P1149">
        <f t="shared" si="34"/>
        <v>2014</v>
      </c>
      <c r="Q1149" s="12" t="s">
        <v>8334</v>
      </c>
      <c r="R1149" t="s">
        <v>8335</v>
      </c>
      <c r="S1149">
        <f t="shared" si="35"/>
        <v>8</v>
      </c>
      <c r="T1149" s="17" t="s">
        <v>8372</v>
      </c>
    </row>
    <row r="1150" spans="1:20" ht="28.8" hidden="1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9">
        <v>42675.171076388891</v>
      </c>
      <c r="K1150">
        <v>1477973181</v>
      </c>
      <c r="L1150" t="b">
        <v>0</v>
      </c>
      <c r="M1150">
        <v>3</v>
      </c>
      <c r="N1150" t="b">
        <v>0</v>
      </c>
      <c r="O1150" t="s">
        <v>8282</v>
      </c>
      <c r="P1150">
        <f t="shared" si="34"/>
        <v>2016</v>
      </c>
      <c r="Q1150" s="12" t="s">
        <v>8334</v>
      </c>
      <c r="R1150" t="s">
        <v>8335</v>
      </c>
      <c r="S1150">
        <f t="shared" si="35"/>
        <v>11</v>
      </c>
      <c r="T1150" s="17" t="s">
        <v>8375</v>
      </c>
    </row>
    <row r="1151" spans="1:20" ht="28.8" hidden="1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9">
        <v>42507.71025462963</v>
      </c>
      <c r="K1151">
        <v>1463504566</v>
      </c>
      <c r="L1151" t="b">
        <v>0</v>
      </c>
      <c r="M1151">
        <v>2</v>
      </c>
      <c r="N1151" t="b">
        <v>0</v>
      </c>
      <c r="O1151" t="s">
        <v>8282</v>
      </c>
      <c r="P1151">
        <f t="shared" si="34"/>
        <v>2016</v>
      </c>
      <c r="Q1151" s="12" t="s">
        <v>8334</v>
      </c>
      <c r="R1151" t="s">
        <v>8335</v>
      </c>
      <c r="S1151">
        <f t="shared" si="35"/>
        <v>5</v>
      </c>
      <c r="T1151" s="17" t="s">
        <v>8369</v>
      </c>
    </row>
    <row r="1152" spans="1:20" ht="28.8" hidden="1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9">
        <v>42317.954571759263</v>
      </c>
      <c r="K1152">
        <v>1447109675</v>
      </c>
      <c r="L1152" t="b">
        <v>0</v>
      </c>
      <c r="M1152">
        <v>6</v>
      </c>
      <c r="N1152" t="b">
        <v>0</v>
      </c>
      <c r="O1152" t="s">
        <v>8282</v>
      </c>
      <c r="P1152">
        <f t="shared" si="34"/>
        <v>2015</v>
      </c>
      <c r="Q1152" s="12" t="s">
        <v>8334</v>
      </c>
      <c r="R1152" t="s">
        <v>8335</v>
      </c>
      <c r="S1152">
        <f t="shared" si="35"/>
        <v>11</v>
      </c>
      <c r="T1152" s="17" t="s">
        <v>8375</v>
      </c>
    </row>
    <row r="1153" spans="1:20" ht="43.2" hidden="1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9">
        <v>42224.102581018517</v>
      </c>
      <c r="K1153">
        <v>1439000863</v>
      </c>
      <c r="L1153" t="b">
        <v>0</v>
      </c>
      <c r="M1153">
        <v>0</v>
      </c>
      <c r="N1153" t="b">
        <v>0</v>
      </c>
      <c r="O1153" t="s">
        <v>8282</v>
      </c>
      <c r="P1153">
        <f t="shared" si="34"/>
        <v>2015</v>
      </c>
      <c r="Q1153" s="12" t="s">
        <v>8334</v>
      </c>
      <c r="R1153" t="s">
        <v>8335</v>
      </c>
      <c r="S1153">
        <f t="shared" si="35"/>
        <v>8</v>
      </c>
      <c r="T1153" s="17" t="s">
        <v>8372</v>
      </c>
    </row>
    <row r="1154" spans="1:20" hidden="1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9">
        <v>42109.709629629629</v>
      </c>
      <c r="K1154">
        <v>1429117312</v>
      </c>
      <c r="L1154" t="b">
        <v>0</v>
      </c>
      <c r="M1154">
        <v>15</v>
      </c>
      <c r="N1154" t="b">
        <v>0</v>
      </c>
      <c r="O1154" t="s">
        <v>8282</v>
      </c>
      <c r="P1154">
        <f t="shared" si="34"/>
        <v>2015</v>
      </c>
      <c r="Q1154" s="12" t="s">
        <v>8334</v>
      </c>
      <c r="R1154" t="s">
        <v>8335</v>
      </c>
      <c r="S1154">
        <f t="shared" si="35"/>
        <v>4</v>
      </c>
      <c r="T1154" s="17" t="s">
        <v>8368</v>
      </c>
    </row>
    <row r="1155" spans="1:20" ht="28.8" hidden="1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9">
        <v>42143.714178240742</v>
      </c>
      <c r="K1155">
        <v>1432055305</v>
      </c>
      <c r="L1155" t="b">
        <v>0</v>
      </c>
      <c r="M1155">
        <v>1</v>
      </c>
      <c r="N1155" t="b">
        <v>0</v>
      </c>
      <c r="O1155" t="s">
        <v>8282</v>
      </c>
      <c r="P1155">
        <f t="shared" ref="P1155:P1218" si="36">YEAR(J1155)</f>
        <v>2015</v>
      </c>
      <c r="Q1155" s="12" t="s">
        <v>8334</v>
      </c>
      <c r="R1155" t="s">
        <v>8335</v>
      </c>
      <c r="S1155">
        <f t="shared" ref="S1155:S1218" si="37">MONTH(J1155)</f>
        <v>5</v>
      </c>
      <c r="T1155" s="17" t="s">
        <v>8369</v>
      </c>
    </row>
    <row r="1156" spans="1:20" ht="43.2" hidden="1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9">
        <v>42223.108865740738</v>
      </c>
      <c r="K1156">
        <v>1438915006</v>
      </c>
      <c r="L1156" t="b">
        <v>0</v>
      </c>
      <c r="M1156">
        <v>3</v>
      </c>
      <c r="N1156" t="b">
        <v>0</v>
      </c>
      <c r="O1156" t="s">
        <v>8282</v>
      </c>
      <c r="P1156">
        <f t="shared" si="36"/>
        <v>2015</v>
      </c>
      <c r="Q1156" s="12" t="s">
        <v>8334</v>
      </c>
      <c r="R1156" t="s">
        <v>8335</v>
      </c>
      <c r="S1156">
        <f t="shared" si="37"/>
        <v>8</v>
      </c>
      <c r="T1156" s="17" t="s">
        <v>8372</v>
      </c>
    </row>
    <row r="1157" spans="1:20" ht="43.2" hidden="1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9">
        <v>41835.763981481483</v>
      </c>
      <c r="K1157">
        <v>1405448408</v>
      </c>
      <c r="L1157" t="b">
        <v>0</v>
      </c>
      <c r="M1157">
        <v>8</v>
      </c>
      <c r="N1157" t="b">
        <v>0</v>
      </c>
      <c r="O1157" t="s">
        <v>8282</v>
      </c>
      <c r="P1157">
        <f t="shared" si="36"/>
        <v>2014</v>
      </c>
      <c r="Q1157" s="12" t="s">
        <v>8334</v>
      </c>
      <c r="R1157" t="s">
        <v>8335</v>
      </c>
      <c r="S1157">
        <f t="shared" si="37"/>
        <v>7</v>
      </c>
      <c r="T1157" s="17" t="s">
        <v>8371</v>
      </c>
    </row>
    <row r="1158" spans="1:20" ht="43.2" hidden="1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9">
        <v>42029.071319444447</v>
      </c>
      <c r="K1158">
        <v>1422150162</v>
      </c>
      <c r="L1158" t="b">
        <v>0</v>
      </c>
      <c r="M1158">
        <v>0</v>
      </c>
      <c r="N1158" t="b">
        <v>0</v>
      </c>
      <c r="O1158" t="s">
        <v>8282</v>
      </c>
      <c r="P1158">
        <f t="shared" si="36"/>
        <v>2015</v>
      </c>
      <c r="Q1158" s="12" t="s">
        <v>8334</v>
      </c>
      <c r="R1158" t="s">
        <v>8335</v>
      </c>
      <c r="S1158">
        <f t="shared" si="37"/>
        <v>1</v>
      </c>
      <c r="T1158" s="17" t="s">
        <v>8365</v>
      </c>
    </row>
    <row r="1159" spans="1:20" ht="43.2" hidden="1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9">
        <v>41918.628240740742</v>
      </c>
      <c r="K1159">
        <v>1412607880</v>
      </c>
      <c r="L1159" t="b">
        <v>0</v>
      </c>
      <c r="M1159">
        <v>3</v>
      </c>
      <c r="N1159" t="b">
        <v>0</v>
      </c>
      <c r="O1159" t="s">
        <v>8282</v>
      </c>
      <c r="P1159">
        <f t="shared" si="36"/>
        <v>2014</v>
      </c>
      <c r="Q1159" s="12" t="s">
        <v>8334</v>
      </c>
      <c r="R1159" t="s">
        <v>8335</v>
      </c>
      <c r="S1159">
        <f t="shared" si="37"/>
        <v>10</v>
      </c>
      <c r="T1159" s="17" t="s">
        <v>8374</v>
      </c>
    </row>
    <row r="1160" spans="1:20" ht="43.2" hidden="1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9">
        <v>41952.09175925926</v>
      </c>
      <c r="K1160">
        <v>1415499128</v>
      </c>
      <c r="L1160" t="b">
        <v>0</v>
      </c>
      <c r="M1160">
        <v>3</v>
      </c>
      <c r="N1160" t="b">
        <v>0</v>
      </c>
      <c r="O1160" t="s">
        <v>8282</v>
      </c>
      <c r="P1160">
        <f t="shared" si="36"/>
        <v>2014</v>
      </c>
      <c r="Q1160" s="12" t="s">
        <v>8334</v>
      </c>
      <c r="R1160" t="s">
        <v>8335</v>
      </c>
      <c r="S1160">
        <f t="shared" si="37"/>
        <v>11</v>
      </c>
      <c r="T1160" s="17" t="s">
        <v>8375</v>
      </c>
    </row>
    <row r="1161" spans="1:20" ht="43.2" hidden="1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9">
        <v>42154.726446759261</v>
      </c>
      <c r="K1161">
        <v>1433006765</v>
      </c>
      <c r="L1161" t="b">
        <v>0</v>
      </c>
      <c r="M1161">
        <v>0</v>
      </c>
      <c r="N1161" t="b">
        <v>0</v>
      </c>
      <c r="O1161" t="s">
        <v>8282</v>
      </c>
      <c r="P1161">
        <f t="shared" si="36"/>
        <v>2015</v>
      </c>
      <c r="Q1161" s="12" t="s">
        <v>8334</v>
      </c>
      <c r="R1161" t="s">
        <v>8335</v>
      </c>
      <c r="S1161">
        <f t="shared" si="37"/>
        <v>5</v>
      </c>
      <c r="T1161" s="17" t="s">
        <v>8369</v>
      </c>
    </row>
    <row r="1162" spans="1:20" ht="43.2" hidden="1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9">
        <v>42061.154930555553</v>
      </c>
      <c r="K1162">
        <v>1424922186</v>
      </c>
      <c r="L1162" t="b">
        <v>0</v>
      </c>
      <c r="M1162">
        <v>19</v>
      </c>
      <c r="N1162" t="b">
        <v>0</v>
      </c>
      <c r="O1162" t="s">
        <v>8282</v>
      </c>
      <c r="P1162">
        <f t="shared" si="36"/>
        <v>2015</v>
      </c>
      <c r="Q1162" s="12" t="s">
        <v>8334</v>
      </c>
      <c r="R1162" t="s">
        <v>8335</v>
      </c>
      <c r="S1162">
        <f t="shared" si="37"/>
        <v>2</v>
      </c>
      <c r="T1162" s="17" t="s">
        <v>8366</v>
      </c>
    </row>
    <row r="1163" spans="1:20" ht="43.2" hidden="1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9">
        <v>42122.629502314812</v>
      </c>
      <c r="K1163">
        <v>1430233589</v>
      </c>
      <c r="L1163" t="b">
        <v>0</v>
      </c>
      <c r="M1163">
        <v>0</v>
      </c>
      <c r="N1163" t="b">
        <v>0</v>
      </c>
      <c r="O1163" t="s">
        <v>8282</v>
      </c>
      <c r="P1163">
        <f t="shared" si="36"/>
        <v>2015</v>
      </c>
      <c r="Q1163" s="12" t="s">
        <v>8334</v>
      </c>
      <c r="R1163" t="s">
        <v>8335</v>
      </c>
      <c r="S1163">
        <f t="shared" si="37"/>
        <v>4</v>
      </c>
      <c r="T1163" s="17" t="s">
        <v>8368</v>
      </c>
    </row>
    <row r="1164" spans="1:20" ht="43.2" hidden="1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9">
        <v>41876.683611111112</v>
      </c>
      <c r="K1164">
        <v>1408983864</v>
      </c>
      <c r="L1164" t="b">
        <v>0</v>
      </c>
      <c r="M1164">
        <v>2</v>
      </c>
      <c r="N1164" t="b">
        <v>0</v>
      </c>
      <c r="O1164" t="s">
        <v>8282</v>
      </c>
      <c r="P1164">
        <f t="shared" si="36"/>
        <v>2014</v>
      </c>
      <c r="Q1164" s="12" t="s">
        <v>8334</v>
      </c>
      <c r="R1164" t="s">
        <v>8335</v>
      </c>
      <c r="S1164">
        <f t="shared" si="37"/>
        <v>8</v>
      </c>
      <c r="T1164" s="17" t="s">
        <v>8372</v>
      </c>
    </row>
    <row r="1165" spans="1:20" ht="43.2" hidden="1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9">
        <v>41830.723611111112</v>
      </c>
      <c r="K1165">
        <v>1405012920</v>
      </c>
      <c r="L1165" t="b">
        <v>0</v>
      </c>
      <c r="M1165">
        <v>0</v>
      </c>
      <c r="N1165" t="b">
        <v>0</v>
      </c>
      <c r="O1165" t="s">
        <v>8282</v>
      </c>
      <c r="P1165">
        <f t="shared" si="36"/>
        <v>2014</v>
      </c>
      <c r="Q1165" s="12" t="s">
        <v>8334</v>
      </c>
      <c r="R1165" t="s">
        <v>8335</v>
      </c>
      <c r="S1165">
        <f t="shared" si="37"/>
        <v>7</v>
      </c>
      <c r="T1165" s="17" t="s">
        <v>8371</v>
      </c>
    </row>
    <row r="1166" spans="1:20" ht="57.6" hidden="1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9">
        <v>42509.724328703705</v>
      </c>
      <c r="K1166">
        <v>1463678582</v>
      </c>
      <c r="L1166" t="b">
        <v>0</v>
      </c>
      <c r="M1166">
        <v>0</v>
      </c>
      <c r="N1166" t="b">
        <v>0</v>
      </c>
      <c r="O1166" t="s">
        <v>8282</v>
      </c>
      <c r="P1166">
        <f t="shared" si="36"/>
        <v>2016</v>
      </c>
      <c r="Q1166" s="12" t="s">
        <v>8334</v>
      </c>
      <c r="R1166" t="s">
        <v>8335</v>
      </c>
      <c r="S1166">
        <f t="shared" si="37"/>
        <v>5</v>
      </c>
      <c r="T1166" s="17" t="s">
        <v>8369</v>
      </c>
    </row>
    <row r="1167" spans="1:20" ht="43.2" hidden="1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9">
        <v>41792.214467592596</v>
      </c>
      <c r="K1167">
        <v>1401685730</v>
      </c>
      <c r="L1167" t="b">
        <v>0</v>
      </c>
      <c r="M1167">
        <v>25</v>
      </c>
      <c r="N1167" t="b">
        <v>0</v>
      </c>
      <c r="O1167" t="s">
        <v>8282</v>
      </c>
      <c r="P1167">
        <f t="shared" si="36"/>
        <v>2014</v>
      </c>
      <c r="Q1167" s="12" t="s">
        <v>8334</v>
      </c>
      <c r="R1167" t="s">
        <v>8335</v>
      </c>
      <c r="S1167">
        <f t="shared" si="37"/>
        <v>6</v>
      </c>
      <c r="T1167" s="17" t="s">
        <v>8370</v>
      </c>
    </row>
    <row r="1168" spans="1:20" ht="43.2" hidden="1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9">
        <v>42150.485439814816</v>
      </c>
      <c r="K1168">
        <v>1432640342</v>
      </c>
      <c r="L1168" t="b">
        <v>0</v>
      </c>
      <c r="M1168">
        <v>8</v>
      </c>
      <c r="N1168" t="b">
        <v>0</v>
      </c>
      <c r="O1168" t="s">
        <v>8282</v>
      </c>
      <c r="P1168">
        <f t="shared" si="36"/>
        <v>2015</v>
      </c>
      <c r="Q1168" s="12" t="s">
        <v>8334</v>
      </c>
      <c r="R1168" t="s">
        <v>8335</v>
      </c>
      <c r="S1168">
        <f t="shared" si="37"/>
        <v>5</v>
      </c>
      <c r="T1168" s="17" t="s">
        <v>8369</v>
      </c>
    </row>
    <row r="1169" spans="1:20" ht="43.2" hidden="1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9">
        <v>41863.734895833331</v>
      </c>
      <c r="K1169">
        <v>1407865095</v>
      </c>
      <c r="L1169" t="b">
        <v>0</v>
      </c>
      <c r="M1169">
        <v>16</v>
      </c>
      <c r="N1169" t="b">
        <v>0</v>
      </c>
      <c r="O1169" t="s">
        <v>8282</v>
      </c>
      <c r="P1169">
        <f t="shared" si="36"/>
        <v>2014</v>
      </c>
      <c r="Q1169" s="12" t="s">
        <v>8334</v>
      </c>
      <c r="R1169" t="s">
        <v>8335</v>
      </c>
      <c r="S1169">
        <f t="shared" si="37"/>
        <v>8</v>
      </c>
      <c r="T1169" s="17" t="s">
        <v>8372</v>
      </c>
    </row>
    <row r="1170" spans="1:20" ht="43.2" hidden="1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9">
        <v>42605.053993055553</v>
      </c>
      <c r="K1170">
        <v>1471915065</v>
      </c>
      <c r="L1170" t="b">
        <v>0</v>
      </c>
      <c r="M1170">
        <v>3</v>
      </c>
      <c r="N1170" t="b">
        <v>0</v>
      </c>
      <c r="O1170" t="s">
        <v>8282</v>
      </c>
      <c r="P1170">
        <f t="shared" si="36"/>
        <v>2016</v>
      </c>
      <c r="Q1170" s="12" t="s">
        <v>8334</v>
      </c>
      <c r="R1170" t="s">
        <v>8335</v>
      </c>
      <c r="S1170">
        <f t="shared" si="37"/>
        <v>8</v>
      </c>
      <c r="T1170" s="17" t="s">
        <v>8372</v>
      </c>
    </row>
    <row r="1171" spans="1:20" ht="43.2" hidden="1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9">
        <v>42027.353738425925</v>
      </c>
      <c r="K1171">
        <v>1422001763</v>
      </c>
      <c r="L1171" t="b">
        <v>0</v>
      </c>
      <c r="M1171">
        <v>3</v>
      </c>
      <c r="N1171" t="b">
        <v>0</v>
      </c>
      <c r="O1171" t="s">
        <v>8282</v>
      </c>
      <c r="P1171">
        <f t="shared" si="36"/>
        <v>2015</v>
      </c>
      <c r="Q1171" s="12" t="s">
        <v>8334</v>
      </c>
      <c r="R1171" t="s">
        <v>8335</v>
      </c>
      <c r="S1171">
        <f t="shared" si="37"/>
        <v>1</v>
      </c>
      <c r="T1171" s="17" t="s">
        <v>8365</v>
      </c>
    </row>
    <row r="1172" spans="1:20" ht="43.2" hidden="1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9">
        <v>42124.893182870372</v>
      </c>
      <c r="K1172">
        <v>1430429171</v>
      </c>
      <c r="L1172" t="b">
        <v>0</v>
      </c>
      <c r="M1172">
        <v>2</v>
      </c>
      <c r="N1172" t="b">
        <v>0</v>
      </c>
      <c r="O1172" t="s">
        <v>8282</v>
      </c>
      <c r="P1172">
        <f t="shared" si="36"/>
        <v>2015</v>
      </c>
      <c r="Q1172" s="12" t="s">
        <v>8334</v>
      </c>
      <c r="R1172" t="s">
        <v>8335</v>
      </c>
      <c r="S1172">
        <f t="shared" si="37"/>
        <v>4</v>
      </c>
      <c r="T1172" s="17" t="s">
        <v>8368</v>
      </c>
    </row>
    <row r="1173" spans="1:20" ht="28.8" hidden="1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9">
        <v>41938.804710648146</v>
      </c>
      <c r="K1173">
        <v>1414351127</v>
      </c>
      <c r="L1173" t="b">
        <v>0</v>
      </c>
      <c r="M1173">
        <v>1</v>
      </c>
      <c r="N1173" t="b">
        <v>0</v>
      </c>
      <c r="O1173" t="s">
        <v>8282</v>
      </c>
      <c r="P1173">
        <f t="shared" si="36"/>
        <v>2014</v>
      </c>
      <c r="Q1173" s="12" t="s">
        <v>8334</v>
      </c>
      <c r="R1173" t="s">
        <v>8335</v>
      </c>
      <c r="S1173">
        <f t="shared" si="37"/>
        <v>10</v>
      </c>
      <c r="T1173" s="17" t="s">
        <v>8374</v>
      </c>
    </row>
    <row r="1174" spans="1:20" hidden="1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9">
        <v>41841.682314814818</v>
      </c>
      <c r="K1174">
        <v>1405959752</v>
      </c>
      <c r="L1174" t="b">
        <v>0</v>
      </c>
      <c r="M1174">
        <v>0</v>
      </c>
      <c r="N1174" t="b">
        <v>0</v>
      </c>
      <c r="O1174" t="s">
        <v>8282</v>
      </c>
      <c r="P1174">
        <f t="shared" si="36"/>
        <v>2014</v>
      </c>
      <c r="Q1174" s="12" t="s">
        <v>8334</v>
      </c>
      <c r="R1174" t="s">
        <v>8335</v>
      </c>
      <c r="S1174">
        <f t="shared" si="37"/>
        <v>7</v>
      </c>
      <c r="T1174" s="17" t="s">
        <v>8371</v>
      </c>
    </row>
    <row r="1175" spans="1:20" ht="43.2" hidden="1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9">
        <v>42184.185844907406</v>
      </c>
      <c r="K1175">
        <v>1435552057</v>
      </c>
      <c r="L1175" t="b">
        <v>0</v>
      </c>
      <c r="M1175">
        <v>1</v>
      </c>
      <c r="N1175" t="b">
        <v>0</v>
      </c>
      <c r="O1175" t="s">
        <v>8282</v>
      </c>
      <c r="P1175">
        <f t="shared" si="36"/>
        <v>2015</v>
      </c>
      <c r="Q1175" s="12" t="s">
        <v>8334</v>
      </c>
      <c r="R1175" t="s">
        <v>8335</v>
      </c>
      <c r="S1175">
        <f t="shared" si="37"/>
        <v>6</v>
      </c>
      <c r="T1175" s="17" t="s">
        <v>8370</v>
      </c>
    </row>
    <row r="1176" spans="1:20" ht="43.2" hidden="1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9">
        <v>42468.841747685183</v>
      </c>
      <c r="K1176">
        <v>1460146327</v>
      </c>
      <c r="L1176" t="b">
        <v>0</v>
      </c>
      <c r="M1176">
        <v>19</v>
      </c>
      <c r="N1176" t="b">
        <v>0</v>
      </c>
      <c r="O1176" t="s">
        <v>8282</v>
      </c>
      <c r="P1176">
        <f t="shared" si="36"/>
        <v>2016</v>
      </c>
      <c r="Q1176" s="12" t="s">
        <v>8334</v>
      </c>
      <c r="R1176" t="s">
        <v>8335</v>
      </c>
      <c r="S1176">
        <f t="shared" si="37"/>
        <v>4</v>
      </c>
      <c r="T1176" s="17" t="s">
        <v>8368</v>
      </c>
    </row>
    <row r="1177" spans="1:20" ht="43.2" hidden="1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9">
        <v>42170.728460648148</v>
      </c>
      <c r="K1177">
        <v>1434389339</v>
      </c>
      <c r="L1177" t="b">
        <v>0</v>
      </c>
      <c r="M1177">
        <v>9</v>
      </c>
      <c r="N1177" t="b">
        <v>0</v>
      </c>
      <c r="O1177" t="s">
        <v>8282</v>
      </c>
      <c r="P1177">
        <f t="shared" si="36"/>
        <v>2015</v>
      </c>
      <c r="Q1177" s="12" t="s">
        <v>8334</v>
      </c>
      <c r="R1177" t="s">
        <v>8335</v>
      </c>
      <c r="S1177">
        <f t="shared" si="37"/>
        <v>6</v>
      </c>
      <c r="T1177" s="17" t="s">
        <v>8370</v>
      </c>
    </row>
    <row r="1178" spans="1:20" ht="57.6" hidden="1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9">
        <v>42746.019652777781</v>
      </c>
      <c r="K1178">
        <v>1484094498</v>
      </c>
      <c r="L1178" t="b">
        <v>0</v>
      </c>
      <c r="M1178">
        <v>1</v>
      </c>
      <c r="N1178" t="b">
        <v>0</v>
      </c>
      <c r="O1178" t="s">
        <v>8282</v>
      </c>
      <c r="P1178">
        <f t="shared" si="36"/>
        <v>2017</v>
      </c>
      <c r="Q1178" s="12" t="s">
        <v>8334</v>
      </c>
      <c r="R1178" t="s">
        <v>8335</v>
      </c>
      <c r="S1178">
        <f t="shared" si="37"/>
        <v>1</v>
      </c>
      <c r="T1178" s="17" t="s">
        <v>8365</v>
      </c>
    </row>
    <row r="1179" spans="1:20" ht="43.2" hidden="1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9">
        <v>41897.660833333335</v>
      </c>
      <c r="K1179">
        <v>1410796296</v>
      </c>
      <c r="L1179" t="b">
        <v>0</v>
      </c>
      <c r="M1179">
        <v>0</v>
      </c>
      <c r="N1179" t="b">
        <v>0</v>
      </c>
      <c r="O1179" t="s">
        <v>8282</v>
      </c>
      <c r="P1179">
        <f t="shared" si="36"/>
        <v>2014</v>
      </c>
      <c r="Q1179" s="12" t="s">
        <v>8334</v>
      </c>
      <c r="R1179" t="s">
        <v>8335</v>
      </c>
      <c r="S1179">
        <f t="shared" si="37"/>
        <v>9</v>
      </c>
      <c r="T1179" s="17" t="s">
        <v>8373</v>
      </c>
    </row>
    <row r="1180" spans="1:20" ht="43.2" hidden="1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9">
        <v>41837.905694444446</v>
      </c>
      <c r="K1180">
        <v>1405633452</v>
      </c>
      <c r="L1180" t="b">
        <v>0</v>
      </c>
      <c r="M1180">
        <v>1</v>
      </c>
      <c r="N1180" t="b">
        <v>0</v>
      </c>
      <c r="O1180" t="s">
        <v>8282</v>
      </c>
      <c r="P1180">
        <f t="shared" si="36"/>
        <v>2014</v>
      </c>
      <c r="Q1180" s="12" t="s">
        <v>8334</v>
      </c>
      <c r="R1180" t="s">
        <v>8335</v>
      </c>
      <c r="S1180">
        <f t="shared" si="37"/>
        <v>7</v>
      </c>
      <c r="T1180" s="17" t="s">
        <v>8371</v>
      </c>
    </row>
    <row r="1181" spans="1:20" ht="43.2" hidden="1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9">
        <v>42275.720219907409</v>
      </c>
      <c r="K1181">
        <v>1443460627</v>
      </c>
      <c r="L1181" t="b">
        <v>0</v>
      </c>
      <c r="M1181">
        <v>5</v>
      </c>
      <c r="N1181" t="b">
        <v>0</v>
      </c>
      <c r="O1181" t="s">
        <v>8282</v>
      </c>
      <c r="P1181">
        <f t="shared" si="36"/>
        <v>2015</v>
      </c>
      <c r="Q1181" s="12" t="s">
        <v>8334</v>
      </c>
      <c r="R1181" t="s">
        <v>8335</v>
      </c>
      <c r="S1181">
        <f t="shared" si="37"/>
        <v>9</v>
      </c>
      <c r="T1181" s="17" t="s">
        <v>8373</v>
      </c>
    </row>
    <row r="1182" spans="1:20" ht="28.8" hidden="1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9">
        <v>41781.806875000002</v>
      </c>
      <c r="K1182">
        <v>1400786514</v>
      </c>
      <c r="L1182" t="b">
        <v>0</v>
      </c>
      <c r="M1182">
        <v>85</v>
      </c>
      <c r="N1182" t="b">
        <v>0</v>
      </c>
      <c r="O1182" t="s">
        <v>8282</v>
      </c>
      <c r="P1182">
        <f t="shared" si="36"/>
        <v>2014</v>
      </c>
      <c r="Q1182" s="12" t="s">
        <v>8334</v>
      </c>
      <c r="R1182" t="s">
        <v>8335</v>
      </c>
      <c r="S1182">
        <f t="shared" si="37"/>
        <v>5</v>
      </c>
      <c r="T1182" s="17" t="s">
        <v>8369</v>
      </c>
    </row>
    <row r="1183" spans="1:20" hidden="1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9">
        <v>42034.339363425926</v>
      </c>
      <c r="K1183">
        <v>1422605321</v>
      </c>
      <c r="L1183" t="b">
        <v>0</v>
      </c>
      <c r="M1183">
        <v>3</v>
      </c>
      <c r="N1183" t="b">
        <v>0</v>
      </c>
      <c r="O1183" t="s">
        <v>8282</v>
      </c>
      <c r="P1183">
        <f t="shared" si="36"/>
        <v>2015</v>
      </c>
      <c r="Q1183" s="12" t="s">
        <v>8334</v>
      </c>
      <c r="R1183" t="s">
        <v>8335</v>
      </c>
      <c r="S1183">
        <f t="shared" si="37"/>
        <v>1</v>
      </c>
      <c r="T1183" s="17" t="s">
        <v>8365</v>
      </c>
    </row>
    <row r="1184" spans="1:20" ht="43.2" hidden="1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9">
        <v>42728.827407407407</v>
      </c>
      <c r="K1184">
        <v>1482609088</v>
      </c>
      <c r="L1184" t="b">
        <v>0</v>
      </c>
      <c r="M1184">
        <v>4</v>
      </c>
      <c r="N1184" t="b">
        <v>0</v>
      </c>
      <c r="O1184" t="s">
        <v>8282</v>
      </c>
      <c r="P1184">
        <f t="shared" si="36"/>
        <v>2016</v>
      </c>
      <c r="Q1184" s="12" t="s">
        <v>8334</v>
      </c>
      <c r="R1184" t="s">
        <v>8335</v>
      </c>
      <c r="S1184">
        <f t="shared" si="37"/>
        <v>12</v>
      </c>
      <c r="T1184" s="17" t="s">
        <v>8376</v>
      </c>
    </row>
    <row r="1185" spans="1:20" ht="43.2" hidden="1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9">
        <v>42656.861377314817</v>
      </c>
      <c r="K1185">
        <v>1476391223</v>
      </c>
      <c r="L1185" t="b">
        <v>0</v>
      </c>
      <c r="M1185">
        <v>3</v>
      </c>
      <c r="N1185" t="b">
        <v>0</v>
      </c>
      <c r="O1185" t="s">
        <v>8282</v>
      </c>
      <c r="P1185">
        <f t="shared" si="36"/>
        <v>2016</v>
      </c>
      <c r="Q1185" s="12" t="s">
        <v>8334</v>
      </c>
      <c r="R1185" t="s">
        <v>8335</v>
      </c>
      <c r="S1185">
        <f t="shared" si="37"/>
        <v>10</v>
      </c>
      <c r="T1185" s="17" t="s">
        <v>8374</v>
      </c>
    </row>
    <row r="1186" spans="1:20" ht="43.2" hidden="1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9">
        <v>42741.599664351852</v>
      </c>
      <c r="K1186">
        <v>1483712611</v>
      </c>
      <c r="L1186" t="b">
        <v>0</v>
      </c>
      <c r="M1186">
        <v>375</v>
      </c>
      <c r="N1186" t="b">
        <v>1</v>
      </c>
      <c r="O1186" t="s">
        <v>8283</v>
      </c>
      <c r="P1186">
        <f t="shared" si="36"/>
        <v>2017</v>
      </c>
      <c r="Q1186" s="12" t="s">
        <v>8336</v>
      </c>
      <c r="R1186" t="s">
        <v>8337</v>
      </c>
      <c r="S1186">
        <f t="shared" si="37"/>
        <v>1</v>
      </c>
      <c r="T1186" s="17" t="s">
        <v>8365</v>
      </c>
    </row>
    <row r="1187" spans="1:20" ht="57.6" hidden="1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9">
        <v>42130.86515046296</v>
      </c>
      <c r="K1187">
        <v>1430945149</v>
      </c>
      <c r="L1187" t="b">
        <v>0</v>
      </c>
      <c r="M1187">
        <v>111</v>
      </c>
      <c r="N1187" t="b">
        <v>1</v>
      </c>
      <c r="O1187" t="s">
        <v>8283</v>
      </c>
      <c r="P1187">
        <f t="shared" si="36"/>
        <v>2015</v>
      </c>
      <c r="Q1187" s="12" t="s">
        <v>8336</v>
      </c>
      <c r="R1187" t="s">
        <v>8337</v>
      </c>
      <c r="S1187">
        <f t="shared" si="37"/>
        <v>5</v>
      </c>
      <c r="T1187" s="17" t="s">
        <v>8369</v>
      </c>
    </row>
    <row r="1188" spans="1:20" ht="43.2" hidden="1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9">
        <v>42123.863368055558</v>
      </c>
      <c r="K1188">
        <v>1430340195</v>
      </c>
      <c r="L1188" t="b">
        <v>0</v>
      </c>
      <c r="M1188">
        <v>123</v>
      </c>
      <c r="N1188" t="b">
        <v>1</v>
      </c>
      <c r="O1188" t="s">
        <v>8283</v>
      </c>
      <c r="P1188">
        <f t="shared" si="36"/>
        <v>2015</v>
      </c>
      <c r="Q1188" s="12" t="s">
        <v>8336</v>
      </c>
      <c r="R1188" t="s">
        <v>8337</v>
      </c>
      <c r="S1188">
        <f t="shared" si="37"/>
        <v>4</v>
      </c>
      <c r="T1188" s="17" t="s">
        <v>8368</v>
      </c>
    </row>
    <row r="1189" spans="1:20" ht="43.2" hidden="1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9">
        <v>42109.894942129627</v>
      </c>
      <c r="K1189">
        <v>1429133323</v>
      </c>
      <c r="L1189" t="b">
        <v>0</v>
      </c>
      <c r="M1189">
        <v>70</v>
      </c>
      <c r="N1189" t="b">
        <v>1</v>
      </c>
      <c r="O1189" t="s">
        <v>8283</v>
      </c>
      <c r="P1189">
        <f t="shared" si="36"/>
        <v>2015</v>
      </c>
      <c r="Q1189" s="12" t="s">
        <v>8336</v>
      </c>
      <c r="R1189" t="s">
        <v>8337</v>
      </c>
      <c r="S1189">
        <f t="shared" si="37"/>
        <v>4</v>
      </c>
      <c r="T1189" s="17" t="s">
        <v>8368</v>
      </c>
    </row>
    <row r="1190" spans="1:20" ht="43.2" hidden="1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9">
        <v>42711.700694444444</v>
      </c>
      <c r="K1190">
        <v>1481129340</v>
      </c>
      <c r="L1190" t="b">
        <v>0</v>
      </c>
      <c r="M1190">
        <v>85</v>
      </c>
      <c r="N1190" t="b">
        <v>1</v>
      </c>
      <c r="O1190" t="s">
        <v>8283</v>
      </c>
      <c r="P1190">
        <f t="shared" si="36"/>
        <v>2016</v>
      </c>
      <c r="Q1190" s="12" t="s">
        <v>8336</v>
      </c>
      <c r="R1190" t="s">
        <v>8337</v>
      </c>
      <c r="S1190">
        <f t="shared" si="37"/>
        <v>12</v>
      </c>
      <c r="T1190" s="17" t="s">
        <v>8376</v>
      </c>
    </row>
    <row r="1191" spans="1:20" ht="43.2" hidden="1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9">
        <v>42529.979108796295</v>
      </c>
      <c r="K1191">
        <v>1465428595</v>
      </c>
      <c r="L1191" t="b">
        <v>0</v>
      </c>
      <c r="M1191">
        <v>86</v>
      </c>
      <c r="N1191" t="b">
        <v>1</v>
      </c>
      <c r="O1191" t="s">
        <v>8283</v>
      </c>
      <c r="P1191">
        <f t="shared" si="36"/>
        <v>2016</v>
      </c>
      <c r="Q1191" s="12" t="s">
        <v>8336</v>
      </c>
      <c r="R1191" t="s">
        <v>8337</v>
      </c>
      <c r="S1191">
        <f t="shared" si="37"/>
        <v>6</v>
      </c>
      <c r="T1191" s="17" t="s">
        <v>8370</v>
      </c>
    </row>
    <row r="1192" spans="1:20" ht="28.8" hidden="1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9">
        <v>41852.665798611109</v>
      </c>
      <c r="K1192">
        <v>1406908725</v>
      </c>
      <c r="L1192" t="b">
        <v>0</v>
      </c>
      <c r="M1192">
        <v>13</v>
      </c>
      <c r="N1192" t="b">
        <v>1</v>
      </c>
      <c r="O1192" t="s">
        <v>8283</v>
      </c>
      <c r="P1192">
        <f t="shared" si="36"/>
        <v>2014</v>
      </c>
      <c r="Q1192" s="12" t="s">
        <v>8336</v>
      </c>
      <c r="R1192" t="s">
        <v>8337</v>
      </c>
      <c r="S1192">
        <f t="shared" si="37"/>
        <v>8</v>
      </c>
      <c r="T1192" s="17" t="s">
        <v>8372</v>
      </c>
    </row>
    <row r="1193" spans="1:20" ht="43.2" hidden="1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9">
        <v>42419.603703703702</v>
      </c>
      <c r="K1193">
        <v>1455892160</v>
      </c>
      <c r="L1193" t="b">
        <v>0</v>
      </c>
      <c r="M1193">
        <v>33</v>
      </c>
      <c r="N1193" t="b">
        <v>1</v>
      </c>
      <c r="O1193" t="s">
        <v>8283</v>
      </c>
      <c r="P1193">
        <f t="shared" si="36"/>
        <v>2016</v>
      </c>
      <c r="Q1193" s="12" t="s">
        <v>8336</v>
      </c>
      <c r="R1193" t="s">
        <v>8337</v>
      </c>
      <c r="S1193">
        <f t="shared" si="37"/>
        <v>2</v>
      </c>
      <c r="T1193" s="17" t="s">
        <v>8366</v>
      </c>
    </row>
    <row r="1194" spans="1:20" ht="28.8" hidden="1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9">
        <v>42747.506689814814</v>
      </c>
      <c r="K1194">
        <v>1484222978</v>
      </c>
      <c r="L1194" t="b">
        <v>0</v>
      </c>
      <c r="M1194">
        <v>15</v>
      </c>
      <c r="N1194" t="b">
        <v>1</v>
      </c>
      <c r="O1194" t="s">
        <v>8283</v>
      </c>
      <c r="P1194">
        <f t="shared" si="36"/>
        <v>2017</v>
      </c>
      <c r="Q1194" s="12" t="s">
        <v>8336</v>
      </c>
      <c r="R1194" t="s">
        <v>8337</v>
      </c>
      <c r="S1194">
        <f t="shared" si="37"/>
        <v>1</v>
      </c>
      <c r="T1194" s="17" t="s">
        <v>8365</v>
      </c>
    </row>
    <row r="1195" spans="1:20" ht="43.2" hidden="1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9">
        <v>42409.776076388887</v>
      </c>
      <c r="K1195">
        <v>1455043053</v>
      </c>
      <c r="L1195" t="b">
        <v>0</v>
      </c>
      <c r="M1195">
        <v>273</v>
      </c>
      <c r="N1195" t="b">
        <v>1</v>
      </c>
      <c r="O1195" t="s">
        <v>8283</v>
      </c>
      <c r="P1195">
        <f t="shared" si="36"/>
        <v>2016</v>
      </c>
      <c r="Q1195" s="12" t="s">
        <v>8336</v>
      </c>
      <c r="R1195" t="s">
        <v>8337</v>
      </c>
      <c r="S1195">
        <f t="shared" si="37"/>
        <v>2</v>
      </c>
      <c r="T1195" s="17" t="s">
        <v>8366</v>
      </c>
    </row>
    <row r="1196" spans="1:20" ht="43.2" hidden="1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9">
        <v>42072.488182870373</v>
      </c>
      <c r="K1196">
        <v>1425901379</v>
      </c>
      <c r="L1196" t="b">
        <v>0</v>
      </c>
      <c r="M1196">
        <v>714</v>
      </c>
      <c r="N1196" t="b">
        <v>1</v>
      </c>
      <c r="O1196" t="s">
        <v>8283</v>
      </c>
      <c r="P1196">
        <f t="shared" si="36"/>
        <v>2015</v>
      </c>
      <c r="Q1196" s="12" t="s">
        <v>8336</v>
      </c>
      <c r="R1196" t="s">
        <v>8337</v>
      </c>
      <c r="S1196">
        <f t="shared" si="37"/>
        <v>3</v>
      </c>
      <c r="T1196" s="17" t="s">
        <v>8367</v>
      </c>
    </row>
    <row r="1197" spans="1:20" ht="57.6" hidden="1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9">
        <v>42298.34783564815</v>
      </c>
      <c r="K1197">
        <v>1445415653</v>
      </c>
      <c r="L1197" t="b">
        <v>0</v>
      </c>
      <c r="M1197">
        <v>170</v>
      </c>
      <c r="N1197" t="b">
        <v>1</v>
      </c>
      <c r="O1197" t="s">
        <v>8283</v>
      </c>
      <c r="P1197">
        <f t="shared" si="36"/>
        <v>2015</v>
      </c>
      <c r="Q1197" s="12" t="s">
        <v>8336</v>
      </c>
      <c r="R1197" t="s">
        <v>8337</v>
      </c>
      <c r="S1197">
        <f t="shared" si="37"/>
        <v>10</v>
      </c>
      <c r="T1197" s="17" t="s">
        <v>8374</v>
      </c>
    </row>
    <row r="1198" spans="1:20" ht="28.8" hidden="1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9">
        <v>42326.818738425929</v>
      </c>
      <c r="K1198">
        <v>1447875539</v>
      </c>
      <c r="L1198" t="b">
        <v>0</v>
      </c>
      <c r="M1198">
        <v>512</v>
      </c>
      <c r="N1198" t="b">
        <v>1</v>
      </c>
      <c r="O1198" t="s">
        <v>8283</v>
      </c>
      <c r="P1198">
        <f t="shared" si="36"/>
        <v>2015</v>
      </c>
      <c r="Q1198" s="12" t="s">
        <v>8336</v>
      </c>
      <c r="R1198" t="s">
        <v>8337</v>
      </c>
      <c r="S1198">
        <f t="shared" si="37"/>
        <v>11</v>
      </c>
      <c r="T1198" s="17" t="s">
        <v>8375</v>
      </c>
    </row>
    <row r="1199" spans="1:20" ht="43.2" hidden="1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9">
        <v>42503.66474537037</v>
      </c>
      <c r="K1199">
        <v>1463155034</v>
      </c>
      <c r="L1199" t="b">
        <v>0</v>
      </c>
      <c r="M1199">
        <v>314</v>
      </c>
      <c r="N1199" t="b">
        <v>1</v>
      </c>
      <c r="O1199" t="s">
        <v>8283</v>
      </c>
      <c r="P1199">
        <f t="shared" si="36"/>
        <v>2016</v>
      </c>
      <c r="Q1199" s="12" t="s">
        <v>8336</v>
      </c>
      <c r="R1199" t="s">
        <v>8337</v>
      </c>
      <c r="S1199">
        <f t="shared" si="37"/>
        <v>5</v>
      </c>
      <c r="T1199" s="17" t="s">
        <v>8369</v>
      </c>
    </row>
    <row r="1200" spans="1:20" ht="43.2" hidden="1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9">
        <v>42333.619050925925</v>
      </c>
      <c r="K1200">
        <v>1448463086</v>
      </c>
      <c r="L1200" t="b">
        <v>0</v>
      </c>
      <c r="M1200">
        <v>167</v>
      </c>
      <c r="N1200" t="b">
        <v>1</v>
      </c>
      <c r="O1200" t="s">
        <v>8283</v>
      </c>
      <c r="P1200">
        <f t="shared" si="36"/>
        <v>2015</v>
      </c>
      <c r="Q1200" s="12" t="s">
        <v>8336</v>
      </c>
      <c r="R1200" t="s">
        <v>8337</v>
      </c>
      <c r="S1200">
        <f t="shared" si="37"/>
        <v>11</v>
      </c>
      <c r="T1200" s="17" t="s">
        <v>8375</v>
      </c>
    </row>
    <row r="1201" spans="1:20" ht="43.2" hidden="1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9">
        <v>42161.770833333336</v>
      </c>
      <c r="K1201">
        <v>1433615400</v>
      </c>
      <c r="L1201" t="b">
        <v>0</v>
      </c>
      <c r="M1201">
        <v>9</v>
      </c>
      <c r="N1201" t="b">
        <v>1</v>
      </c>
      <c r="O1201" t="s">
        <v>8283</v>
      </c>
      <c r="P1201">
        <f t="shared" si="36"/>
        <v>2015</v>
      </c>
      <c r="Q1201" s="12" t="s">
        <v>8336</v>
      </c>
      <c r="R1201" t="s">
        <v>8337</v>
      </c>
      <c r="S1201">
        <f t="shared" si="37"/>
        <v>6</v>
      </c>
      <c r="T1201" s="17" t="s">
        <v>8370</v>
      </c>
    </row>
    <row r="1202" spans="1:20" ht="43.2" hidden="1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9">
        <v>42089.477500000001</v>
      </c>
      <c r="K1202">
        <v>1427369256</v>
      </c>
      <c r="L1202" t="b">
        <v>0</v>
      </c>
      <c r="M1202">
        <v>103</v>
      </c>
      <c r="N1202" t="b">
        <v>1</v>
      </c>
      <c r="O1202" t="s">
        <v>8283</v>
      </c>
      <c r="P1202">
        <f t="shared" si="36"/>
        <v>2015</v>
      </c>
      <c r="Q1202" s="12" t="s">
        <v>8336</v>
      </c>
      <c r="R1202" t="s">
        <v>8337</v>
      </c>
      <c r="S1202">
        <f t="shared" si="37"/>
        <v>3</v>
      </c>
      <c r="T1202" s="17" t="s">
        <v>8367</v>
      </c>
    </row>
    <row r="1203" spans="1:20" ht="43.2" hidden="1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9">
        <v>42536.60701388889</v>
      </c>
      <c r="K1203">
        <v>1466001246</v>
      </c>
      <c r="L1203" t="b">
        <v>0</v>
      </c>
      <c r="M1203">
        <v>111</v>
      </c>
      <c r="N1203" t="b">
        <v>1</v>
      </c>
      <c r="O1203" t="s">
        <v>8283</v>
      </c>
      <c r="P1203">
        <f t="shared" si="36"/>
        <v>2016</v>
      </c>
      <c r="Q1203" s="12" t="s">
        <v>8336</v>
      </c>
      <c r="R1203" t="s">
        <v>8337</v>
      </c>
      <c r="S1203">
        <f t="shared" si="37"/>
        <v>6</v>
      </c>
      <c r="T1203" s="17" t="s">
        <v>8370</v>
      </c>
    </row>
    <row r="1204" spans="1:20" ht="43.2" hidden="1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9">
        <v>42152.288819444446</v>
      </c>
      <c r="K1204">
        <v>1432796154</v>
      </c>
      <c r="L1204" t="b">
        <v>0</v>
      </c>
      <c r="M1204">
        <v>271</v>
      </c>
      <c r="N1204" t="b">
        <v>1</v>
      </c>
      <c r="O1204" t="s">
        <v>8283</v>
      </c>
      <c r="P1204">
        <f t="shared" si="36"/>
        <v>2015</v>
      </c>
      <c r="Q1204" s="12" t="s">
        <v>8336</v>
      </c>
      <c r="R1204" t="s">
        <v>8337</v>
      </c>
      <c r="S1204">
        <f t="shared" si="37"/>
        <v>5</v>
      </c>
      <c r="T1204" s="17" t="s">
        <v>8369</v>
      </c>
    </row>
    <row r="1205" spans="1:20" ht="43.2" hidden="1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9">
        <v>42125.614895833336</v>
      </c>
      <c r="K1205">
        <v>1430491527</v>
      </c>
      <c r="L1205" t="b">
        <v>0</v>
      </c>
      <c r="M1205">
        <v>101</v>
      </c>
      <c r="N1205" t="b">
        <v>1</v>
      </c>
      <c r="O1205" t="s">
        <v>8283</v>
      </c>
      <c r="P1205">
        <f t="shared" si="36"/>
        <v>2015</v>
      </c>
      <c r="Q1205" s="12" t="s">
        <v>8336</v>
      </c>
      <c r="R1205" t="s">
        <v>8337</v>
      </c>
      <c r="S1205">
        <f t="shared" si="37"/>
        <v>5</v>
      </c>
      <c r="T1205" s="17" t="s">
        <v>8369</v>
      </c>
    </row>
    <row r="1206" spans="1:20" ht="43.2" hidden="1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9">
        <v>42297.748067129629</v>
      </c>
      <c r="K1206">
        <v>1445363833</v>
      </c>
      <c r="L1206" t="b">
        <v>0</v>
      </c>
      <c r="M1206">
        <v>57</v>
      </c>
      <c r="N1206" t="b">
        <v>1</v>
      </c>
      <c r="O1206" t="s">
        <v>8283</v>
      </c>
      <c r="P1206">
        <f t="shared" si="36"/>
        <v>2015</v>
      </c>
      <c r="Q1206" s="12" t="s">
        <v>8336</v>
      </c>
      <c r="R1206" t="s">
        <v>8337</v>
      </c>
      <c r="S1206">
        <f t="shared" si="37"/>
        <v>10</v>
      </c>
      <c r="T1206" s="17" t="s">
        <v>8374</v>
      </c>
    </row>
    <row r="1207" spans="1:20" ht="43.2" hidden="1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9">
        <v>42138.506377314814</v>
      </c>
      <c r="K1207">
        <v>1431605351</v>
      </c>
      <c r="L1207" t="b">
        <v>0</v>
      </c>
      <c r="M1207">
        <v>62</v>
      </c>
      <c r="N1207" t="b">
        <v>1</v>
      </c>
      <c r="O1207" t="s">
        <v>8283</v>
      </c>
      <c r="P1207">
        <f t="shared" si="36"/>
        <v>2015</v>
      </c>
      <c r="Q1207" s="12" t="s">
        <v>8336</v>
      </c>
      <c r="R1207" t="s">
        <v>8337</v>
      </c>
      <c r="S1207">
        <f t="shared" si="37"/>
        <v>5</v>
      </c>
      <c r="T1207" s="17" t="s">
        <v>8369</v>
      </c>
    </row>
    <row r="1208" spans="1:20" ht="43.2" hidden="1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9">
        <v>42772.776076388887</v>
      </c>
      <c r="K1208">
        <v>1486406253</v>
      </c>
      <c r="L1208" t="b">
        <v>0</v>
      </c>
      <c r="M1208">
        <v>32</v>
      </c>
      <c r="N1208" t="b">
        <v>1</v>
      </c>
      <c r="O1208" t="s">
        <v>8283</v>
      </c>
      <c r="P1208">
        <f t="shared" si="36"/>
        <v>2017</v>
      </c>
      <c r="Q1208" s="12" t="s">
        <v>8336</v>
      </c>
      <c r="R1208" t="s">
        <v>8337</v>
      </c>
      <c r="S1208">
        <f t="shared" si="37"/>
        <v>2</v>
      </c>
      <c r="T1208" s="17" t="s">
        <v>8366</v>
      </c>
    </row>
    <row r="1209" spans="1:20" ht="28.8" hidden="1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9">
        <v>42430.430243055554</v>
      </c>
      <c r="K1209">
        <v>1456827573</v>
      </c>
      <c r="L1209" t="b">
        <v>0</v>
      </c>
      <c r="M1209">
        <v>141</v>
      </c>
      <c r="N1209" t="b">
        <v>1</v>
      </c>
      <c r="O1209" t="s">
        <v>8283</v>
      </c>
      <c r="P1209">
        <f t="shared" si="36"/>
        <v>2016</v>
      </c>
      <c r="Q1209" s="12" t="s">
        <v>8336</v>
      </c>
      <c r="R1209" t="s">
        <v>8337</v>
      </c>
      <c r="S1209">
        <f t="shared" si="37"/>
        <v>3</v>
      </c>
      <c r="T1209" s="17" t="s">
        <v>8367</v>
      </c>
    </row>
    <row r="1210" spans="1:20" ht="43.2" hidden="1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9">
        <v>42423.709074074075</v>
      </c>
      <c r="K1210">
        <v>1456246864</v>
      </c>
      <c r="L1210" t="b">
        <v>0</v>
      </c>
      <c r="M1210">
        <v>75</v>
      </c>
      <c r="N1210" t="b">
        <v>1</v>
      </c>
      <c r="O1210" t="s">
        <v>8283</v>
      </c>
      <c r="P1210">
        <f t="shared" si="36"/>
        <v>2016</v>
      </c>
      <c r="Q1210" s="12" t="s">
        <v>8336</v>
      </c>
      <c r="R1210" t="s">
        <v>8337</v>
      </c>
      <c r="S1210">
        <f t="shared" si="37"/>
        <v>2</v>
      </c>
      <c r="T1210" s="17" t="s">
        <v>8366</v>
      </c>
    </row>
    <row r="1211" spans="1:20" ht="43.2" hidden="1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9">
        <v>42761.846122685187</v>
      </c>
      <c r="K1211">
        <v>1485461905</v>
      </c>
      <c r="L1211" t="b">
        <v>0</v>
      </c>
      <c r="M1211">
        <v>46</v>
      </c>
      <c r="N1211" t="b">
        <v>1</v>
      </c>
      <c r="O1211" t="s">
        <v>8283</v>
      </c>
      <c r="P1211">
        <f t="shared" si="36"/>
        <v>2017</v>
      </c>
      <c r="Q1211" s="12" t="s">
        <v>8336</v>
      </c>
      <c r="R1211" t="s">
        <v>8337</v>
      </c>
      <c r="S1211">
        <f t="shared" si="37"/>
        <v>1</v>
      </c>
      <c r="T1211" s="17" t="s">
        <v>8365</v>
      </c>
    </row>
    <row r="1212" spans="1:20" ht="28.8" hidden="1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9">
        <v>42132.941805555558</v>
      </c>
      <c r="K1212">
        <v>1431124572</v>
      </c>
      <c r="L1212" t="b">
        <v>0</v>
      </c>
      <c r="M1212">
        <v>103</v>
      </c>
      <c r="N1212" t="b">
        <v>1</v>
      </c>
      <c r="O1212" t="s">
        <v>8283</v>
      </c>
      <c r="P1212">
        <f t="shared" si="36"/>
        <v>2015</v>
      </c>
      <c r="Q1212" s="12" t="s">
        <v>8336</v>
      </c>
      <c r="R1212" t="s">
        <v>8337</v>
      </c>
      <c r="S1212">
        <f t="shared" si="37"/>
        <v>5</v>
      </c>
      <c r="T1212" s="17" t="s">
        <v>8369</v>
      </c>
    </row>
    <row r="1213" spans="1:20" ht="43.2" hidden="1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9">
        <v>42515.866446759261</v>
      </c>
      <c r="K1213">
        <v>1464209261</v>
      </c>
      <c r="L1213" t="b">
        <v>0</v>
      </c>
      <c r="M1213">
        <v>6</v>
      </c>
      <c r="N1213" t="b">
        <v>1</v>
      </c>
      <c r="O1213" t="s">
        <v>8283</v>
      </c>
      <c r="P1213">
        <f t="shared" si="36"/>
        <v>2016</v>
      </c>
      <c r="Q1213" s="12" t="s">
        <v>8336</v>
      </c>
      <c r="R1213" t="s">
        <v>8337</v>
      </c>
      <c r="S1213">
        <f t="shared" si="37"/>
        <v>5</v>
      </c>
      <c r="T1213" s="17" t="s">
        <v>8369</v>
      </c>
    </row>
    <row r="1214" spans="1:20" ht="43.2" hidden="1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9">
        <v>42318.950173611112</v>
      </c>
      <c r="K1214">
        <v>1447195695</v>
      </c>
      <c r="L1214" t="b">
        <v>0</v>
      </c>
      <c r="M1214">
        <v>83</v>
      </c>
      <c r="N1214" t="b">
        <v>1</v>
      </c>
      <c r="O1214" t="s">
        <v>8283</v>
      </c>
      <c r="P1214">
        <f t="shared" si="36"/>
        <v>2015</v>
      </c>
      <c r="Q1214" s="12" t="s">
        <v>8336</v>
      </c>
      <c r="R1214" t="s">
        <v>8337</v>
      </c>
      <c r="S1214">
        <f t="shared" si="37"/>
        <v>11</v>
      </c>
      <c r="T1214" s="17" t="s">
        <v>8375</v>
      </c>
    </row>
    <row r="1215" spans="1:20" ht="43.2" hidden="1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9">
        <v>42731.755787037036</v>
      </c>
      <c r="K1215">
        <v>1482862100</v>
      </c>
      <c r="L1215" t="b">
        <v>0</v>
      </c>
      <c r="M1215">
        <v>108</v>
      </c>
      <c r="N1215" t="b">
        <v>1</v>
      </c>
      <c r="O1215" t="s">
        <v>8283</v>
      </c>
      <c r="P1215">
        <f t="shared" si="36"/>
        <v>2016</v>
      </c>
      <c r="Q1215" s="12" t="s">
        <v>8336</v>
      </c>
      <c r="R1215" t="s">
        <v>8337</v>
      </c>
      <c r="S1215">
        <f t="shared" si="37"/>
        <v>12</v>
      </c>
      <c r="T1215" s="17" t="s">
        <v>8376</v>
      </c>
    </row>
    <row r="1216" spans="1:20" ht="43.2" hidden="1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9">
        <v>42104.84033564815</v>
      </c>
      <c r="K1216">
        <v>1428696605</v>
      </c>
      <c r="L1216" t="b">
        <v>0</v>
      </c>
      <c r="M1216">
        <v>25</v>
      </c>
      <c r="N1216" t="b">
        <v>1</v>
      </c>
      <c r="O1216" t="s">
        <v>8283</v>
      </c>
      <c r="P1216">
        <f t="shared" si="36"/>
        <v>2015</v>
      </c>
      <c r="Q1216" s="12" t="s">
        <v>8336</v>
      </c>
      <c r="R1216" t="s">
        <v>8337</v>
      </c>
      <c r="S1216">
        <f t="shared" si="37"/>
        <v>4</v>
      </c>
      <c r="T1216" s="17" t="s">
        <v>8368</v>
      </c>
    </row>
    <row r="1217" spans="1:20" ht="43.2" hidden="1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9">
        <v>41759.923101851855</v>
      </c>
      <c r="K1217">
        <v>1398895756</v>
      </c>
      <c r="L1217" t="b">
        <v>0</v>
      </c>
      <c r="M1217">
        <v>549</v>
      </c>
      <c r="N1217" t="b">
        <v>1</v>
      </c>
      <c r="O1217" t="s">
        <v>8283</v>
      </c>
      <c r="P1217">
        <f t="shared" si="36"/>
        <v>2014</v>
      </c>
      <c r="Q1217" s="12" t="s">
        <v>8336</v>
      </c>
      <c r="R1217" t="s">
        <v>8337</v>
      </c>
      <c r="S1217">
        <f t="shared" si="37"/>
        <v>4</v>
      </c>
      <c r="T1217" s="17" t="s">
        <v>8368</v>
      </c>
    </row>
    <row r="1218" spans="1:20" ht="28.8" hidden="1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9">
        <v>42247.616400462961</v>
      </c>
      <c r="K1218">
        <v>1441032457</v>
      </c>
      <c r="L1218" t="b">
        <v>0</v>
      </c>
      <c r="M1218">
        <v>222</v>
      </c>
      <c r="N1218" t="b">
        <v>1</v>
      </c>
      <c r="O1218" t="s">
        <v>8283</v>
      </c>
      <c r="P1218">
        <f t="shared" si="36"/>
        <v>2015</v>
      </c>
      <c r="Q1218" s="12" t="s">
        <v>8336</v>
      </c>
      <c r="R1218" t="s">
        <v>8337</v>
      </c>
      <c r="S1218">
        <f t="shared" si="37"/>
        <v>8</v>
      </c>
      <c r="T1218" s="17" t="s">
        <v>8372</v>
      </c>
    </row>
    <row r="1219" spans="1:20" ht="43.2" hidden="1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9">
        <v>42535.809490740743</v>
      </c>
      <c r="K1219">
        <v>1465932340</v>
      </c>
      <c r="L1219" t="b">
        <v>0</v>
      </c>
      <c r="M1219">
        <v>183</v>
      </c>
      <c r="N1219" t="b">
        <v>1</v>
      </c>
      <c r="O1219" t="s">
        <v>8283</v>
      </c>
      <c r="P1219">
        <f t="shared" ref="P1219:P1282" si="38">YEAR(J1219)</f>
        <v>2016</v>
      </c>
      <c r="Q1219" s="12" t="s">
        <v>8336</v>
      </c>
      <c r="R1219" t="s">
        <v>8337</v>
      </c>
      <c r="S1219">
        <f t="shared" ref="S1219:S1282" si="39">MONTH(J1219)</f>
        <v>6</v>
      </c>
      <c r="T1219" s="17" t="s">
        <v>8370</v>
      </c>
    </row>
    <row r="1220" spans="1:20" ht="43.2" hidden="1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9">
        <v>42278.662037037036</v>
      </c>
      <c r="K1220">
        <v>1443714800</v>
      </c>
      <c r="L1220" t="b">
        <v>0</v>
      </c>
      <c r="M1220">
        <v>89</v>
      </c>
      <c r="N1220" t="b">
        <v>1</v>
      </c>
      <c r="O1220" t="s">
        <v>8283</v>
      </c>
      <c r="P1220">
        <f t="shared" si="38"/>
        <v>2015</v>
      </c>
      <c r="Q1220" s="12" t="s">
        <v>8336</v>
      </c>
      <c r="R1220" t="s">
        <v>8337</v>
      </c>
      <c r="S1220">
        <f t="shared" si="39"/>
        <v>10</v>
      </c>
      <c r="T1220" s="17" t="s">
        <v>8374</v>
      </c>
    </row>
    <row r="1221" spans="1:20" ht="28.8" hidden="1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9">
        <v>42633.461956018517</v>
      </c>
      <c r="K1221">
        <v>1474369513</v>
      </c>
      <c r="L1221" t="b">
        <v>0</v>
      </c>
      <c r="M1221">
        <v>253</v>
      </c>
      <c r="N1221" t="b">
        <v>1</v>
      </c>
      <c r="O1221" t="s">
        <v>8283</v>
      </c>
      <c r="P1221">
        <f t="shared" si="38"/>
        <v>2016</v>
      </c>
      <c r="Q1221" s="12" t="s">
        <v>8336</v>
      </c>
      <c r="R1221" t="s">
        <v>8337</v>
      </c>
      <c r="S1221">
        <f t="shared" si="39"/>
        <v>9</v>
      </c>
      <c r="T1221" s="17" t="s">
        <v>8373</v>
      </c>
    </row>
    <row r="1222" spans="1:20" ht="43.2" hidden="1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9">
        <v>42211.628611111111</v>
      </c>
      <c r="K1222">
        <v>1437923112</v>
      </c>
      <c r="L1222" t="b">
        <v>0</v>
      </c>
      <c r="M1222">
        <v>140</v>
      </c>
      <c r="N1222" t="b">
        <v>1</v>
      </c>
      <c r="O1222" t="s">
        <v>8283</v>
      </c>
      <c r="P1222">
        <f t="shared" si="38"/>
        <v>2015</v>
      </c>
      <c r="Q1222" s="12" t="s">
        <v>8336</v>
      </c>
      <c r="R1222" t="s">
        <v>8337</v>
      </c>
      <c r="S1222">
        <f t="shared" si="39"/>
        <v>7</v>
      </c>
      <c r="T1222" s="17" t="s">
        <v>8371</v>
      </c>
    </row>
    <row r="1223" spans="1:20" ht="43.2" hidden="1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9">
        <v>42680.475555555553</v>
      </c>
      <c r="K1223">
        <v>1478431488</v>
      </c>
      <c r="L1223" t="b">
        <v>0</v>
      </c>
      <c r="M1223">
        <v>103</v>
      </c>
      <c r="N1223" t="b">
        <v>1</v>
      </c>
      <c r="O1223" t="s">
        <v>8283</v>
      </c>
      <c r="P1223">
        <f t="shared" si="38"/>
        <v>2016</v>
      </c>
      <c r="Q1223" s="12" t="s">
        <v>8336</v>
      </c>
      <c r="R1223" t="s">
        <v>8337</v>
      </c>
      <c r="S1223">
        <f t="shared" si="39"/>
        <v>11</v>
      </c>
      <c r="T1223" s="17" t="s">
        <v>8375</v>
      </c>
    </row>
    <row r="1224" spans="1:20" ht="28.8" hidden="1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9">
        <v>42430.720451388886</v>
      </c>
      <c r="K1224">
        <v>1456852647</v>
      </c>
      <c r="L1224" t="b">
        <v>0</v>
      </c>
      <c r="M1224">
        <v>138</v>
      </c>
      <c r="N1224" t="b">
        <v>1</v>
      </c>
      <c r="O1224" t="s">
        <v>8283</v>
      </c>
      <c r="P1224">
        <f t="shared" si="38"/>
        <v>2016</v>
      </c>
      <c r="Q1224" s="12" t="s">
        <v>8336</v>
      </c>
      <c r="R1224" t="s">
        <v>8337</v>
      </c>
      <c r="S1224">
        <f t="shared" si="39"/>
        <v>3</v>
      </c>
      <c r="T1224" s="17" t="s">
        <v>8367</v>
      </c>
    </row>
    <row r="1225" spans="1:20" ht="28.8" hidden="1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9">
        <v>42654.177187499998</v>
      </c>
      <c r="K1225">
        <v>1476159309</v>
      </c>
      <c r="L1225" t="b">
        <v>0</v>
      </c>
      <c r="M1225">
        <v>191</v>
      </c>
      <c r="N1225" t="b">
        <v>1</v>
      </c>
      <c r="O1225" t="s">
        <v>8283</v>
      </c>
      <c r="P1225">
        <f t="shared" si="38"/>
        <v>2016</v>
      </c>
      <c r="Q1225" s="12" t="s">
        <v>8336</v>
      </c>
      <c r="R1225" t="s">
        <v>8337</v>
      </c>
      <c r="S1225">
        <f t="shared" si="39"/>
        <v>10</v>
      </c>
      <c r="T1225" s="17" t="s">
        <v>8374</v>
      </c>
    </row>
    <row r="1226" spans="1:20" ht="28.8" hidden="1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9">
        <v>41736.549791666665</v>
      </c>
      <c r="K1226">
        <v>1396876302</v>
      </c>
      <c r="L1226" t="b">
        <v>0</v>
      </c>
      <c r="M1226">
        <v>18</v>
      </c>
      <c r="N1226" t="b">
        <v>0</v>
      </c>
      <c r="O1226" t="s">
        <v>8284</v>
      </c>
      <c r="P1226">
        <f t="shared" si="38"/>
        <v>2014</v>
      </c>
      <c r="Q1226" s="12" t="s">
        <v>8323</v>
      </c>
      <c r="R1226" t="s">
        <v>8338</v>
      </c>
      <c r="S1226">
        <f t="shared" si="39"/>
        <v>4</v>
      </c>
      <c r="T1226" s="17" t="s">
        <v>8368</v>
      </c>
    </row>
    <row r="1227" spans="1:20" ht="43.2" hidden="1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9">
        <v>41509.905995370369</v>
      </c>
      <c r="K1227">
        <v>1377294278</v>
      </c>
      <c r="L1227" t="b">
        <v>0</v>
      </c>
      <c r="M1227">
        <v>3</v>
      </c>
      <c r="N1227" t="b">
        <v>0</v>
      </c>
      <c r="O1227" t="s">
        <v>8284</v>
      </c>
      <c r="P1227">
        <f t="shared" si="38"/>
        <v>2013</v>
      </c>
      <c r="Q1227" s="12" t="s">
        <v>8323</v>
      </c>
      <c r="R1227" t="s">
        <v>8338</v>
      </c>
      <c r="S1227">
        <f t="shared" si="39"/>
        <v>8</v>
      </c>
      <c r="T1227" s="17" t="s">
        <v>8372</v>
      </c>
    </row>
    <row r="1228" spans="1:20" ht="43.2" hidden="1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9">
        <v>41715.874780092592</v>
      </c>
      <c r="K1228">
        <v>1395089981</v>
      </c>
      <c r="L1228" t="b">
        <v>0</v>
      </c>
      <c r="M1228">
        <v>40</v>
      </c>
      <c r="N1228" t="b">
        <v>0</v>
      </c>
      <c r="O1228" t="s">
        <v>8284</v>
      </c>
      <c r="P1228">
        <f t="shared" si="38"/>
        <v>2014</v>
      </c>
      <c r="Q1228" s="12" t="s">
        <v>8323</v>
      </c>
      <c r="R1228" t="s">
        <v>8338</v>
      </c>
      <c r="S1228">
        <f t="shared" si="39"/>
        <v>3</v>
      </c>
      <c r="T1228" s="17" t="s">
        <v>8367</v>
      </c>
    </row>
    <row r="1229" spans="1:20" ht="43.2" hidden="1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9">
        <v>41827.919166666667</v>
      </c>
      <c r="K1229">
        <v>1404770616</v>
      </c>
      <c r="L1229" t="b">
        <v>0</v>
      </c>
      <c r="M1229">
        <v>0</v>
      </c>
      <c r="N1229" t="b">
        <v>0</v>
      </c>
      <c r="O1229" t="s">
        <v>8284</v>
      </c>
      <c r="P1229">
        <f t="shared" si="38"/>
        <v>2014</v>
      </c>
      <c r="Q1229" s="12" t="s">
        <v>8323</v>
      </c>
      <c r="R1229" t="s">
        <v>8338</v>
      </c>
      <c r="S1229">
        <f t="shared" si="39"/>
        <v>7</v>
      </c>
      <c r="T1229" s="17" t="s">
        <v>8371</v>
      </c>
    </row>
    <row r="1230" spans="1:20" ht="43.2" hidden="1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9">
        <v>40754.729259259257</v>
      </c>
      <c r="K1230">
        <v>1312047008</v>
      </c>
      <c r="L1230" t="b">
        <v>0</v>
      </c>
      <c r="M1230">
        <v>24</v>
      </c>
      <c r="N1230" t="b">
        <v>0</v>
      </c>
      <c r="O1230" t="s">
        <v>8284</v>
      </c>
      <c r="P1230">
        <f t="shared" si="38"/>
        <v>2011</v>
      </c>
      <c r="Q1230" s="12" t="s">
        <v>8323</v>
      </c>
      <c r="R1230" t="s">
        <v>8338</v>
      </c>
      <c r="S1230">
        <f t="shared" si="39"/>
        <v>7</v>
      </c>
      <c r="T1230" s="17" t="s">
        <v>8371</v>
      </c>
    </row>
    <row r="1231" spans="1:20" ht="43.2" hidden="1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9">
        <v>40985.459803240738</v>
      </c>
      <c r="K1231">
        <v>1331982127</v>
      </c>
      <c r="L1231" t="b">
        <v>0</v>
      </c>
      <c r="M1231">
        <v>1</v>
      </c>
      <c r="N1231" t="b">
        <v>0</v>
      </c>
      <c r="O1231" t="s">
        <v>8284</v>
      </c>
      <c r="P1231">
        <f t="shared" si="38"/>
        <v>2012</v>
      </c>
      <c r="Q1231" s="12" t="s">
        <v>8323</v>
      </c>
      <c r="R1231" t="s">
        <v>8338</v>
      </c>
      <c r="S1231">
        <f t="shared" si="39"/>
        <v>3</v>
      </c>
      <c r="T1231" s="17" t="s">
        <v>8367</v>
      </c>
    </row>
    <row r="1232" spans="1:20" ht="43.2" hidden="1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9">
        <v>40568.972569444442</v>
      </c>
      <c r="K1232">
        <v>1295997630</v>
      </c>
      <c r="L1232" t="b">
        <v>0</v>
      </c>
      <c r="M1232">
        <v>0</v>
      </c>
      <c r="N1232" t="b">
        <v>0</v>
      </c>
      <c r="O1232" t="s">
        <v>8284</v>
      </c>
      <c r="P1232">
        <f t="shared" si="38"/>
        <v>2011</v>
      </c>
      <c r="Q1232" s="12" t="s">
        <v>8323</v>
      </c>
      <c r="R1232" t="s">
        <v>8338</v>
      </c>
      <c r="S1232">
        <f t="shared" si="39"/>
        <v>1</v>
      </c>
      <c r="T1232" s="17" t="s">
        <v>8365</v>
      </c>
    </row>
    <row r="1233" spans="1:20" ht="43.2" hidden="1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9">
        <v>42193.941759259258</v>
      </c>
      <c r="K1233">
        <v>1436394968</v>
      </c>
      <c r="L1233" t="b">
        <v>0</v>
      </c>
      <c r="M1233">
        <v>0</v>
      </c>
      <c r="N1233" t="b">
        <v>0</v>
      </c>
      <c r="O1233" t="s">
        <v>8284</v>
      </c>
      <c r="P1233">
        <f t="shared" si="38"/>
        <v>2015</v>
      </c>
      <c r="Q1233" s="12" t="s">
        <v>8323</v>
      </c>
      <c r="R1233" t="s">
        <v>8338</v>
      </c>
      <c r="S1233">
        <f t="shared" si="39"/>
        <v>7</v>
      </c>
      <c r="T1233" s="17" t="s">
        <v>8371</v>
      </c>
    </row>
    <row r="1234" spans="1:20" ht="43.2" hidden="1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9">
        <v>41506.848032407404</v>
      </c>
      <c r="K1234">
        <v>1377030070</v>
      </c>
      <c r="L1234" t="b">
        <v>0</v>
      </c>
      <c r="M1234">
        <v>1</v>
      </c>
      <c r="N1234" t="b">
        <v>0</v>
      </c>
      <c r="O1234" t="s">
        <v>8284</v>
      </c>
      <c r="P1234">
        <f t="shared" si="38"/>
        <v>2013</v>
      </c>
      <c r="Q1234" s="12" t="s">
        <v>8323</v>
      </c>
      <c r="R1234" t="s">
        <v>8338</v>
      </c>
      <c r="S1234">
        <f t="shared" si="39"/>
        <v>8</v>
      </c>
      <c r="T1234" s="17" t="s">
        <v>8372</v>
      </c>
    </row>
    <row r="1235" spans="1:20" ht="43.2" hidden="1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9">
        <v>40939.948773148149</v>
      </c>
      <c r="K1235">
        <v>1328049974</v>
      </c>
      <c r="L1235" t="b">
        <v>0</v>
      </c>
      <c r="M1235">
        <v>6</v>
      </c>
      <c r="N1235" t="b">
        <v>0</v>
      </c>
      <c r="O1235" t="s">
        <v>8284</v>
      </c>
      <c r="P1235">
        <f t="shared" si="38"/>
        <v>2012</v>
      </c>
      <c r="Q1235" s="12" t="s">
        <v>8323</v>
      </c>
      <c r="R1235" t="s">
        <v>8338</v>
      </c>
      <c r="S1235">
        <f t="shared" si="39"/>
        <v>1</v>
      </c>
      <c r="T1235" s="17" t="s">
        <v>8365</v>
      </c>
    </row>
    <row r="1236" spans="1:20" ht="43.2" hidden="1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9">
        <v>42007.788680555554</v>
      </c>
      <c r="K1236">
        <v>1420311342</v>
      </c>
      <c r="L1236" t="b">
        <v>0</v>
      </c>
      <c r="M1236">
        <v>0</v>
      </c>
      <c r="N1236" t="b">
        <v>0</v>
      </c>
      <c r="O1236" t="s">
        <v>8284</v>
      </c>
      <c r="P1236">
        <f t="shared" si="38"/>
        <v>2015</v>
      </c>
      <c r="Q1236" s="12" t="s">
        <v>8323</v>
      </c>
      <c r="R1236" t="s">
        <v>8338</v>
      </c>
      <c r="S1236">
        <f t="shared" si="39"/>
        <v>1</v>
      </c>
      <c r="T1236" s="17" t="s">
        <v>8365</v>
      </c>
    </row>
    <row r="1237" spans="1:20" ht="43.2" hidden="1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9">
        <v>41583.135405092595</v>
      </c>
      <c r="K1237">
        <v>1383621299</v>
      </c>
      <c r="L1237" t="b">
        <v>0</v>
      </c>
      <c r="M1237">
        <v>6</v>
      </c>
      <c r="N1237" t="b">
        <v>0</v>
      </c>
      <c r="O1237" t="s">
        <v>8284</v>
      </c>
      <c r="P1237">
        <f t="shared" si="38"/>
        <v>2013</v>
      </c>
      <c r="Q1237" s="12" t="s">
        <v>8323</v>
      </c>
      <c r="R1237" t="s">
        <v>8338</v>
      </c>
      <c r="S1237">
        <f t="shared" si="39"/>
        <v>11</v>
      </c>
      <c r="T1237" s="17" t="s">
        <v>8375</v>
      </c>
    </row>
    <row r="1238" spans="1:20" hidden="1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9">
        <v>41110.680138888885</v>
      </c>
      <c r="K1238">
        <v>1342801164</v>
      </c>
      <c r="L1238" t="b">
        <v>0</v>
      </c>
      <c r="M1238">
        <v>0</v>
      </c>
      <c r="N1238" t="b">
        <v>0</v>
      </c>
      <c r="O1238" t="s">
        <v>8284</v>
      </c>
      <c r="P1238">
        <f t="shared" si="38"/>
        <v>2012</v>
      </c>
      <c r="Q1238" s="12" t="s">
        <v>8323</v>
      </c>
      <c r="R1238" t="s">
        <v>8338</v>
      </c>
      <c r="S1238">
        <f t="shared" si="39"/>
        <v>7</v>
      </c>
      <c r="T1238" s="17" t="s">
        <v>8371</v>
      </c>
    </row>
    <row r="1239" spans="1:20" ht="43.2" hidden="1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9">
        <v>41125.283159722225</v>
      </c>
      <c r="K1239">
        <v>1344062865</v>
      </c>
      <c r="L1239" t="b">
        <v>0</v>
      </c>
      <c r="M1239">
        <v>0</v>
      </c>
      <c r="N1239" t="b">
        <v>0</v>
      </c>
      <c r="O1239" t="s">
        <v>8284</v>
      </c>
      <c r="P1239">
        <f t="shared" si="38"/>
        <v>2012</v>
      </c>
      <c r="Q1239" s="12" t="s">
        <v>8323</v>
      </c>
      <c r="R1239" t="s">
        <v>8338</v>
      </c>
      <c r="S1239">
        <f t="shared" si="39"/>
        <v>8</v>
      </c>
      <c r="T1239" s="17" t="s">
        <v>8372</v>
      </c>
    </row>
    <row r="1240" spans="1:20" ht="43.2" hidden="1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9">
        <v>40731.61037037037</v>
      </c>
      <c r="K1240">
        <v>1310049536</v>
      </c>
      <c r="L1240" t="b">
        <v>0</v>
      </c>
      <c r="M1240">
        <v>3</v>
      </c>
      <c r="N1240" t="b">
        <v>0</v>
      </c>
      <c r="O1240" t="s">
        <v>8284</v>
      </c>
      <c r="P1240">
        <f t="shared" si="38"/>
        <v>2011</v>
      </c>
      <c r="Q1240" s="12" t="s">
        <v>8323</v>
      </c>
      <c r="R1240" t="s">
        <v>8338</v>
      </c>
      <c r="S1240">
        <f t="shared" si="39"/>
        <v>7</v>
      </c>
      <c r="T1240" s="17" t="s">
        <v>8371</v>
      </c>
    </row>
    <row r="1241" spans="1:20" ht="28.8" hidden="1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9">
        <v>40883.962581018517</v>
      </c>
      <c r="K1241">
        <v>1323212767</v>
      </c>
      <c r="L1241" t="b">
        <v>0</v>
      </c>
      <c r="M1241">
        <v>0</v>
      </c>
      <c r="N1241" t="b">
        <v>0</v>
      </c>
      <c r="O1241" t="s">
        <v>8284</v>
      </c>
      <c r="P1241">
        <f t="shared" si="38"/>
        <v>2011</v>
      </c>
      <c r="Q1241" s="12" t="s">
        <v>8323</v>
      </c>
      <c r="R1241" t="s">
        <v>8338</v>
      </c>
      <c r="S1241">
        <f t="shared" si="39"/>
        <v>12</v>
      </c>
      <c r="T1241" s="17" t="s">
        <v>8376</v>
      </c>
    </row>
    <row r="1242" spans="1:20" ht="28.8" hidden="1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9">
        <v>41409.040011574078</v>
      </c>
      <c r="K1242">
        <v>1368579457</v>
      </c>
      <c r="L1242" t="b">
        <v>0</v>
      </c>
      <c r="M1242">
        <v>8</v>
      </c>
      <c r="N1242" t="b">
        <v>0</v>
      </c>
      <c r="O1242" t="s">
        <v>8284</v>
      </c>
      <c r="P1242">
        <f t="shared" si="38"/>
        <v>2013</v>
      </c>
      <c r="Q1242" s="12" t="s">
        <v>8323</v>
      </c>
      <c r="R1242" t="s">
        <v>8338</v>
      </c>
      <c r="S1242">
        <f t="shared" si="39"/>
        <v>5</v>
      </c>
      <c r="T1242" s="17" t="s">
        <v>8369</v>
      </c>
    </row>
    <row r="1243" spans="1:20" ht="43.2" hidden="1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9">
        <v>41923.837731481479</v>
      </c>
      <c r="K1243">
        <v>1413057980</v>
      </c>
      <c r="L1243" t="b">
        <v>0</v>
      </c>
      <c r="M1243">
        <v>34</v>
      </c>
      <c r="N1243" t="b">
        <v>0</v>
      </c>
      <c r="O1243" t="s">
        <v>8284</v>
      </c>
      <c r="P1243">
        <f t="shared" si="38"/>
        <v>2014</v>
      </c>
      <c r="Q1243" s="12" t="s">
        <v>8323</v>
      </c>
      <c r="R1243" t="s">
        <v>8338</v>
      </c>
      <c r="S1243">
        <f t="shared" si="39"/>
        <v>10</v>
      </c>
      <c r="T1243" s="17" t="s">
        <v>8374</v>
      </c>
    </row>
    <row r="1244" spans="1:20" ht="43.2" hidden="1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9">
        <v>40782.165532407409</v>
      </c>
      <c r="K1244">
        <v>1314417502</v>
      </c>
      <c r="L1244" t="b">
        <v>0</v>
      </c>
      <c r="M1244">
        <v>1</v>
      </c>
      <c r="N1244" t="b">
        <v>0</v>
      </c>
      <c r="O1244" t="s">
        <v>8284</v>
      </c>
      <c r="P1244">
        <f t="shared" si="38"/>
        <v>2011</v>
      </c>
      <c r="Q1244" s="12" t="s">
        <v>8323</v>
      </c>
      <c r="R1244" t="s">
        <v>8338</v>
      </c>
      <c r="S1244">
        <f t="shared" si="39"/>
        <v>8</v>
      </c>
      <c r="T1244" s="17" t="s">
        <v>8372</v>
      </c>
    </row>
    <row r="1245" spans="1:20" ht="43.2" hidden="1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9">
        <v>40671.879293981481</v>
      </c>
      <c r="K1245">
        <v>1304888771</v>
      </c>
      <c r="L1245" t="b">
        <v>0</v>
      </c>
      <c r="M1245">
        <v>38</v>
      </c>
      <c r="N1245" t="b">
        <v>0</v>
      </c>
      <c r="O1245" t="s">
        <v>8284</v>
      </c>
      <c r="P1245">
        <f t="shared" si="38"/>
        <v>2011</v>
      </c>
      <c r="Q1245" s="12" t="s">
        <v>8323</v>
      </c>
      <c r="R1245" t="s">
        <v>8338</v>
      </c>
      <c r="S1245">
        <f t="shared" si="39"/>
        <v>5</v>
      </c>
      <c r="T1245" s="17" t="s">
        <v>8369</v>
      </c>
    </row>
    <row r="1246" spans="1:20" ht="43.2" hidden="1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9">
        <v>41355.825497685182</v>
      </c>
      <c r="K1246">
        <v>1363981723</v>
      </c>
      <c r="L1246" t="b">
        <v>1</v>
      </c>
      <c r="M1246">
        <v>45</v>
      </c>
      <c r="N1246" t="b">
        <v>1</v>
      </c>
      <c r="O1246" t="s">
        <v>8274</v>
      </c>
      <c r="P1246">
        <f t="shared" si="38"/>
        <v>2013</v>
      </c>
      <c r="Q1246" s="12" t="s">
        <v>8323</v>
      </c>
      <c r="R1246" t="s">
        <v>8324</v>
      </c>
      <c r="S1246">
        <f t="shared" si="39"/>
        <v>3</v>
      </c>
      <c r="T1246" s="17" t="s">
        <v>8367</v>
      </c>
    </row>
    <row r="1247" spans="1:20" ht="43.2" hidden="1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9">
        <v>41774.599930555552</v>
      </c>
      <c r="K1247">
        <v>1400163834</v>
      </c>
      <c r="L1247" t="b">
        <v>1</v>
      </c>
      <c r="M1247">
        <v>17</v>
      </c>
      <c r="N1247" t="b">
        <v>1</v>
      </c>
      <c r="O1247" t="s">
        <v>8274</v>
      </c>
      <c r="P1247">
        <f t="shared" si="38"/>
        <v>2014</v>
      </c>
      <c r="Q1247" s="12" t="s">
        <v>8323</v>
      </c>
      <c r="R1247" t="s">
        <v>8324</v>
      </c>
      <c r="S1247">
        <f t="shared" si="39"/>
        <v>5</v>
      </c>
      <c r="T1247" s="17" t="s">
        <v>8369</v>
      </c>
    </row>
    <row r="1248" spans="1:20" ht="43.2" hidden="1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9">
        <v>40838.043391203704</v>
      </c>
      <c r="K1248">
        <v>1319245349</v>
      </c>
      <c r="L1248" t="b">
        <v>1</v>
      </c>
      <c r="M1248">
        <v>31</v>
      </c>
      <c r="N1248" t="b">
        <v>1</v>
      </c>
      <c r="O1248" t="s">
        <v>8274</v>
      </c>
      <c r="P1248">
        <f t="shared" si="38"/>
        <v>2011</v>
      </c>
      <c r="Q1248" s="12" t="s">
        <v>8323</v>
      </c>
      <c r="R1248" t="s">
        <v>8324</v>
      </c>
      <c r="S1248">
        <f t="shared" si="39"/>
        <v>10</v>
      </c>
      <c r="T1248" s="17" t="s">
        <v>8374</v>
      </c>
    </row>
    <row r="1249" spans="1:20" ht="28.8" hidden="1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9">
        <v>41370.292303240742</v>
      </c>
      <c r="K1249">
        <v>1365231655</v>
      </c>
      <c r="L1249" t="b">
        <v>1</v>
      </c>
      <c r="M1249">
        <v>50</v>
      </c>
      <c r="N1249" t="b">
        <v>1</v>
      </c>
      <c r="O1249" t="s">
        <v>8274</v>
      </c>
      <c r="P1249">
        <f t="shared" si="38"/>
        <v>2013</v>
      </c>
      <c r="Q1249" s="12" t="s">
        <v>8323</v>
      </c>
      <c r="R1249" t="s">
        <v>8324</v>
      </c>
      <c r="S1249">
        <f t="shared" si="39"/>
        <v>4</v>
      </c>
      <c r="T1249" s="17" t="s">
        <v>8368</v>
      </c>
    </row>
    <row r="1250" spans="1:20" ht="28.8" hidden="1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9">
        <v>41767.656863425924</v>
      </c>
      <c r="K1250">
        <v>1399563953</v>
      </c>
      <c r="L1250" t="b">
        <v>1</v>
      </c>
      <c r="M1250">
        <v>59</v>
      </c>
      <c r="N1250" t="b">
        <v>1</v>
      </c>
      <c r="O1250" t="s">
        <v>8274</v>
      </c>
      <c r="P1250">
        <f t="shared" si="38"/>
        <v>2014</v>
      </c>
      <c r="Q1250" s="12" t="s">
        <v>8323</v>
      </c>
      <c r="R1250" t="s">
        <v>8324</v>
      </c>
      <c r="S1250">
        <f t="shared" si="39"/>
        <v>5</v>
      </c>
      <c r="T1250" s="17" t="s">
        <v>8369</v>
      </c>
    </row>
    <row r="1251" spans="1:20" ht="43.2" hidden="1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9">
        <v>41067.740868055553</v>
      </c>
      <c r="K1251">
        <v>1339091211</v>
      </c>
      <c r="L1251" t="b">
        <v>1</v>
      </c>
      <c r="M1251">
        <v>81</v>
      </c>
      <c r="N1251" t="b">
        <v>1</v>
      </c>
      <c r="O1251" t="s">
        <v>8274</v>
      </c>
      <c r="P1251">
        <f t="shared" si="38"/>
        <v>2012</v>
      </c>
      <c r="Q1251" s="12" t="s">
        <v>8323</v>
      </c>
      <c r="R1251" t="s">
        <v>8324</v>
      </c>
      <c r="S1251">
        <f t="shared" si="39"/>
        <v>6</v>
      </c>
      <c r="T1251" s="17" t="s">
        <v>8370</v>
      </c>
    </row>
    <row r="1252" spans="1:20" ht="43.2" hidden="1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9">
        <v>41843.64271990741</v>
      </c>
      <c r="K1252">
        <v>1406129131</v>
      </c>
      <c r="L1252" t="b">
        <v>1</v>
      </c>
      <c r="M1252">
        <v>508</v>
      </c>
      <c r="N1252" t="b">
        <v>1</v>
      </c>
      <c r="O1252" t="s">
        <v>8274</v>
      </c>
      <c r="P1252">
        <f t="shared" si="38"/>
        <v>2014</v>
      </c>
      <c r="Q1252" s="12" t="s">
        <v>8323</v>
      </c>
      <c r="R1252" t="s">
        <v>8324</v>
      </c>
      <c r="S1252">
        <f t="shared" si="39"/>
        <v>7</v>
      </c>
      <c r="T1252" s="17" t="s">
        <v>8371</v>
      </c>
    </row>
    <row r="1253" spans="1:20" ht="28.8" hidden="1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9">
        <v>40751.814432870371</v>
      </c>
      <c r="K1253">
        <v>1311795167</v>
      </c>
      <c r="L1253" t="b">
        <v>1</v>
      </c>
      <c r="M1253">
        <v>74</v>
      </c>
      <c r="N1253" t="b">
        <v>1</v>
      </c>
      <c r="O1253" t="s">
        <v>8274</v>
      </c>
      <c r="P1253">
        <f t="shared" si="38"/>
        <v>2011</v>
      </c>
      <c r="Q1253" s="12" t="s">
        <v>8323</v>
      </c>
      <c r="R1253" t="s">
        <v>8324</v>
      </c>
      <c r="S1253">
        <f t="shared" si="39"/>
        <v>7</v>
      </c>
      <c r="T1253" s="17" t="s">
        <v>8371</v>
      </c>
    </row>
    <row r="1254" spans="1:20" ht="43.2" hidden="1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9">
        <v>41543.988067129627</v>
      </c>
      <c r="K1254">
        <v>1380238969</v>
      </c>
      <c r="L1254" t="b">
        <v>1</v>
      </c>
      <c r="M1254">
        <v>141</v>
      </c>
      <c r="N1254" t="b">
        <v>1</v>
      </c>
      <c r="O1254" t="s">
        <v>8274</v>
      </c>
      <c r="P1254">
        <f t="shared" si="38"/>
        <v>2013</v>
      </c>
      <c r="Q1254" s="12" t="s">
        <v>8323</v>
      </c>
      <c r="R1254" t="s">
        <v>8324</v>
      </c>
      <c r="S1254">
        <f t="shared" si="39"/>
        <v>9</v>
      </c>
      <c r="T1254" s="17" t="s">
        <v>8373</v>
      </c>
    </row>
    <row r="1255" spans="1:20" ht="43.2" hidden="1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9">
        <v>41855.783645833333</v>
      </c>
      <c r="K1255">
        <v>1407178107</v>
      </c>
      <c r="L1255" t="b">
        <v>1</v>
      </c>
      <c r="M1255">
        <v>711</v>
      </c>
      <c r="N1255" t="b">
        <v>1</v>
      </c>
      <c r="O1255" t="s">
        <v>8274</v>
      </c>
      <c r="P1255">
        <f t="shared" si="38"/>
        <v>2014</v>
      </c>
      <c r="Q1255" s="12" t="s">
        <v>8323</v>
      </c>
      <c r="R1255" t="s">
        <v>8324</v>
      </c>
      <c r="S1255">
        <f t="shared" si="39"/>
        <v>8</v>
      </c>
      <c r="T1255" s="17" t="s">
        <v>8372</v>
      </c>
    </row>
    <row r="1256" spans="1:20" ht="43.2" hidden="1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9">
        <v>40487.621365740742</v>
      </c>
      <c r="K1256">
        <v>1288968886</v>
      </c>
      <c r="L1256" t="b">
        <v>1</v>
      </c>
      <c r="M1256">
        <v>141</v>
      </c>
      <c r="N1256" t="b">
        <v>1</v>
      </c>
      <c r="O1256" t="s">
        <v>8274</v>
      </c>
      <c r="P1256">
        <f t="shared" si="38"/>
        <v>2010</v>
      </c>
      <c r="Q1256" s="12" t="s">
        <v>8323</v>
      </c>
      <c r="R1256" t="s">
        <v>8324</v>
      </c>
      <c r="S1256">
        <f t="shared" si="39"/>
        <v>11</v>
      </c>
      <c r="T1256" s="17" t="s">
        <v>8375</v>
      </c>
    </row>
    <row r="1257" spans="1:20" ht="43.2" hidden="1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9">
        <v>41579.845509259256</v>
      </c>
      <c r="K1257">
        <v>1383337052</v>
      </c>
      <c r="L1257" t="b">
        <v>1</v>
      </c>
      <c r="M1257">
        <v>109</v>
      </c>
      <c r="N1257" t="b">
        <v>1</v>
      </c>
      <c r="O1257" t="s">
        <v>8274</v>
      </c>
      <c r="P1257">
        <f t="shared" si="38"/>
        <v>2013</v>
      </c>
      <c r="Q1257" s="12" t="s">
        <v>8323</v>
      </c>
      <c r="R1257" t="s">
        <v>8324</v>
      </c>
      <c r="S1257">
        <f t="shared" si="39"/>
        <v>11</v>
      </c>
      <c r="T1257" s="17" t="s">
        <v>8375</v>
      </c>
    </row>
    <row r="1258" spans="1:20" ht="43.2" hidden="1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9">
        <v>40921.919340277775</v>
      </c>
      <c r="K1258">
        <v>1326492231</v>
      </c>
      <c r="L1258" t="b">
        <v>1</v>
      </c>
      <c r="M1258">
        <v>361</v>
      </c>
      <c r="N1258" t="b">
        <v>1</v>
      </c>
      <c r="O1258" t="s">
        <v>8274</v>
      </c>
      <c r="P1258">
        <f t="shared" si="38"/>
        <v>2012</v>
      </c>
      <c r="Q1258" s="12" t="s">
        <v>8323</v>
      </c>
      <c r="R1258" t="s">
        <v>8324</v>
      </c>
      <c r="S1258">
        <f t="shared" si="39"/>
        <v>1</v>
      </c>
      <c r="T1258" s="17" t="s">
        <v>8365</v>
      </c>
    </row>
    <row r="1259" spans="1:20" ht="43.2" hidden="1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9">
        <v>40587.085532407407</v>
      </c>
      <c r="K1259">
        <v>1297562590</v>
      </c>
      <c r="L1259" t="b">
        <v>1</v>
      </c>
      <c r="M1259">
        <v>176</v>
      </c>
      <c r="N1259" t="b">
        <v>1</v>
      </c>
      <c r="O1259" t="s">
        <v>8274</v>
      </c>
      <c r="P1259">
        <f t="shared" si="38"/>
        <v>2011</v>
      </c>
      <c r="Q1259" s="12" t="s">
        <v>8323</v>
      </c>
      <c r="R1259" t="s">
        <v>8324</v>
      </c>
      <c r="S1259">
        <f t="shared" si="39"/>
        <v>2</v>
      </c>
      <c r="T1259" s="17" t="s">
        <v>8366</v>
      </c>
    </row>
    <row r="1260" spans="1:20" ht="43.2" hidden="1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9">
        <v>41487.611250000002</v>
      </c>
      <c r="K1260">
        <v>1375368012</v>
      </c>
      <c r="L1260" t="b">
        <v>1</v>
      </c>
      <c r="M1260">
        <v>670</v>
      </c>
      <c r="N1260" t="b">
        <v>1</v>
      </c>
      <c r="O1260" t="s">
        <v>8274</v>
      </c>
      <c r="P1260">
        <f t="shared" si="38"/>
        <v>2013</v>
      </c>
      <c r="Q1260" s="12" t="s">
        <v>8323</v>
      </c>
      <c r="R1260" t="s">
        <v>8324</v>
      </c>
      <c r="S1260">
        <f t="shared" si="39"/>
        <v>8</v>
      </c>
      <c r="T1260" s="17" t="s">
        <v>8372</v>
      </c>
    </row>
    <row r="1261" spans="1:20" ht="28.8" hidden="1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9">
        <v>41766.970648148148</v>
      </c>
      <c r="K1261">
        <v>1399504664</v>
      </c>
      <c r="L1261" t="b">
        <v>1</v>
      </c>
      <c r="M1261">
        <v>96</v>
      </c>
      <c r="N1261" t="b">
        <v>1</v>
      </c>
      <c r="O1261" t="s">
        <v>8274</v>
      </c>
      <c r="P1261">
        <f t="shared" si="38"/>
        <v>2014</v>
      </c>
      <c r="Q1261" s="12" t="s">
        <v>8323</v>
      </c>
      <c r="R1261" t="s">
        <v>8324</v>
      </c>
      <c r="S1261">
        <f t="shared" si="39"/>
        <v>5</v>
      </c>
      <c r="T1261" s="17" t="s">
        <v>8369</v>
      </c>
    </row>
    <row r="1262" spans="1:20" ht="43.2" hidden="1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9">
        <v>41666.842824074076</v>
      </c>
      <c r="K1262">
        <v>1390853620</v>
      </c>
      <c r="L1262" t="b">
        <v>1</v>
      </c>
      <c r="M1262">
        <v>74</v>
      </c>
      <c r="N1262" t="b">
        <v>1</v>
      </c>
      <c r="O1262" t="s">
        <v>8274</v>
      </c>
      <c r="P1262">
        <f t="shared" si="38"/>
        <v>2014</v>
      </c>
      <c r="Q1262" s="12" t="s">
        <v>8323</v>
      </c>
      <c r="R1262" t="s">
        <v>8324</v>
      </c>
      <c r="S1262">
        <f t="shared" si="39"/>
        <v>1</v>
      </c>
      <c r="T1262" s="17" t="s">
        <v>8365</v>
      </c>
    </row>
    <row r="1263" spans="1:20" ht="28.8" hidden="1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9">
        <v>41638.342905092592</v>
      </c>
      <c r="K1263">
        <v>1388391227</v>
      </c>
      <c r="L1263" t="b">
        <v>1</v>
      </c>
      <c r="M1263">
        <v>52</v>
      </c>
      <c r="N1263" t="b">
        <v>1</v>
      </c>
      <c r="O1263" t="s">
        <v>8274</v>
      </c>
      <c r="P1263">
        <f t="shared" si="38"/>
        <v>2013</v>
      </c>
      <c r="Q1263" s="12" t="s">
        <v>8323</v>
      </c>
      <c r="R1263" t="s">
        <v>8324</v>
      </c>
      <c r="S1263">
        <f t="shared" si="39"/>
        <v>12</v>
      </c>
      <c r="T1263" s="17" t="s">
        <v>8376</v>
      </c>
    </row>
    <row r="1264" spans="1:20" ht="43.2" hidden="1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9">
        <v>41656.762638888889</v>
      </c>
      <c r="K1264">
        <v>1389982692</v>
      </c>
      <c r="L1264" t="b">
        <v>1</v>
      </c>
      <c r="M1264">
        <v>105</v>
      </c>
      <c r="N1264" t="b">
        <v>1</v>
      </c>
      <c r="O1264" t="s">
        <v>8274</v>
      </c>
      <c r="P1264">
        <f t="shared" si="38"/>
        <v>2014</v>
      </c>
      <c r="Q1264" s="12" t="s">
        <v>8323</v>
      </c>
      <c r="R1264" t="s">
        <v>8324</v>
      </c>
      <c r="S1264">
        <f t="shared" si="39"/>
        <v>1</v>
      </c>
      <c r="T1264" s="17" t="s">
        <v>8365</v>
      </c>
    </row>
    <row r="1265" spans="1:20" ht="28.8" hidden="1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9">
        <v>41692.084143518521</v>
      </c>
      <c r="K1265">
        <v>1393034470</v>
      </c>
      <c r="L1265" t="b">
        <v>1</v>
      </c>
      <c r="M1265">
        <v>41</v>
      </c>
      <c r="N1265" t="b">
        <v>1</v>
      </c>
      <c r="O1265" t="s">
        <v>8274</v>
      </c>
      <c r="P1265">
        <f t="shared" si="38"/>
        <v>2014</v>
      </c>
      <c r="Q1265" s="12" t="s">
        <v>8323</v>
      </c>
      <c r="R1265" t="s">
        <v>8324</v>
      </c>
      <c r="S1265">
        <f t="shared" si="39"/>
        <v>2</v>
      </c>
      <c r="T1265" s="17" t="s">
        <v>8366</v>
      </c>
    </row>
    <row r="1266" spans="1:20" ht="43.2" hidden="1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9">
        <v>41547.662997685184</v>
      </c>
      <c r="K1266">
        <v>1380556483</v>
      </c>
      <c r="L1266" t="b">
        <v>1</v>
      </c>
      <c r="M1266">
        <v>34</v>
      </c>
      <c r="N1266" t="b">
        <v>1</v>
      </c>
      <c r="O1266" t="s">
        <v>8274</v>
      </c>
      <c r="P1266">
        <f t="shared" si="38"/>
        <v>2013</v>
      </c>
      <c r="Q1266" s="12" t="s">
        <v>8323</v>
      </c>
      <c r="R1266" t="s">
        <v>8324</v>
      </c>
      <c r="S1266">
        <f t="shared" si="39"/>
        <v>9</v>
      </c>
      <c r="T1266" s="17" t="s">
        <v>8373</v>
      </c>
    </row>
    <row r="1267" spans="1:20" ht="57.6" hidden="1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9">
        <v>40465.655266203707</v>
      </c>
      <c r="K1267">
        <v>1287071015</v>
      </c>
      <c r="L1267" t="b">
        <v>1</v>
      </c>
      <c r="M1267">
        <v>66</v>
      </c>
      <c r="N1267" t="b">
        <v>1</v>
      </c>
      <c r="O1267" t="s">
        <v>8274</v>
      </c>
      <c r="P1267">
        <f t="shared" si="38"/>
        <v>2010</v>
      </c>
      <c r="Q1267" s="12" t="s">
        <v>8323</v>
      </c>
      <c r="R1267" t="s">
        <v>8324</v>
      </c>
      <c r="S1267">
        <f t="shared" si="39"/>
        <v>10</v>
      </c>
      <c r="T1267" s="17" t="s">
        <v>8374</v>
      </c>
    </row>
    <row r="1268" spans="1:20" ht="28.8" hidden="1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9">
        <v>41620.87667824074</v>
      </c>
      <c r="K1268">
        <v>1386882145</v>
      </c>
      <c r="L1268" t="b">
        <v>1</v>
      </c>
      <c r="M1268">
        <v>50</v>
      </c>
      <c r="N1268" t="b">
        <v>1</v>
      </c>
      <c r="O1268" t="s">
        <v>8274</v>
      </c>
      <c r="P1268">
        <f t="shared" si="38"/>
        <v>2013</v>
      </c>
      <c r="Q1268" s="12" t="s">
        <v>8323</v>
      </c>
      <c r="R1268" t="s">
        <v>8324</v>
      </c>
      <c r="S1268">
        <f t="shared" si="39"/>
        <v>12</v>
      </c>
      <c r="T1268" s="17" t="s">
        <v>8376</v>
      </c>
    </row>
    <row r="1269" spans="1:20" ht="43.2" hidden="1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9">
        <v>41449.585162037038</v>
      </c>
      <c r="K1269">
        <v>1372082558</v>
      </c>
      <c r="L1269" t="b">
        <v>1</v>
      </c>
      <c r="M1269">
        <v>159</v>
      </c>
      <c r="N1269" t="b">
        <v>1</v>
      </c>
      <c r="O1269" t="s">
        <v>8274</v>
      </c>
      <c r="P1269">
        <f t="shared" si="38"/>
        <v>2013</v>
      </c>
      <c r="Q1269" s="12" t="s">
        <v>8323</v>
      </c>
      <c r="R1269" t="s">
        <v>8324</v>
      </c>
      <c r="S1269">
        <f t="shared" si="39"/>
        <v>6</v>
      </c>
      <c r="T1269" s="17" t="s">
        <v>8370</v>
      </c>
    </row>
    <row r="1270" spans="1:20" ht="28.8" hidden="1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9">
        <v>41507.845451388886</v>
      </c>
      <c r="K1270">
        <v>1377116247</v>
      </c>
      <c r="L1270" t="b">
        <v>1</v>
      </c>
      <c r="M1270">
        <v>182</v>
      </c>
      <c r="N1270" t="b">
        <v>1</v>
      </c>
      <c r="O1270" t="s">
        <v>8274</v>
      </c>
      <c r="P1270">
        <f t="shared" si="38"/>
        <v>2013</v>
      </c>
      <c r="Q1270" s="12" t="s">
        <v>8323</v>
      </c>
      <c r="R1270" t="s">
        <v>8324</v>
      </c>
      <c r="S1270">
        <f t="shared" si="39"/>
        <v>8</v>
      </c>
      <c r="T1270" s="17" t="s">
        <v>8372</v>
      </c>
    </row>
    <row r="1271" spans="1:20" ht="43.2" hidden="1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9">
        <v>42445.823055555556</v>
      </c>
      <c r="K1271">
        <v>1458157512</v>
      </c>
      <c r="L1271" t="b">
        <v>1</v>
      </c>
      <c r="M1271">
        <v>206</v>
      </c>
      <c r="N1271" t="b">
        <v>1</v>
      </c>
      <c r="O1271" t="s">
        <v>8274</v>
      </c>
      <c r="P1271">
        <f t="shared" si="38"/>
        <v>2016</v>
      </c>
      <c r="Q1271" s="12" t="s">
        <v>8323</v>
      </c>
      <c r="R1271" t="s">
        <v>8324</v>
      </c>
      <c r="S1271">
        <f t="shared" si="39"/>
        <v>3</v>
      </c>
      <c r="T1271" s="17" t="s">
        <v>8367</v>
      </c>
    </row>
    <row r="1272" spans="1:20" ht="28.8" hidden="1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9">
        <v>40933.85696759259</v>
      </c>
      <c r="K1272">
        <v>1327523642</v>
      </c>
      <c r="L1272" t="b">
        <v>1</v>
      </c>
      <c r="M1272">
        <v>169</v>
      </c>
      <c r="N1272" t="b">
        <v>1</v>
      </c>
      <c r="O1272" t="s">
        <v>8274</v>
      </c>
      <c r="P1272">
        <f t="shared" si="38"/>
        <v>2012</v>
      </c>
      <c r="Q1272" s="12" t="s">
        <v>8323</v>
      </c>
      <c r="R1272" t="s">
        <v>8324</v>
      </c>
      <c r="S1272">
        <f t="shared" si="39"/>
        <v>1</v>
      </c>
      <c r="T1272" s="17" t="s">
        <v>8365</v>
      </c>
    </row>
    <row r="1273" spans="1:20" ht="43.2" hidden="1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9">
        <v>41561.683553240742</v>
      </c>
      <c r="K1273">
        <v>1381767859</v>
      </c>
      <c r="L1273" t="b">
        <v>1</v>
      </c>
      <c r="M1273">
        <v>31</v>
      </c>
      <c r="N1273" t="b">
        <v>1</v>
      </c>
      <c r="O1273" t="s">
        <v>8274</v>
      </c>
      <c r="P1273">
        <f t="shared" si="38"/>
        <v>2013</v>
      </c>
      <c r="Q1273" s="12" t="s">
        <v>8323</v>
      </c>
      <c r="R1273" t="s">
        <v>8324</v>
      </c>
      <c r="S1273">
        <f t="shared" si="39"/>
        <v>10</v>
      </c>
      <c r="T1273" s="17" t="s">
        <v>8374</v>
      </c>
    </row>
    <row r="1274" spans="1:20" ht="57.6" hidden="1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9">
        <v>40274.745127314818</v>
      </c>
      <c r="K1274">
        <v>1270576379</v>
      </c>
      <c r="L1274" t="b">
        <v>1</v>
      </c>
      <c r="M1274">
        <v>28</v>
      </c>
      <c r="N1274" t="b">
        <v>1</v>
      </c>
      <c r="O1274" t="s">
        <v>8274</v>
      </c>
      <c r="P1274">
        <f t="shared" si="38"/>
        <v>2010</v>
      </c>
      <c r="Q1274" s="12" t="s">
        <v>8323</v>
      </c>
      <c r="R1274" t="s">
        <v>8324</v>
      </c>
      <c r="S1274">
        <f t="shared" si="39"/>
        <v>4</v>
      </c>
      <c r="T1274" s="17" t="s">
        <v>8368</v>
      </c>
    </row>
    <row r="1275" spans="1:20" ht="28.8" hidden="1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9">
        <v>41852.730219907404</v>
      </c>
      <c r="K1275">
        <v>1406914291</v>
      </c>
      <c r="L1275" t="b">
        <v>1</v>
      </c>
      <c r="M1275">
        <v>54</v>
      </c>
      <c r="N1275" t="b">
        <v>1</v>
      </c>
      <c r="O1275" t="s">
        <v>8274</v>
      </c>
      <c r="P1275">
        <f t="shared" si="38"/>
        <v>2014</v>
      </c>
      <c r="Q1275" s="12" t="s">
        <v>8323</v>
      </c>
      <c r="R1275" t="s">
        <v>8324</v>
      </c>
      <c r="S1275">
        <f t="shared" si="39"/>
        <v>8</v>
      </c>
      <c r="T1275" s="17" t="s">
        <v>8372</v>
      </c>
    </row>
    <row r="1276" spans="1:20" ht="43.2" hidden="1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9">
        <v>41116.690104166664</v>
      </c>
      <c r="K1276">
        <v>1343320425</v>
      </c>
      <c r="L1276" t="b">
        <v>1</v>
      </c>
      <c r="M1276">
        <v>467</v>
      </c>
      <c r="N1276" t="b">
        <v>1</v>
      </c>
      <c r="O1276" t="s">
        <v>8274</v>
      </c>
      <c r="P1276">
        <f t="shared" si="38"/>
        <v>2012</v>
      </c>
      <c r="Q1276" s="12" t="s">
        <v>8323</v>
      </c>
      <c r="R1276" t="s">
        <v>8324</v>
      </c>
      <c r="S1276">
        <f t="shared" si="39"/>
        <v>7</v>
      </c>
      <c r="T1276" s="17" t="s">
        <v>8371</v>
      </c>
    </row>
    <row r="1277" spans="1:20" ht="43.2" hidden="1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9">
        <v>41458.867905092593</v>
      </c>
      <c r="K1277">
        <v>1372884587</v>
      </c>
      <c r="L1277" t="b">
        <v>1</v>
      </c>
      <c r="M1277">
        <v>389</v>
      </c>
      <c r="N1277" t="b">
        <v>1</v>
      </c>
      <c r="O1277" t="s">
        <v>8274</v>
      </c>
      <c r="P1277">
        <f t="shared" si="38"/>
        <v>2013</v>
      </c>
      <c r="Q1277" s="12" t="s">
        <v>8323</v>
      </c>
      <c r="R1277" t="s">
        <v>8324</v>
      </c>
      <c r="S1277">
        <f t="shared" si="39"/>
        <v>7</v>
      </c>
      <c r="T1277" s="17" t="s">
        <v>8371</v>
      </c>
    </row>
    <row r="1278" spans="1:20" ht="28.8" hidden="1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9">
        <v>40007.704247685186</v>
      </c>
      <c r="K1278">
        <v>1247504047</v>
      </c>
      <c r="L1278" t="b">
        <v>1</v>
      </c>
      <c r="M1278">
        <v>68</v>
      </c>
      <c r="N1278" t="b">
        <v>1</v>
      </c>
      <c r="O1278" t="s">
        <v>8274</v>
      </c>
      <c r="P1278">
        <f t="shared" si="38"/>
        <v>2009</v>
      </c>
      <c r="Q1278" s="12" t="s">
        <v>8323</v>
      </c>
      <c r="R1278" t="s">
        <v>8324</v>
      </c>
      <c r="S1278">
        <f t="shared" si="39"/>
        <v>7</v>
      </c>
      <c r="T1278" s="17" t="s">
        <v>8371</v>
      </c>
    </row>
    <row r="1279" spans="1:20" ht="43.2" hidden="1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9">
        <v>41121.561886574076</v>
      </c>
      <c r="K1279">
        <v>1343741347</v>
      </c>
      <c r="L1279" t="b">
        <v>1</v>
      </c>
      <c r="M1279">
        <v>413</v>
      </c>
      <c r="N1279" t="b">
        <v>1</v>
      </c>
      <c r="O1279" t="s">
        <v>8274</v>
      </c>
      <c r="P1279">
        <f t="shared" si="38"/>
        <v>2012</v>
      </c>
      <c r="Q1279" s="12" t="s">
        <v>8323</v>
      </c>
      <c r="R1279" t="s">
        <v>8324</v>
      </c>
      <c r="S1279">
        <f t="shared" si="39"/>
        <v>7</v>
      </c>
      <c r="T1279" s="17" t="s">
        <v>8371</v>
      </c>
    </row>
    <row r="1280" spans="1:20" ht="43.2" hidden="1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9">
        <v>41786.555162037039</v>
      </c>
      <c r="K1280">
        <v>1401196766</v>
      </c>
      <c r="L1280" t="b">
        <v>1</v>
      </c>
      <c r="M1280">
        <v>190</v>
      </c>
      <c r="N1280" t="b">
        <v>1</v>
      </c>
      <c r="O1280" t="s">
        <v>8274</v>
      </c>
      <c r="P1280">
        <f t="shared" si="38"/>
        <v>2014</v>
      </c>
      <c r="Q1280" s="12" t="s">
        <v>8323</v>
      </c>
      <c r="R1280" t="s">
        <v>8324</v>
      </c>
      <c r="S1280">
        <f t="shared" si="39"/>
        <v>5</v>
      </c>
      <c r="T1280" s="17" t="s">
        <v>8369</v>
      </c>
    </row>
    <row r="1281" spans="1:20" ht="43.2" hidden="1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9">
        <v>41682.099189814813</v>
      </c>
      <c r="K1281">
        <v>1392171770</v>
      </c>
      <c r="L1281" t="b">
        <v>1</v>
      </c>
      <c r="M1281">
        <v>189</v>
      </c>
      <c r="N1281" t="b">
        <v>1</v>
      </c>
      <c r="O1281" t="s">
        <v>8274</v>
      </c>
      <c r="P1281">
        <f t="shared" si="38"/>
        <v>2014</v>
      </c>
      <c r="Q1281" s="12" t="s">
        <v>8323</v>
      </c>
      <c r="R1281" t="s">
        <v>8324</v>
      </c>
      <c r="S1281">
        <f t="shared" si="39"/>
        <v>2</v>
      </c>
      <c r="T1281" s="17" t="s">
        <v>8366</v>
      </c>
    </row>
    <row r="1282" spans="1:20" ht="43.2" hidden="1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9">
        <v>40513.757569444446</v>
      </c>
      <c r="K1282">
        <v>1291227054</v>
      </c>
      <c r="L1282" t="b">
        <v>1</v>
      </c>
      <c r="M1282">
        <v>130</v>
      </c>
      <c r="N1282" t="b">
        <v>1</v>
      </c>
      <c r="O1282" t="s">
        <v>8274</v>
      </c>
      <c r="P1282">
        <f t="shared" si="38"/>
        <v>2010</v>
      </c>
      <c r="Q1282" s="12" t="s">
        <v>8323</v>
      </c>
      <c r="R1282" t="s">
        <v>8324</v>
      </c>
      <c r="S1282">
        <f t="shared" si="39"/>
        <v>12</v>
      </c>
      <c r="T1282" s="17" t="s">
        <v>8376</v>
      </c>
    </row>
    <row r="1283" spans="1:20" ht="43.2" hidden="1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9">
        <v>41463.743472222224</v>
      </c>
      <c r="K1283">
        <v>1373305836</v>
      </c>
      <c r="L1283" t="b">
        <v>1</v>
      </c>
      <c r="M1283">
        <v>74</v>
      </c>
      <c r="N1283" t="b">
        <v>1</v>
      </c>
      <c r="O1283" t="s">
        <v>8274</v>
      </c>
      <c r="P1283">
        <f t="shared" ref="P1283:P1346" si="40">YEAR(J1283)</f>
        <v>2013</v>
      </c>
      <c r="Q1283" s="12" t="s">
        <v>8323</v>
      </c>
      <c r="R1283" t="s">
        <v>8324</v>
      </c>
      <c r="S1283">
        <f t="shared" ref="S1283:S1346" si="41">MONTH(J1283)</f>
        <v>7</v>
      </c>
      <c r="T1283" s="17" t="s">
        <v>8371</v>
      </c>
    </row>
    <row r="1284" spans="1:20" ht="43.2" hidden="1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9">
        <v>41586.475173611114</v>
      </c>
      <c r="K1284">
        <v>1383909855</v>
      </c>
      <c r="L1284" t="b">
        <v>1</v>
      </c>
      <c r="M1284">
        <v>274</v>
      </c>
      <c r="N1284" t="b">
        <v>1</v>
      </c>
      <c r="O1284" t="s">
        <v>8274</v>
      </c>
      <c r="P1284">
        <f t="shared" si="40"/>
        <v>2013</v>
      </c>
      <c r="Q1284" s="12" t="s">
        <v>8323</v>
      </c>
      <c r="R1284" t="s">
        <v>8324</v>
      </c>
      <c r="S1284">
        <f t="shared" si="41"/>
        <v>11</v>
      </c>
      <c r="T1284" s="17" t="s">
        <v>8375</v>
      </c>
    </row>
    <row r="1285" spans="1:20" ht="43.2" hidden="1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9">
        <v>41320.717465277776</v>
      </c>
      <c r="K1285">
        <v>1360948389</v>
      </c>
      <c r="L1285" t="b">
        <v>1</v>
      </c>
      <c r="M1285">
        <v>22</v>
      </c>
      <c r="N1285" t="b">
        <v>1</v>
      </c>
      <c r="O1285" t="s">
        <v>8274</v>
      </c>
      <c r="P1285">
        <f t="shared" si="40"/>
        <v>2013</v>
      </c>
      <c r="Q1285" s="12" t="s">
        <v>8323</v>
      </c>
      <c r="R1285" t="s">
        <v>8324</v>
      </c>
      <c r="S1285">
        <f t="shared" si="41"/>
        <v>2</v>
      </c>
      <c r="T1285" s="17" t="s">
        <v>8366</v>
      </c>
    </row>
    <row r="1286" spans="1:20" ht="43.2" x14ac:dyDescent="0.5500000000000000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9">
        <v>42712.23474537037</v>
      </c>
      <c r="K1286">
        <v>1481175482</v>
      </c>
      <c r="L1286" t="b">
        <v>0</v>
      </c>
      <c r="M1286">
        <v>31</v>
      </c>
      <c r="N1286" t="b">
        <v>1</v>
      </c>
      <c r="O1286" t="s">
        <v>8269</v>
      </c>
      <c r="P1286">
        <f t="shared" si="40"/>
        <v>2016</v>
      </c>
      <c r="Q1286" s="12" t="s">
        <v>8315</v>
      </c>
      <c r="R1286" t="s">
        <v>8316</v>
      </c>
      <c r="S1286">
        <f t="shared" si="41"/>
        <v>12</v>
      </c>
      <c r="T1286" s="17" t="s">
        <v>8376</v>
      </c>
    </row>
    <row r="1287" spans="1:20" ht="43.2" x14ac:dyDescent="0.5500000000000000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9">
        <v>42160.583043981482</v>
      </c>
      <c r="K1287">
        <v>1433512775</v>
      </c>
      <c r="L1287" t="b">
        <v>0</v>
      </c>
      <c r="M1287">
        <v>63</v>
      </c>
      <c r="N1287" t="b">
        <v>1</v>
      </c>
      <c r="O1287" t="s">
        <v>8269</v>
      </c>
      <c r="P1287">
        <f t="shared" si="40"/>
        <v>2015</v>
      </c>
      <c r="Q1287" s="12" t="s">
        <v>8315</v>
      </c>
      <c r="R1287" t="s">
        <v>8316</v>
      </c>
      <c r="S1287">
        <f t="shared" si="41"/>
        <v>6</v>
      </c>
      <c r="T1287" s="17" t="s">
        <v>8370</v>
      </c>
    </row>
    <row r="1288" spans="1:20" ht="43.2" x14ac:dyDescent="0.5500000000000000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9">
        <v>42039.384571759256</v>
      </c>
      <c r="K1288">
        <v>1423041227</v>
      </c>
      <c r="L1288" t="b">
        <v>0</v>
      </c>
      <c r="M1288">
        <v>20</v>
      </c>
      <c r="N1288" t="b">
        <v>1</v>
      </c>
      <c r="O1288" t="s">
        <v>8269</v>
      </c>
      <c r="P1288">
        <f t="shared" si="40"/>
        <v>2015</v>
      </c>
      <c r="Q1288" s="12" t="s">
        <v>8315</v>
      </c>
      <c r="R1288" t="s">
        <v>8316</v>
      </c>
      <c r="S1288">
        <f t="shared" si="41"/>
        <v>2</v>
      </c>
      <c r="T1288" s="17" t="s">
        <v>8366</v>
      </c>
    </row>
    <row r="1289" spans="1:20" ht="57.6" x14ac:dyDescent="0.5500000000000000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9">
        <v>42107.621018518519</v>
      </c>
      <c r="K1289">
        <v>1428936856</v>
      </c>
      <c r="L1289" t="b">
        <v>0</v>
      </c>
      <c r="M1289">
        <v>25</v>
      </c>
      <c r="N1289" t="b">
        <v>1</v>
      </c>
      <c r="O1289" t="s">
        <v>8269</v>
      </c>
      <c r="P1289">
        <f t="shared" si="40"/>
        <v>2015</v>
      </c>
      <c r="Q1289" s="12" t="s">
        <v>8315</v>
      </c>
      <c r="R1289" t="s">
        <v>8316</v>
      </c>
      <c r="S1289">
        <f t="shared" si="41"/>
        <v>4</v>
      </c>
      <c r="T1289" s="17" t="s">
        <v>8368</v>
      </c>
    </row>
    <row r="1290" spans="1:20" ht="43.2" x14ac:dyDescent="0.5500000000000000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9">
        <v>42561.154664351852</v>
      </c>
      <c r="K1290">
        <v>1468122163</v>
      </c>
      <c r="L1290" t="b">
        <v>0</v>
      </c>
      <c r="M1290">
        <v>61</v>
      </c>
      <c r="N1290" t="b">
        <v>1</v>
      </c>
      <c r="O1290" t="s">
        <v>8269</v>
      </c>
      <c r="P1290">
        <f t="shared" si="40"/>
        <v>2016</v>
      </c>
      <c r="Q1290" s="12" t="s">
        <v>8315</v>
      </c>
      <c r="R1290" t="s">
        <v>8316</v>
      </c>
      <c r="S1290">
        <f t="shared" si="41"/>
        <v>7</v>
      </c>
      <c r="T1290" s="17" t="s">
        <v>8371</v>
      </c>
    </row>
    <row r="1291" spans="1:20" ht="43.2" x14ac:dyDescent="0.5500000000000000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9">
        <v>42709.134780092594</v>
      </c>
      <c r="K1291">
        <v>1480907645</v>
      </c>
      <c r="L1291" t="b">
        <v>0</v>
      </c>
      <c r="M1291">
        <v>52</v>
      </c>
      <c r="N1291" t="b">
        <v>1</v>
      </c>
      <c r="O1291" t="s">
        <v>8269</v>
      </c>
      <c r="P1291">
        <f t="shared" si="40"/>
        <v>2016</v>
      </c>
      <c r="Q1291" s="12" t="s">
        <v>8315</v>
      </c>
      <c r="R1291" t="s">
        <v>8316</v>
      </c>
      <c r="S1291">
        <f t="shared" si="41"/>
        <v>12</v>
      </c>
      <c r="T1291" s="17" t="s">
        <v>8376</v>
      </c>
    </row>
    <row r="1292" spans="1:20" ht="28.8" x14ac:dyDescent="0.5500000000000000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9">
        <v>42086.614942129629</v>
      </c>
      <c r="K1292">
        <v>1427121931</v>
      </c>
      <c r="L1292" t="b">
        <v>0</v>
      </c>
      <c r="M1292">
        <v>86</v>
      </c>
      <c r="N1292" t="b">
        <v>1</v>
      </c>
      <c r="O1292" t="s">
        <v>8269</v>
      </c>
      <c r="P1292">
        <f t="shared" si="40"/>
        <v>2015</v>
      </c>
      <c r="Q1292" s="12" t="s">
        <v>8315</v>
      </c>
      <c r="R1292" t="s">
        <v>8316</v>
      </c>
      <c r="S1292">
        <f t="shared" si="41"/>
        <v>3</v>
      </c>
      <c r="T1292" s="17" t="s">
        <v>8367</v>
      </c>
    </row>
    <row r="1293" spans="1:20" ht="43.2" x14ac:dyDescent="0.5500000000000000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9">
        <v>42064.652673611112</v>
      </c>
      <c r="K1293">
        <v>1425224391</v>
      </c>
      <c r="L1293" t="b">
        <v>0</v>
      </c>
      <c r="M1293">
        <v>42</v>
      </c>
      <c r="N1293" t="b">
        <v>1</v>
      </c>
      <c r="O1293" t="s">
        <v>8269</v>
      </c>
      <c r="P1293">
        <f t="shared" si="40"/>
        <v>2015</v>
      </c>
      <c r="Q1293" s="12" t="s">
        <v>8315</v>
      </c>
      <c r="R1293" t="s">
        <v>8316</v>
      </c>
      <c r="S1293">
        <f t="shared" si="41"/>
        <v>3</v>
      </c>
      <c r="T1293" s="17" t="s">
        <v>8367</v>
      </c>
    </row>
    <row r="1294" spans="1:20" ht="43.2" x14ac:dyDescent="0.5500000000000000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9">
        <v>42256.76421296296</v>
      </c>
      <c r="K1294">
        <v>1441822828</v>
      </c>
      <c r="L1294" t="b">
        <v>0</v>
      </c>
      <c r="M1294">
        <v>52</v>
      </c>
      <c r="N1294" t="b">
        <v>1</v>
      </c>
      <c r="O1294" t="s">
        <v>8269</v>
      </c>
      <c r="P1294">
        <f t="shared" si="40"/>
        <v>2015</v>
      </c>
      <c r="Q1294" s="12" t="s">
        <v>8315</v>
      </c>
      <c r="R1294" t="s">
        <v>8316</v>
      </c>
      <c r="S1294">
        <f t="shared" si="41"/>
        <v>9</v>
      </c>
      <c r="T1294" s="17" t="s">
        <v>8373</v>
      </c>
    </row>
    <row r="1295" spans="1:20" ht="43.2" x14ac:dyDescent="0.5500000000000000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9">
        <v>42292.701053240744</v>
      </c>
      <c r="K1295">
        <v>1444927771</v>
      </c>
      <c r="L1295" t="b">
        <v>0</v>
      </c>
      <c r="M1295">
        <v>120</v>
      </c>
      <c r="N1295" t="b">
        <v>1</v>
      </c>
      <c r="O1295" t="s">
        <v>8269</v>
      </c>
      <c r="P1295">
        <f t="shared" si="40"/>
        <v>2015</v>
      </c>
      <c r="Q1295" s="12" t="s">
        <v>8315</v>
      </c>
      <c r="R1295" t="s">
        <v>8316</v>
      </c>
      <c r="S1295">
        <f t="shared" si="41"/>
        <v>10</v>
      </c>
      <c r="T1295" s="17" t="s">
        <v>8374</v>
      </c>
    </row>
    <row r="1296" spans="1:20" ht="43.2" x14ac:dyDescent="0.5500000000000000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9">
        <v>42278.453668981485</v>
      </c>
      <c r="K1296">
        <v>1443696797</v>
      </c>
      <c r="L1296" t="b">
        <v>0</v>
      </c>
      <c r="M1296">
        <v>22</v>
      </c>
      <c r="N1296" t="b">
        <v>1</v>
      </c>
      <c r="O1296" t="s">
        <v>8269</v>
      </c>
      <c r="P1296">
        <f t="shared" si="40"/>
        <v>2015</v>
      </c>
      <c r="Q1296" s="12" t="s">
        <v>8315</v>
      </c>
      <c r="R1296" t="s">
        <v>8316</v>
      </c>
      <c r="S1296">
        <f t="shared" si="41"/>
        <v>10</v>
      </c>
      <c r="T1296" s="17" t="s">
        <v>8374</v>
      </c>
    </row>
    <row r="1297" spans="1:20" ht="43.2" x14ac:dyDescent="0.5500000000000000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9">
        <v>42184.572881944441</v>
      </c>
      <c r="K1297">
        <v>1435585497</v>
      </c>
      <c r="L1297" t="b">
        <v>0</v>
      </c>
      <c r="M1297">
        <v>64</v>
      </c>
      <c r="N1297" t="b">
        <v>1</v>
      </c>
      <c r="O1297" t="s">
        <v>8269</v>
      </c>
      <c r="P1297">
        <f t="shared" si="40"/>
        <v>2015</v>
      </c>
      <c r="Q1297" s="12" t="s">
        <v>8315</v>
      </c>
      <c r="R1297" t="s">
        <v>8316</v>
      </c>
      <c r="S1297">
        <f t="shared" si="41"/>
        <v>6</v>
      </c>
      <c r="T1297" s="17" t="s">
        <v>8370</v>
      </c>
    </row>
    <row r="1298" spans="1:20" ht="57.6" x14ac:dyDescent="0.5500000000000000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9">
        <v>42423.050613425927</v>
      </c>
      <c r="K1298">
        <v>1456189973</v>
      </c>
      <c r="L1298" t="b">
        <v>0</v>
      </c>
      <c r="M1298">
        <v>23</v>
      </c>
      <c r="N1298" t="b">
        <v>1</v>
      </c>
      <c r="O1298" t="s">
        <v>8269</v>
      </c>
      <c r="P1298">
        <f t="shared" si="40"/>
        <v>2016</v>
      </c>
      <c r="Q1298" s="12" t="s">
        <v>8315</v>
      </c>
      <c r="R1298" t="s">
        <v>8316</v>
      </c>
      <c r="S1298">
        <f t="shared" si="41"/>
        <v>2</v>
      </c>
      <c r="T1298" s="17" t="s">
        <v>8366</v>
      </c>
    </row>
    <row r="1299" spans="1:20" ht="43.2" x14ac:dyDescent="0.5500000000000000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9">
        <v>42461.747199074074</v>
      </c>
      <c r="K1299">
        <v>1459533358</v>
      </c>
      <c r="L1299" t="b">
        <v>0</v>
      </c>
      <c r="M1299">
        <v>238</v>
      </c>
      <c r="N1299" t="b">
        <v>1</v>
      </c>
      <c r="O1299" t="s">
        <v>8269</v>
      </c>
      <c r="P1299">
        <f t="shared" si="40"/>
        <v>2016</v>
      </c>
      <c r="Q1299" s="12" t="s">
        <v>8315</v>
      </c>
      <c r="R1299" t="s">
        <v>8316</v>
      </c>
      <c r="S1299">
        <f t="shared" si="41"/>
        <v>4</v>
      </c>
      <c r="T1299" s="17" t="s">
        <v>8368</v>
      </c>
    </row>
    <row r="1300" spans="1:20" ht="43.2" x14ac:dyDescent="0.5500000000000000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9">
        <v>42458.680925925924</v>
      </c>
      <c r="K1300">
        <v>1459268432</v>
      </c>
      <c r="L1300" t="b">
        <v>0</v>
      </c>
      <c r="M1300">
        <v>33</v>
      </c>
      <c r="N1300" t="b">
        <v>1</v>
      </c>
      <c r="O1300" t="s">
        <v>8269</v>
      </c>
      <c r="P1300">
        <f t="shared" si="40"/>
        <v>2016</v>
      </c>
      <c r="Q1300" s="12" t="s">
        <v>8315</v>
      </c>
      <c r="R1300" t="s">
        <v>8316</v>
      </c>
      <c r="S1300">
        <f t="shared" si="41"/>
        <v>3</v>
      </c>
      <c r="T1300" s="17" t="s">
        <v>8367</v>
      </c>
    </row>
    <row r="1301" spans="1:20" ht="43.2" x14ac:dyDescent="0.5500000000000000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9">
        <v>42169.814340277779</v>
      </c>
      <c r="K1301">
        <v>1434310359</v>
      </c>
      <c r="L1301" t="b">
        <v>0</v>
      </c>
      <c r="M1301">
        <v>32</v>
      </c>
      <c r="N1301" t="b">
        <v>1</v>
      </c>
      <c r="O1301" t="s">
        <v>8269</v>
      </c>
      <c r="P1301">
        <f t="shared" si="40"/>
        <v>2015</v>
      </c>
      <c r="Q1301" s="12" t="s">
        <v>8315</v>
      </c>
      <c r="R1301" t="s">
        <v>8316</v>
      </c>
      <c r="S1301">
        <f t="shared" si="41"/>
        <v>6</v>
      </c>
      <c r="T1301" s="17" t="s">
        <v>8370</v>
      </c>
    </row>
    <row r="1302" spans="1:20" ht="43.2" x14ac:dyDescent="0.5500000000000000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9">
        <v>42483.675208333334</v>
      </c>
      <c r="K1302">
        <v>1461427938</v>
      </c>
      <c r="L1302" t="b">
        <v>0</v>
      </c>
      <c r="M1302">
        <v>24</v>
      </c>
      <c r="N1302" t="b">
        <v>1</v>
      </c>
      <c r="O1302" t="s">
        <v>8269</v>
      </c>
      <c r="P1302">
        <f t="shared" si="40"/>
        <v>2016</v>
      </c>
      <c r="Q1302" s="12" t="s">
        <v>8315</v>
      </c>
      <c r="R1302" t="s">
        <v>8316</v>
      </c>
      <c r="S1302">
        <f t="shared" si="41"/>
        <v>4</v>
      </c>
      <c r="T1302" s="17" t="s">
        <v>8368</v>
      </c>
    </row>
    <row r="1303" spans="1:20" ht="43.2" x14ac:dyDescent="0.5500000000000000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9">
        <v>42195.749745370369</v>
      </c>
      <c r="K1303">
        <v>1436551178</v>
      </c>
      <c r="L1303" t="b">
        <v>0</v>
      </c>
      <c r="M1303">
        <v>29</v>
      </c>
      <c r="N1303" t="b">
        <v>1</v>
      </c>
      <c r="O1303" t="s">
        <v>8269</v>
      </c>
      <c r="P1303">
        <f t="shared" si="40"/>
        <v>2015</v>
      </c>
      <c r="Q1303" s="12" t="s">
        <v>8315</v>
      </c>
      <c r="R1303" t="s">
        <v>8316</v>
      </c>
      <c r="S1303">
        <f t="shared" si="41"/>
        <v>7</v>
      </c>
      <c r="T1303" s="17" t="s">
        <v>8371</v>
      </c>
    </row>
    <row r="1304" spans="1:20" ht="43.2" x14ac:dyDescent="0.5500000000000000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9">
        <v>42675.057997685188</v>
      </c>
      <c r="K1304">
        <v>1477963411</v>
      </c>
      <c r="L1304" t="b">
        <v>0</v>
      </c>
      <c r="M1304">
        <v>50</v>
      </c>
      <c r="N1304" t="b">
        <v>1</v>
      </c>
      <c r="O1304" t="s">
        <v>8269</v>
      </c>
      <c r="P1304">
        <f t="shared" si="40"/>
        <v>2016</v>
      </c>
      <c r="Q1304" s="12" t="s">
        <v>8315</v>
      </c>
      <c r="R1304" t="s">
        <v>8316</v>
      </c>
      <c r="S1304">
        <f t="shared" si="41"/>
        <v>11</v>
      </c>
      <c r="T1304" s="17" t="s">
        <v>8375</v>
      </c>
    </row>
    <row r="1305" spans="1:20" ht="28.8" x14ac:dyDescent="0.5500000000000000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9">
        <v>42566.441203703704</v>
      </c>
      <c r="K1305">
        <v>1468578920</v>
      </c>
      <c r="L1305" t="b">
        <v>0</v>
      </c>
      <c r="M1305">
        <v>108</v>
      </c>
      <c r="N1305" t="b">
        <v>1</v>
      </c>
      <c r="O1305" t="s">
        <v>8269</v>
      </c>
      <c r="P1305">
        <f t="shared" si="40"/>
        <v>2016</v>
      </c>
      <c r="Q1305" s="12" t="s">
        <v>8315</v>
      </c>
      <c r="R1305" t="s">
        <v>8316</v>
      </c>
      <c r="S1305">
        <f t="shared" si="41"/>
        <v>7</v>
      </c>
      <c r="T1305" s="17" t="s">
        <v>8371</v>
      </c>
    </row>
    <row r="1306" spans="1:20" ht="43.2" hidden="1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9">
        <v>42747.194502314815</v>
      </c>
      <c r="K1306">
        <v>1484196005</v>
      </c>
      <c r="L1306" t="b">
        <v>0</v>
      </c>
      <c r="M1306">
        <v>104</v>
      </c>
      <c r="N1306" t="b">
        <v>0</v>
      </c>
      <c r="O1306" t="s">
        <v>8271</v>
      </c>
      <c r="P1306">
        <f t="shared" si="40"/>
        <v>2017</v>
      </c>
      <c r="Q1306" s="12" t="s">
        <v>8317</v>
      </c>
      <c r="R1306" t="s">
        <v>8319</v>
      </c>
      <c r="S1306">
        <f t="shared" si="41"/>
        <v>1</v>
      </c>
      <c r="T1306" s="17" t="s">
        <v>8365</v>
      </c>
    </row>
    <row r="1307" spans="1:20" ht="43.2" hidden="1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9">
        <v>42543.665601851855</v>
      </c>
      <c r="K1307">
        <v>1466611108</v>
      </c>
      <c r="L1307" t="b">
        <v>0</v>
      </c>
      <c r="M1307">
        <v>86</v>
      </c>
      <c r="N1307" t="b">
        <v>0</v>
      </c>
      <c r="O1307" t="s">
        <v>8271</v>
      </c>
      <c r="P1307">
        <f t="shared" si="40"/>
        <v>2016</v>
      </c>
      <c r="Q1307" s="12" t="s">
        <v>8317</v>
      </c>
      <c r="R1307" t="s">
        <v>8319</v>
      </c>
      <c r="S1307">
        <f t="shared" si="41"/>
        <v>6</v>
      </c>
      <c r="T1307" s="17" t="s">
        <v>8370</v>
      </c>
    </row>
    <row r="1308" spans="1:20" ht="57.6" hidden="1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9">
        <v>41947.457569444443</v>
      </c>
      <c r="K1308">
        <v>1415098734</v>
      </c>
      <c r="L1308" t="b">
        <v>0</v>
      </c>
      <c r="M1308">
        <v>356</v>
      </c>
      <c r="N1308" t="b">
        <v>0</v>
      </c>
      <c r="O1308" t="s">
        <v>8271</v>
      </c>
      <c r="P1308">
        <f t="shared" si="40"/>
        <v>2014</v>
      </c>
      <c r="Q1308" s="12" t="s">
        <v>8317</v>
      </c>
      <c r="R1308" t="s">
        <v>8319</v>
      </c>
      <c r="S1308">
        <f t="shared" si="41"/>
        <v>11</v>
      </c>
      <c r="T1308" s="17" t="s">
        <v>8375</v>
      </c>
    </row>
    <row r="1309" spans="1:20" ht="28.8" hidden="1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9">
        <v>42387.503229166665</v>
      </c>
      <c r="K1309">
        <v>1453118679</v>
      </c>
      <c r="L1309" t="b">
        <v>0</v>
      </c>
      <c r="M1309">
        <v>45</v>
      </c>
      <c r="N1309" t="b">
        <v>0</v>
      </c>
      <c r="O1309" t="s">
        <v>8271</v>
      </c>
      <c r="P1309">
        <f t="shared" si="40"/>
        <v>2016</v>
      </c>
      <c r="Q1309" s="12" t="s">
        <v>8317</v>
      </c>
      <c r="R1309" t="s">
        <v>8319</v>
      </c>
      <c r="S1309">
        <f t="shared" si="41"/>
        <v>1</v>
      </c>
      <c r="T1309" s="17" t="s">
        <v>8365</v>
      </c>
    </row>
    <row r="1310" spans="1:20" ht="28.8" hidden="1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9">
        <v>42611.613564814812</v>
      </c>
      <c r="K1310">
        <v>1472481812</v>
      </c>
      <c r="L1310" t="b">
        <v>0</v>
      </c>
      <c r="M1310">
        <v>38</v>
      </c>
      <c r="N1310" t="b">
        <v>0</v>
      </c>
      <c r="O1310" t="s">
        <v>8271</v>
      </c>
      <c r="P1310">
        <f t="shared" si="40"/>
        <v>2016</v>
      </c>
      <c r="Q1310" s="12" t="s">
        <v>8317</v>
      </c>
      <c r="R1310" t="s">
        <v>8319</v>
      </c>
      <c r="S1310">
        <f t="shared" si="41"/>
        <v>8</v>
      </c>
      <c r="T1310" s="17" t="s">
        <v>8372</v>
      </c>
    </row>
    <row r="1311" spans="1:20" ht="43.2" hidden="1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9">
        <v>42257.882731481484</v>
      </c>
      <c r="K1311">
        <v>1441919468</v>
      </c>
      <c r="L1311" t="b">
        <v>0</v>
      </c>
      <c r="M1311">
        <v>35</v>
      </c>
      <c r="N1311" t="b">
        <v>0</v>
      </c>
      <c r="O1311" t="s">
        <v>8271</v>
      </c>
      <c r="P1311">
        <f t="shared" si="40"/>
        <v>2015</v>
      </c>
      <c r="Q1311" s="12" t="s">
        <v>8317</v>
      </c>
      <c r="R1311" t="s">
        <v>8319</v>
      </c>
      <c r="S1311">
        <f t="shared" si="41"/>
        <v>9</v>
      </c>
      <c r="T1311" s="17" t="s">
        <v>8373</v>
      </c>
    </row>
    <row r="1312" spans="1:20" ht="43.2" hidden="1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9">
        <v>42556.667245370372</v>
      </c>
      <c r="K1312">
        <v>1467734450</v>
      </c>
      <c r="L1312" t="b">
        <v>0</v>
      </c>
      <c r="M1312">
        <v>24</v>
      </c>
      <c r="N1312" t="b">
        <v>0</v>
      </c>
      <c r="O1312" t="s">
        <v>8271</v>
      </c>
      <c r="P1312">
        <f t="shared" si="40"/>
        <v>2016</v>
      </c>
      <c r="Q1312" s="12" t="s">
        <v>8317</v>
      </c>
      <c r="R1312" t="s">
        <v>8319</v>
      </c>
      <c r="S1312">
        <f t="shared" si="41"/>
        <v>7</v>
      </c>
      <c r="T1312" s="17" t="s">
        <v>8371</v>
      </c>
    </row>
    <row r="1313" spans="1:20" ht="43.2" hidden="1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9">
        <v>42669.802303240744</v>
      </c>
      <c r="K1313">
        <v>1477509319</v>
      </c>
      <c r="L1313" t="b">
        <v>0</v>
      </c>
      <c r="M1313">
        <v>100</v>
      </c>
      <c r="N1313" t="b">
        <v>0</v>
      </c>
      <c r="O1313" t="s">
        <v>8271</v>
      </c>
      <c r="P1313">
        <f t="shared" si="40"/>
        <v>2016</v>
      </c>
      <c r="Q1313" s="12" t="s">
        <v>8317</v>
      </c>
      <c r="R1313" t="s">
        <v>8319</v>
      </c>
      <c r="S1313">
        <f t="shared" si="41"/>
        <v>10</v>
      </c>
      <c r="T1313" s="17" t="s">
        <v>8374</v>
      </c>
    </row>
    <row r="1314" spans="1:20" ht="43.2" hidden="1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9">
        <v>42082.702800925923</v>
      </c>
      <c r="K1314">
        <v>1426783922</v>
      </c>
      <c r="L1314" t="b">
        <v>0</v>
      </c>
      <c r="M1314">
        <v>1</v>
      </c>
      <c r="N1314" t="b">
        <v>0</v>
      </c>
      <c r="O1314" t="s">
        <v>8271</v>
      </c>
      <c r="P1314">
        <f t="shared" si="40"/>
        <v>2015</v>
      </c>
      <c r="Q1314" s="12" t="s">
        <v>8317</v>
      </c>
      <c r="R1314" t="s">
        <v>8319</v>
      </c>
      <c r="S1314">
        <f t="shared" si="41"/>
        <v>3</v>
      </c>
      <c r="T1314" s="17" t="s">
        <v>8367</v>
      </c>
    </row>
    <row r="1315" spans="1:20" ht="43.2" hidden="1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9">
        <v>42402.709652777776</v>
      </c>
      <c r="K1315">
        <v>1454432514</v>
      </c>
      <c r="L1315" t="b">
        <v>0</v>
      </c>
      <c r="M1315">
        <v>122</v>
      </c>
      <c r="N1315" t="b">
        <v>0</v>
      </c>
      <c r="O1315" t="s">
        <v>8271</v>
      </c>
      <c r="P1315">
        <f t="shared" si="40"/>
        <v>2016</v>
      </c>
      <c r="Q1315" s="12" t="s">
        <v>8317</v>
      </c>
      <c r="R1315" t="s">
        <v>8319</v>
      </c>
      <c r="S1315">
        <f t="shared" si="41"/>
        <v>2</v>
      </c>
      <c r="T1315" s="17" t="s">
        <v>8366</v>
      </c>
    </row>
    <row r="1316" spans="1:20" ht="43.2" hidden="1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9">
        <v>42604.669675925928</v>
      </c>
      <c r="K1316">
        <v>1471881860</v>
      </c>
      <c r="L1316" t="b">
        <v>0</v>
      </c>
      <c r="M1316">
        <v>11</v>
      </c>
      <c r="N1316" t="b">
        <v>0</v>
      </c>
      <c r="O1316" t="s">
        <v>8271</v>
      </c>
      <c r="P1316">
        <f t="shared" si="40"/>
        <v>2016</v>
      </c>
      <c r="Q1316" s="12" t="s">
        <v>8317</v>
      </c>
      <c r="R1316" t="s">
        <v>8319</v>
      </c>
      <c r="S1316">
        <f t="shared" si="41"/>
        <v>8</v>
      </c>
      <c r="T1316" s="17" t="s">
        <v>8372</v>
      </c>
    </row>
    <row r="1317" spans="1:20" ht="28.8" hidden="1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9">
        <v>42278.498240740744</v>
      </c>
      <c r="K1317">
        <v>1443700648</v>
      </c>
      <c r="L1317" t="b">
        <v>0</v>
      </c>
      <c r="M1317">
        <v>248</v>
      </c>
      <c r="N1317" t="b">
        <v>0</v>
      </c>
      <c r="O1317" t="s">
        <v>8271</v>
      </c>
      <c r="P1317">
        <f t="shared" si="40"/>
        <v>2015</v>
      </c>
      <c r="Q1317" s="12" t="s">
        <v>8317</v>
      </c>
      <c r="R1317" t="s">
        <v>8319</v>
      </c>
      <c r="S1317">
        <f t="shared" si="41"/>
        <v>10</v>
      </c>
      <c r="T1317" s="17" t="s">
        <v>8374</v>
      </c>
    </row>
    <row r="1318" spans="1:20" ht="43.2" hidden="1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9">
        <v>42393.961909722224</v>
      </c>
      <c r="K1318">
        <v>1453676709</v>
      </c>
      <c r="L1318" t="b">
        <v>0</v>
      </c>
      <c r="M1318">
        <v>1</v>
      </c>
      <c r="N1318" t="b">
        <v>0</v>
      </c>
      <c r="O1318" t="s">
        <v>8271</v>
      </c>
      <c r="P1318">
        <f t="shared" si="40"/>
        <v>2016</v>
      </c>
      <c r="Q1318" s="12" t="s">
        <v>8317</v>
      </c>
      <c r="R1318" t="s">
        <v>8319</v>
      </c>
      <c r="S1318">
        <f t="shared" si="41"/>
        <v>1</v>
      </c>
      <c r="T1318" s="17" t="s">
        <v>8365</v>
      </c>
    </row>
    <row r="1319" spans="1:20" ht="57.6" hidden="1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9">
        <v>42520.235486111109</v>
      </c>
      <c r="K1319">
        <v>1464586746</v>
      </c>
      <c r="L1319" t="b">
        <v>0</v>
      </c>
      <c r="M1319">
        <v>19</v>
      </c>
      <c r="N1319" t="b">
        <v>0</v>
      </c>
      <c r="O1319" t="s">
        <v>8271</v>
      </c>
      <c r="P1319">
        <f t="shared" si="40"/>
        <v>2016</v>
      </c>
      <c r="Q1319" s="12" t="s">
        <v>8317</v>
      </c>
      <c r="R1319" t="s">
        <v>8319</v>
      </c>
      <c r="S1319">
        <f t="shared" si="41"/>
        <v>5</v>
      </c>
      <c r="T1319" s="17" t="s">
        <v>8369</v>
      </c>
    </row>
    <row r="1320" spans="1:20" ht="43.2" hidden="1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9">
        <v>41985.043657407405</v>
      </c>
      <c r="K1320">
        <v>1418346172</v>
      </c>
      <c r="L1320" t="b">
        <v>0</v>
      </c>
      <c r="M1320">
        <v>135</v>
      </c>
      <c r="N1320" t="b">
        <v>0</v>
      </c>
      <c r="O1320" t="s">
        <v>8271</v>
      </c>
      <c r="P1320">
        <f t="shared" si="40"/>
        <v>2014</v>
      </c>
      <c r="Q1320" s="12" t="s">
        <v>8317</v>
      </c>
      <c r="R1320" t="s">
        <v>8319</v>
      </c>
      <c r="S1320">
        <f t="shared" si="41"/>
        <v>12</v>
      </c>
      <c r="T1320" s="17" t="s">
        <v>8376</v>
      </c>
    </row>
    <row r="1321" spans="1:20" ht="43.2" hidden="1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9">
        <v>41816.812094907407</v>
      </c>
      <c r="K1321">
        <v>1403810965</v>
      </c>
      <c r="L1321" t="b">
        <v>0</v>
      </c>
      <c r="M1321">
        <v>9</v>
      </c>
      <c r="N1321" t="b">
        <v>0</v>
      </c>
      <c r="O1321" t="s">
        <v>8271</v>
      </c>
      <c r="P1321">
        <f t="shared" si="40"/>
        <v>2014</v>
      </c>
      <c r="Q1321" s="12" t="s">
        <v>8317</v>
      </c>
      <c r="R1321" t="s">
        <v>8319</v>
      </c>
      <c r="S1321">
        <f t="shared" si="41"/>
        <v>6</v>
      </c>
      <c r="T1321" s="17" t="s">
        <v>8370</v>
      </c>
    </row>
    <row r="1322" spans="1:20" ht="43.2" hidden="1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9">
        <v>42705.690347222226</v>
      </c>
      <c r="K1322">
        <v>1480610046</v>
      </c>
      <c r="L1322" t="b">
        <v>0</v>
      </c>
      <c r="M1322">
        <v>3</v>
      </c>
      <c r="N1322" t="b">
        <v>0</v>
      </c>
      <c r="O1322" t="s">
        <v>8271</v>
      </c>
      <c r="P1322">
        <f t="shared" si="40"/>
        <v>2016</v>
      </c>
      <c r="Q1322" s="12" t="s">
        <v>8317</v>
      </c>
      <c r="R1322" t="s">
        <v>8319</v>
      </c>
      <c r="S1322">
        <f t="shared" si="41"/>
        <v>12</v>
      </c>
      <c r="T1322" s="17" t="s">
        <v>8376</v>
      </c>
    </row>
    <row r="1323" spans="1:20" ht="43.2" hidden="1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9">
        <v>42697.74927083333</v>
      </c>
      <c r="K1323">
        <v>1479923937</v>
      </c>
      <c r="L1323" t="b">
        <v>0</v>
      </c>
      <c r="M1323">
        <v>7</v>
      </c>
      <c r="N1323" t="b">
        <v>0</v>
      </c>
      <c r="O1323" t="s">
        <v>8271</v>
      </c>
      <c r="P1323">
        <f t="shared" si="40"/>
        <v>2016</v>
      </c>
      <c r="Q1323" s="12" t="s">
        <v>8317</v>
      </c>
      <c r="R1323" t="s">
        <v>8319</v>
      </c>
      <c r="S1323">
        <f t="shared" si="41"/>
        <v>11</v>
      </c>
      <c r="T1323" s="17" t="s">
        <v>8375</v>
      </c>
    </row>
    <row r="1324" spans="1:20" ht="43.2" hidden="1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9">
        <v>42115.656539351854</v>
      </c>
      <c r="K1324">
        <v>1429631125</v>
      </c>
      <c r="L1324" t="b">
        <v>0</v>
      </c>
      <c r="M1324">
        <v>4</v>
      </c>
      <c r="N1324" t="b">
        <v>0</v>
      </c>
      <c r="O1324" t="s">
        <v>8271</v>
      </c>
      <c r="P1324">
        <f t="shared" si="40"/>
        <v>2015</v>
      </c>
      <c r="Q1324" s="12" t="s">
        <v>8317</v>
      </c>
      <c r="R1324" t="s">
        <v>8319</v>
      </c>
      <c r="S1324">
        <f t="shared" si="41"/>
        <v>4</v>
      </c>
      <c r="T1324" s="17" t="s">
        <v>8368</v>
      </c>
    </row>
    <row r="1325" spans="1:20" ht="43.2" hidden="1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9">
        <v>42451.698449074072</v>
      </c>
      <c r="K1325">
        <v>1458665146</v>
      </c>
      <c r="L1325" t="b">
        <v>0</v>
      </c>
      <c r="M1325">
        <v>44</v>
      </c>
      <c r="N1325" t="b">
        <v>0</v>
      </c>
      <c r="O1325" t="s">
        <v>8271</v>
      </c>
      <c r="P1325">
        <f t="shared" si="40"/>
        <v>2016</v>
      </c>
      <c r="Q1325" s="12" t="s">
        <v>8317</v>
      </c>
      <c r="R1325" t="s">
        <v>8319</v>
      </c>
      <c r="S1325">
        <f t="shared" si="41"/>
        <v>3</v>
      </c>
      <c r="T1325" s="17" t="s">
        <v>8367</v>
      </c>
    </row>
    <row r="1326" spans="1:20" ht="43.2" hidden="1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9">
        <v>42626.633703703701</v>
      </c>
      <c r="K1326">
        <v>1473779552</v>
      </c>
      <c r="L1326" t="b">
        <v>0</v>
      </c>
      <c r="M1326">
        <v>90</v>
      </c>
      <c r="N1326" t="b">
        <v>0</v>
      </c>
      <c r="O1326" t="s">
        <v>8271</v>
      </c>
      <c r="P1326">
        <f t="shared" si="40"/>
        <v>2016</v>
      </c>
      <c r="Q1326" s="12" t="s">
        <v>8317</v>
      </c>
      <c r="R1326" t="s">
        <v>8319</v>
      </c>
      <c r="S1326">
        <f t="shared" si="41"/>
        <v>9</v>
      </c>
      <c r="T1326" s="17" t="s">
        <v>8373</v>
      </c>
    </row>
    <row r="1327" spans="1:20" ht="43.2" hidden="1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9">
        <v>42704.086053240739</v>
      </c>
      <c r="K1327">
        <v>1480471435</v>
      </c>
      <c r="L1327" t="b">
        <v>0</v>
      </c>
      <c r="M1327">
        <v>8</v>
      </c>
      <c r="N1327" t="b">
        <v>0</v>
      </c>
      <c r="O1327" t="s">
        <v>8271</v>
      </c>
      <c r="P1327">
        <f t="shared" si="40"/>
        <v>2016</v>
      </c>
      <c r="Q1327" s="12" t="s">
        <v>8317</v>
      </c>
      <c r="R1327" t="s">
        <v>8319</v>
      </c>
      <c r="S1327">
        <f t="shared" si="41"/>
        <v>11</v>
      </c>
      <c r="T1327" s="17" t="s">
        <v>8375</v>
      </c>
    </row>
    <row r="1328" spans="1:20" ht="43.2" hidden="1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9">
        <v>41974.791990740741</v>
      </c>
      <c r="K1328">
        <v>1417460428</v>
      </c>
      <c r="L1328" t="b">
        <v>0</v>
      </c>
      <c r="M1328">
        <v>11</v>
      </c>
      <c r="N1328" t="b">
        <v>0</v>
      </c>
      <c r="O1328" t="s">
        <v>8271</v>
      </c>
      <c r="P1328">
        <f t="shared" si="40"/>
        <v>2014</v>
      </c>
      <c r="Q1328" s="12" t="s">
        <v>8317</v>
      </c>
      <c r="R1328" t="s">
        <v>8319</v>
      </c>
      <c r="S1328">
        <f t="shared" si="41"/>
        <v>12</v>
      </c>
      <c r="T1328" s="17" t="s">
        <v>8376</v>
      </c>
    </row>
    <row r="1329" spans="1:20" ht="43.2" hidden="1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9">
        <v>42123.67864583333</v>
      </c>
      <c r="K1329">
        <v>1430324235</v>
      </c>
      <c r="L1329" t="b">
        <v>0</v>
      </c>
      <c r="M1329">
        <v>41</v>
      </c>
      <c r="N1329" t="b">
        <v>0</v>
      </c>
      <c r="O1329" t="s">
        <v>8271</v>
      </c>
      <c r="P1329">
        <f t="shared" si="40"/>
        <v>2015</v>
      </c>
      <c r="Q1329" s="12" t="s">
        <v>8317</v>
      </c>
      <c r="R1329" t="s">
        <v>8319</v>
      </c>
      <c r="S1329">
        <f t="shared" si="41"/>
        <v>4</v>
      </c>
      <c r="T1329" s="17" t="s">
        <v>8368</v>
      </c>
    </row>
    <row r="1330" spans="1:20" ht="43.2" hidden="1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9">
        <v>42612.642754629633</v>
      </c>
      <c r="K1330">
        <v>1472570734</v>
      </c>
      <c r="L1330" t="b">
        <v>0</v>
      </c>
      <c r="M1330">
        <v>15</v>
      </c>
      <c r="N1330" t="b">
        <v>0</v>
      </c>
      <c r="O1330" t="s">
        <v>8271</v>
      </c>
      <c r="P1330">
        <f t="shared" si="40"/>
        <v>2016</v>
      </c>
      <c r="Q1330" s="12" t="s">
        <v>8317</v>
      </c>
      <c r="R1330" t="s">
        <v>8319</v>
      </c>
      <c r="S1330">
        <f t="shared" si="41"/>
        <v>8</v>
      </c>
      <c r="T1330" s="17" t="s">
        <v>8372</v>
      </c>
    </row>
    <row r="1331" spans="1:20" ht="43.2" hidden="1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9">
        <v>41935.221585648149</v>
      </c>
      <c r="K1331">
        <v>1414041545</v>
      </c>
      <c r="L1331" t="b">
        <v>0</v>
      </c>
      <c r="M1331">
        <v>9</v>
      </c>
      <c r="N1331" t="b">
        <v>0</v>
      </c>
      <c r="O1331" t="s">
        <v>8271</v>
      </c>
      <c r="P1331">
        <f t="shared" si="40"/>
        <v>2014</v>
      </c>
      <c r="Q1331" s="12" t="s">
        <v>8317</v>
      </c>
      <c r="R1331" t="s">
        <v>8319</v>
      </c>
      <c r="S1331">
        <f t="shared" si="41"/>
        <v>10</v>
      </c>
      <c r="T1331" s="17" t="s">
        <v>8374</v>
      </c>
    </row>
    <row r="1332" spans="1:20" ht="43.2" hidden="1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9">
        <v>42522.276724537034</v>
      </c>
      <c r="K1332">
        <v>1464763109</v>
      </c>
      <c r="L1332" t="b">
        <v>0</v>
      </c>
      <c r="M1332">
        <v>50</v>
      </c>
      <c r="N1332" t="b">
        <v>0</v>
      </c>
      <c r="O1332" t="s">
        <v>8271</v>
      </c>
      <c r="P1332">
        <f t="shared" si="40"/>
        <v>2016</v>
      </c>
      <c r="Q1332" s="12" t="s">
        <v>8317</v>
      </c>
      <c r="R1332" t="s">
        <v>8319</v>
      </c>
      <c r="S1332">
        <f t="shared" si="41"/>
        <v>6</v>
      </c>
      <c r="T1332" s="17" t="s">
        <v>8370</v>
      </c>
    </row>
    <row r="1333" spans="1:20" ht="43.2" hidden="1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9">
        <v>42569.50409722222</v>
      </c>
      <c r="K1333">
        <v>1468843554</v>
      </c>
      <c r="L1333" t="b">
        <v>0</v>
      </c>
      <c r="M1333">
        <v>34</v>
      </c>
      <c r="N1333" t="b">
        <v>0</v>
      </c>
      <c r="O1333" t="s">
        <v>8271</v>
      </c>
      <c r="P1333">
        <f t="shared" si="40"/>
        <v>2016</v>
      </c>
      <c r="Q1333" s="12" t="s">
        <v>8317</v>
      </c>
      <c r="R1333" t="s">
        <v>8319</v>
      </c>
      <c r="S1333">
        <f t="shared" si="41"/>
        <v>7</v>
      </c>
      <c r="T1333" s="17" t="s">
        <v>8371</v>
      </c>
    </row>
    <row r="1334" spans="1:20" ht="43.2" hidden="1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9">
        <v>42732.060277777775</v>
      </c>
      <c r="K1334">
        <v>1482888408</v>
      </c>
      <c r="L1334" t="b">
        <v>0</v>
      </c>
      <c r="M1334">
        <v>0</v>
      </c>
      <c r="N1334" t="b">
        <v>0</v>
      </c>
      <c r="O1334" t="s">
        <v>8271</v>
      </c>
      <c r="P1334">
        <f t="shared" si="40"/>
        <v>2016</v>
      </c>
      <c r="Q1334" s="12" t="s">
        <v>8317</v>
      </c>
      <c r="R1334" t="s">
        <v>8319</v>
      </c>
      <c r="S1334">
        <f t="shared" si="41"/>
        <v>12</v>
      </c>
      <c r="T1334" s="17" t="s">
        <v>8376</v>
      </c>
    </row>
    <row r="1335" spans="1:20" ht="43.2" hidden="1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9">
        <v>41806.106770833336</v>
      </c>
      <c r="K1335">
        <v>1402886025</v>
      </c>
      <c r="L1335" t="b">
        <v>0</v>
      </c>
      <c r="M1335">
        <v>0</v>
      </c>
      <c r="N1335" t="b">
        <v>0</v>
      </c>
      <c r="O1335" t="s">
        <v>8271</v>
      </c>
      <c r="P1335">
        <f t="shared" si="40"/>
        <v>2014</v>
      </c>
      <c r="Q1335" s="12" t="s">
        <v>8317</v>
      </c>
      <c r="R1335" t="s">
        <v>8319</v>
      </c>
      <c r="S1335">
        <f t="shared" si="41"/>
        <v>6</v>
      </c>
      <c r="T1335" s="17" t="s">
        <v>8370</v>
      </c>
    </row>
    <row r="1336" spans="1:20" ht="43.2" hidden="1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9">
        <v>42410.774155092593</v>
      </c>
      <c r="K1336">
        <v>1455129287</v>
      </c>
      <c r="L1336" t="b">
        <v>0</v>
      </c>
      <c r="M1336">
        <v>276</v>
      </c>
      <c r="N1336" t="b">
        <v>0</v>
      </c>
      <c r="O1336" t="s">
        <v>8271</v>
      </c>
      <c r="P1336">
        <f t="shared" si="40"/>
        <v>2016</v>
      </c>
      <c r="Q1336" s="12" t="s">
        <v>8317</v>
      </c>
      <c r="R1336" t="s">
        <v>8319</v>
      </c>
      <c r="S1336">
        <f t="shared" si="41"/>
        <v>2</v>
      </c>
      <c r="T1336" s="17" t="s">
        <v>8366</v>
      </c>
    </row>
    <row r="1337" spans="1:20" ht="43.2" hidden="1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9">
        <v>42313.936365740738</v>
      </c>
      <c r="K1337">
        <v>1446762502</v>
      </c>
      <c r="L1337" t="b">
        <v>0</v>
      </c>
      <c r="M1337">
        <v>16</v>
      </c>
      <c r="N1337" t="b">
        <v>0</v>
      </c>
      <c r="O1337" t="s">
        <v>8271</v>
      </c>
      <c r="P1337">
        <f t="shared" si="40"/>
        <v>2015</v>
      </c>
      <c r="Q1337" s="12" t="s">
        <v>8317</v>
      </c>
      <c r="R1337" t="s">
        <v>8319</v>
      </c>
      <c r="S1337">
        <f t="shared" si="41"/>
        <v>11</v>
      </c>
      <c r="T1337" s="17" t="s">
        <v>8375</v>
      </c>
    </row>
    <row r="1338" spans="1:20" ht="43.2" hidden="1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9">
        <v>41955.863749999997</v>
      </c>
      <c r="K1338">
        <v>1415825028</v>
      </c>
      <c r="L1338" t="b">
        <v>0</v>
      </c>
      <c r="M1338">
        <v>224</v>
      </c>
      <c r="N1338" t="b">
        <v>0</v>
      </c>
      <c r="O1338" t="s">
        <v>8271</v>
      </c>
      <c r="P1338">
        <f t="shared" si="40"/>
        <v>2014</v>
      </c>
      <c r="Q1338" s="12" t="s">
        <v>8317</v>
      </c>
      <c r="R1338" t="s">
        <v>8319</v>
      </c>
      <c r="S1338">
        <f t="shared" si="41"/>
        <v>11</v>
      </c>
      <c r="T1338" s="17" t="s">
        <v>8375</v>
      </c>
    </row>
    <row r="1339" spans="1:20" ht="43.2" hidden="1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9">
        <v>42767.577303240738</v>
      </c>
      <c r="K1339">
        <v>1485957079</v>
      </c>
      <c r="L1339" t="b">
        <v>0</v>
      </c>
      <c r="M1339">
        <v>140</v>
      </c>
      <c r="N1339" t="b">
        <v>0</v>
      </c>
      <c r="O1339" t="s">
        <v>8271</v>
      </c>
      <c r="P1339">
        <f t="shared" si="40"/>
        <v>2017</v>
      </c>
      <c r="Q1339" s="12" t="s">
        <v>8317</v>
      </c>
      <c r="R1339" t="s">
        <v>8319</v>
      </c>
      <c r="S1339">
        <f t="shared" si="41"/>
        <v>2</v>
      </c>
      <c r="T1339" s="17" t="s">
        <v>8366</v>
      </c>
    </row>
    <row r="1340" spans="1:20" ht="43.2" hidden="1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9">
        <v>42188.803622685184</v>
      </c>
      <c r="K1340">
        <v>1435951033</v>
      </c>
      <c r="L1340" t="b">
        <v>0</v>
      </c>
      <c r="M1340">
        <v>15</v>
      </c>
      <c r="N1340" t="b">
        <v>0</v>
      </c>
      <c r="O1340" t="s">
        <v>8271</v>
      </c>
      <c r="P1340">
        <f t="shared" si="40"/>
        <v>2015</v>
      </c>
      <c r="Q1340" s="12" t="s">
        <v>8317</v>
      </c>
      <c r="R1340" t="s">
        <v>8319</v>
      </c>
      <c r="S1340">
        <f t="shared" si="41"/>
        <v>7</v>
      </c>
      <c r="T1340" s="17" t="s">
        <v>8371</v>
      </c>
    </row>
    <row r="1341" spans="1:20" ht="28.8" hidden="1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9">
        <v>41936.647164351853</v>
      </c>
      <c r="K1341">
        <v>1414164715</v>
      </c>
      <c r="L1341" t="b">
        <v>0</v>
      </c>
      <c r="M1341">
        <v>37</v>
      </c>
      <c r="N1341" t="b">
        <v>0</v>
      </c>
      <c r="O1341" t="s">
        <v>8271</v>
      </c>
      <c r="P1341">
        <f t="shared" si="40"/>
        <v>2014</v>
      </c>
      <c r="Q1341" s="12" t="s">
        <v>8317</v>
      </c>
      <c r="R1341" t="s">
        <v>8319</v>
      </c>
      <c r="S1341">
        <f t="shared" si="41"/>
        <v>10</v>
      </c>
      <c r="T1341" s="17" t="s">
        <v>8374</v>
      </c>
    </row>
    <row r="1342" spans="1:20" ht="43.2" hidden="1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9">
        <v>41836.595520833333</v>
      </c>
      <c r="K1342">
        <v>1405520253</v>
      </c>
      <c r="L1342" t="b">
        <v>0</v>
      </c>
      <c r="M1342">
        <v>0</v>
      </c>
      <c r="N1342" t="b">
        <v>0</v>
      </c>
      <c r="O1342" t="s">
        <v>8271</v>
      </c>
      <c r="P1342">
        <f t="shared" si="40"/>
        <v>2014</v>
      </c>
      <c r="Q1342" s="12" t="s">
        <v>8317</v>
      </c>
      <c r="R1342" t="s">
        <v>8319</v>
      </c>
      <c r="S1342">
        <f t="shared" si="41"/>
        <v>7</v>
      </c>
      <c r="T1342" s="17" t="s">
        <v>8371</v>
      </c>
    </row>
    <row r="1343" spans="1:20" ht="43.2" hidden="1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9">
        <v>42612.624039351853</v>
      </c>
      <c r="K1343">
        <v>1472569117</v>
      </c>
      <c r="L1343" t="b">
        <v>0</v>
      </c>
      <c r="M1343">
        <v>46</v>
      </c>
      <c r="N1343" t="b">
        <v>0</v>
      </c>
      <c r="O1343" t="s">
        <v>8271</v>
      </c>
      <c r="P1343">
        <f t="shared" si="40"/>
        <v>2016</v>
      </c>
      <c r="Q1343" s="12" t="s">
        <v>8317</v>
      </c>
      <c r="R1343" t="s">
        <v>8319</v>
      </c>
      <c r="S1343">
        <f t="shared" si="41"/>
        <v>8</v>
      </c>
      <c r="T1343" s="17" t="s">
        <v>8372</v>
      </c>
    </row>
    <row r="1344" spans="1:20" ht="43.2" hidden="1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9">
        <v>42172.816423611112</v>
      </c>
      <c r="K1344">
        <v>1434569739</v>
      </c>
      <c r="L1344" t="b">
        <v>0</v>
      </c>
      <c r="M1344">
        <v>1</v>
      </c>
      <c r="N1344" t="b">
        <v>0</v>
      </c>
      <c r="O1344" t="s">
        <v>8271</v>
      </c>
      <c r="P1344">
        <f t="shared" si="40"/>
        <v>2015</v>
      </c>
      <c r="Q1344" s="12" t="s">
        <v>8317</v>
      </c>
      <c r="R1344" t="s">
        <v>8319</v>
      </c>
      <c r="S1344">
        <f t="shared" si="41"/>
        <v>6</v>
      </c>
      <c r="T1344" s="17" t="s">
        <v>8370</v>
      </c>
    </row>
    <row r="1345" spans="1:20" ht="43.2" hidden="1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9">
        <v>42542.526423611111</v>
      </c>
      <c r="K1345">
        <v>1466512683</v>
      </c>
      <c r="L1345" t="b">
        <v>0</v>
      </c>
      <c r="M1345">
        <v>323</v>
      </c>
      <c r="N1345" t="b">
        <v>0</v>
      </c>
      <c r="O1345" t="s">
        <v>8271</v>
      </c>
      <c r="P1345">
        <f t="shared" si="40"/>
        <v>2016</v>
      </c>
      <c r="Q1345" s="12" t="s">
        <v>8317</v>
      </c>
      <c r="R1345" t="s">
        <v>8319</v>
      </c>
      <c r="S1345">
        <f t="shared" si="41"/>
        <v>6</v>
      </c>
      <c r="T1345" s="17" t="s">
        <v>8370</v>
      </c>
    </row>
    <row r="1346" spans="1:20" ht="43.2" hidden="1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9">
        <v>42522.789803240739</v>
      </c>
      <c r="K1346">
        <v>1464807439</v>
      </c>
      <c r="L1346" t="b">
        <v>0</v>
      </c>
      <c r="M1346">
        <v>139</v>
      </c>
      <c r="N1346" t="b">
        <v>1</v>
      </c>
      <c r="O1346" t="s">
        <v>8272</v>
      </c>
      <c r="P1346">
        <f t="shared" si="40"/>
        <v>2016</v>
      </c>
      <c r="Q1346" s="12" t="s">
        <v>8320</v>
      </c>
      <c r="R1346" t="s">
        <v>8321</v>
      </c>
      <c r="S1346">
        <f t="shared" si="41"/>
        <v>6</v>
      </c>
      <c r="T1346" s="17" t="s">
        <v>8370</v>
      </c>
    </row>
    <row r="1347" spans="1:20" ht="43.2" hidden="1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9">
        <v>41799.814340277779</v>
      </c>
      <c r="K1347">
        <v>1402342359</v>
      </c>
      <c r="L1347" t="b">
        <v>0</v>
      </c>
      <c r="M1347">
        <v>7</v>
      </c>
      <c r="N1347" t="b">
        <v>1</v>
      </c>
      <c r="O1347" t="s">
        <v>8272</v>
      </c>
      <c r="P1347">
        <f t="shared" ref="P1347:P1410" si="42">YEAR(J1347)</f>
        <v>2014</v>
      </c>
      <c r="Q1347" s="12" t="s">
        <v>8320</v>
      </c>
      <c r="R1347" t="s">
        <v>8321</v>
      </c>
      <c r="S1347">
        <f t="shared" ref="S1347:S1410" si="43">MONTH(J1347)</f>
        <v>6</v>
      </c>
      <c r="T1347" s="17" t="s">
        <v>8370</v>
      </c>
    </row>
    <row r="1348" spans="1:20" ht="43.2" hidden="1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9">
        <v>41422.075821759259</v>
      </c>
      <c r="K1348">
        <v>1369705751</v>
      </c>
      <c r="L1348" t="b">
        <v>0</v>
      </c>
      <c r="M1348">
        <v>149</v>
      </c>
      <c r="N1348" t="b">
        <v>1</v>
      </c>
      <c r="O1348" t="s">
        <v>8272</v>
      </c>
      <c r="P1348">
        <f t="shared" si="42"/>
        <v>2013</v>
      </c>
      <c r="Q1348" s="12" t="s">
        <v>8320</v>
      </c>
      <c r="R1348" t="s">
        <v>8321</v>
      </c>
      <c r="S1348">
        <f t="shared" si="43"/>
        <v>5</v>
      </c>
      <c r="T1348" s="17" t="s">
        <v>8369</v>
      </c>
    </row>
    <row r="1349" spans="1:20" ht="43.2" hidden="1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9">
        <v>42040.638020833336</v>
      </c>
      <c r="K1349">
        <v>1423149525</v>
      </c>
      <c r="L1349" t="b">
        <v>0</v>
      </c>
      <c r="M1349">
        <v>31</v>
      </c>
      <c r="N1349" t="b">
        <v>1</v>
      </c>
      <c r="O1349" t="s">
        <v>8272</v>
      </c>
      <c r="P1349">
        <f t="shared" si="42"/>
        <v>2015</v>
      </c>
      <c r="Q1349" s="12" t="s">
        <v>8320</v>
      </c>
      <c r="R1349" t="s">
        <v>8321</v>
      </c>
      <c r="S1349">
        <f t="shared" si="43"/>
        <v>2</v>
      </c>
      <c r="T1349" s="17" t="s">
        <v>8366</v>
      </c>
    </row>
    <row r="1350" spans="1:20" ht="43.2" hidden="1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9">
        <v>41963.506168981483</v>
      </c>
      <c r="K1350">
        <v>1416485333</v>
      </c>
      <c r="L1350" t="b">
        <v>0</v>
      </c>
      <c r="M1350">
        <v>26</v>
      </c>
      <c r="N1350" t="b">
        <v>1</v>
      </c>
      <c r="O1350" t="s">
        <v>8272</v>
      </c>
      <c r="P1350">
        <f t="shared" si="42"/>
        <v>2014</v>
      </c>
      <c r="Q1350" s="12" t="s">
        <v>8320</v>
      </c>
      <c r="R1350" t="s">
        <v>8321</v>
      </c>
      <c r="S1350">
        <f t="shared" si="43"/>
        <v>11</v>
      </c>
      <c r="T1350" s="17" t="s">
        <v>8375</v>
      </c>
    </row>
    <row r="1351" spans="1:20" ht="43.2" hidden="1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9">
        <v>42317.33258101852</v>
      </c>
      <c r="K1351">
        <v>1447055935</v>
      </c>
      <c r="L1351" t="b">
        <v>0</v>
      </c>
      <c r="M1351">
        <v>172</v>
      </c>
      <c r="N1351" t="b">
        <v>1</v>
      </c>
      <c r="O1351" t="s">
        <v>8272</v>
      </c>
      <c r="P1351">
        <f t="shared" si="42"/>
        <v>2015</v>
      </c>
      <c r="Q1351" s="12" t="s">
        <v>8320</v>
      </c>
      <c r="R1351" t="s">
        <v>8321</v>
      </c>
      <c r="S1351">
        <f t="shared" si="43"/>
        <v>11</v>
      </c>
      <c r="T1351" s="17" t="s">
        <v>8375</v>
      </c>
    </row>
    <row r="1352" spans="1:20" ht="43.2" hidden="1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9">
        <v>42334.013124999998</v>
      </c>
      <c r="K1352">
        <v>1448497134</v>
      </c>
      <c r="L1352" t="b">
        <v>0</v>
      </c>
      <c r="M1352">
        <v>78</v>
      </c>
      <c r="N1352" t="b">
        <v>1</v>
      </c>
      <c r="O1352" t="s">
        <v>8272</v>
      </c>
      <c r="P1352">
        <f t="shared" si="42"/>
        <v>2015</v>
      </c>
      <c r="Q1352" s="12" t="s">
        <v>8320</v>
      </c>
      <c r="R1352" t="s">
        <v>8321</v>
      </c>
      <c r="S1352">
        <f t="shared" si="43"/>
        <v>11</v>
      </c>
      <c r="T1352" s="17" t="s">
        <v>8375</v>
      </c>
    </row>
    <row r="1353" spans="1:20" ht="28.8" hidden="1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9">
        <v>42382.74009259259</v>
      </c>
      <c r="K1353">
        <v>1452707144</v>
      </c>
      <c r="L1353" t="b">
        <v>0</v>
      </c>
      <c r="M1353">
        <v>120</v>
      </c>
      <c r="N1353" t="b">
        <v>1</v>
      </c>
      <c r="O1353" t="s">
        <v>8272</v>
      </c>
      <c r="P1353">
        <f t="shared" si="42"/>
        <v>2016</v>
      </c>
      <c r="Q1353" s="12" t="s">
        <v>8320</v>
      </c>
      <c r="R1353" t="s">
        <v>8321</v>
      </c>
      <c r="S1353">
        <f t="shared" si="43"/>
        <v>1</v>
      </c>
      <c r="T1353" s="17" t="s">
        <v>8365</v>
      </c>
    </row>
    <row r="1354" spans="1:20" ht="43.2" hidden="1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9">
        <v>42200.578310185185</v>
      </c>
      <c r="K1354">
        <v>1436968366</v>
      </c>
      <c r="L1354" t="b">
        <v>0</v>
      </c>
      <c r="M1354">
        <v>227</v>
      </c>
      <c r="N1354" t="b">
        <v>1</v>
      </c>
      <c r="O1354" t="s">
        <v>8272</v>
      </c>
      <c r="P1354">
        <f t="shared" si="42"/>
        <v>2015</v>
      </c>
      <c r="Q1354" s="12" t="s">
        <v>8320</v>
      </c>
      <c r="R1354" t="s">
        <v>8321</v>
      </c>
      <c r="S1354">
        <f t="shared" si="43"/>
        <v>7</v>
      </c>
      <c r="T1354" s="17" t="s">
        <v>8371</v>
      </c>
    </row>
    <row r="1355" spans="1:20" ht="28.8" hidden="1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9">
        <v>41309.11791666667</v>
      </c>
      <c r="K1355">
        <v>1359946188</v>
      </c>
      <c r="L1355" t="b">
        <v>0</v>
      </c>
      <c r="M1355">
        <v>42</v>
      </c>
      <c r="N1355" t="b">
        <v>1</v>
      </c>
      <c r="O1355" t="s">
        <v>8272</v>
      </c>
      <c r="P1355">
        <f t="shared" si="42"/>
        <v>2013</v>
      </c>
      <c r="Q1355" s="12" t="s">
        <v>8320</v>
      </c>
      <c r="R1355" t="s">
        <v>8321</v>
      </c>
      <c r="S1355">
        <f t="shared" si="43"/>
        <v>2</v>
      </c>
      <c r="T1355" s="17" t="s">
        <v>8366</v>
      </c>
    </row>
    <row r="1356" spans="1:20" ht="43.2" hidden="1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9">
        <v>42502.807627314818</v>
      </c>
      <c r="K1356">
        <v>1463080979</v>
      </c>
      <c r="L1356" t="b">
        <v>0</v>
      </c>
      <c r="M1356">
        <v>64</v>
      </c>
      <c r="N1356" t="b">
        <v>1</v>
      </c>
      <c r="O1356" t="s">
        <v>8272</v>
      </c>
      <c r="P1356">
        <f t="shared" si="42"/>
        <v>2016</v>
      </c>
      <c r="Q1356" s="12" t="s">
        <v>8320</v>
      </c>
      <c r="R1356" t="s">
        <v>8321</v>
      </c>
      <c r="S1356">
        <f t="shared" si="43"/>
        <v>5</v>
      </c>
      <c r="T1356" s="17" t="s">
        <v>8369</v>
      </c>
    </row>
    <row r="1357" spans="1:20" ht="57.6" hidden="1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9">
        <v>41213.254687499997</v>
      </c>
      <c r="K1357">
        <v>1351663605</v>
      </c>
      <c r="L1357" t="b">
        <v>0</v>
      </c>
      <c r="M1357">
        <v>121</v>
      </c>
      <c r="N1357" t="b">
        <v>1</v>
      </c>
      <c r="O1357" t="s">
        <v>8272</v>
      </c>
      <c r="P1357">
        <f t="shared" si="42"/>
        <v>2012</v>
      </c>
      <c r="Q1357" s="12" t="s">
        <v>8320</v>
      </c>
      <c r="R1357" t="s">
        <v>8321</v>
      </c>
      <c r="S1357">
        <f t="shared" si="43"/>
        <v>10</v>
      </c>
      <c r="T1357" s="17" t="s">
        <v>8374</v>
      </c>
    </row>
    <row r="1358" spans="1:20" ht="43.2" hidden="1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9">
        <v>41430.038888888892</v>
      </c>
      <c r="K1358">
        <v>1370393760</v>
      </c>
      <c r="L1358" t="b">
        <v>0</v>
      </c>
      <c r="M1358">
        <v>87</v>
      </c>
      <c r="N1358" t="b">
        <v>1</v>
      </c>
      <c r="O1358" t="s">
        <v>8272</v>
      </c>
      <c r="P1358">
        <f t="shared" si="42"/>
        <v>2013</v>
      </c>
      <c r="Q1358" s="12" t="s">
        <v>8320</v>
      </c>
      <c r="R1358" t="s">
        <v>8321</v>
      </c>
      <c r="S1358">
        <f t="shared" si="43"/>
        <v>6</v>
      </c>
      <c r="T1358" s="17" t="s">
        <v>8370</v>
      </c>
    </row>
    <row r="1359" spans="1:20" ht="43.2" hidden="1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9">
        <v>41304.962233796294</v>
      </c>
      <c r="K1359">
        <v>1359587137</v>
      </c>
      <c r="L1359" t="b">
        <v>0</v>
      </c>
      <c r="M1359">
        <v>65</v>
      </c>
      <c r="N1359" t="b">
        <v>1</v>
      </c>
      <c r="O1359" t="s">
        <v>8272</v>
      </c>
      <c r="P1359">
        <f t="shared" si="42"/>
        <v>2013</v>
      </c>
      <c r="Q1359" s="12" t="s">
        <v>8320</v>
      </c>
      <c r="R1359" t="s">
        <v>8321</v>
      </c>
      <c r="S1359">
        <f t="shared" si="43"/>
        <v>1</v>
      </c>
      <c r="T1359" s="17" t="s">
        <v>8365</v>
      </c>
    </row>
    <row r="1360" spans="1:20" ht="43.2" hidden="1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9">
        <v>40689.570868055554</v>
      </c>
      <c r="K1360">
        <v>1306417323</v>
      </c>
      <c r="L1360" t="b">
        <v>0</v>
      </c>
      <c r="M1360">
        <v>49</v>
      </c>
      <c r="N1360" t="b">
        <v>1</v>
      </c>
      <c r="O1360" t="s">
        <v>8272</v>
      </c>
      <c r="P1360">
        <f t="shared" si="42"/>
        <v>2011</v>
      </c>
      <c r="Q1360" s="12" t="s">
        <v>8320</v>
      </c>
      <c r="R1360" t="s">
        <v>8321</v>
      </c>
      <c r="S1360">
        <f t="shared" si="43"/>
        <v>5</v>
      </c>
      <c r="T1360" s="17" t="s">
        <v>8369</v>
      </c>
    </row>
    <row r="1361" spans="1:20" ht="43.2" hidden="1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9">
        <v>40668.814699074072</v>
      </c>
      <c r="K1361">
        <v>1304623990</v>
      </c>
      <c r="L1361" t="b">
        <v>0</v>
      </c>
      <c r="M1361">
        <v>19</v>
      </c>
      <c r="N1361" t="b">
        <v>1</v>
      </c>
      <c r="O1361" t="s">
        <v>8272</v>
      </c>
      <c r="P1361">
        <f t="shared" si="42"/>
        <v>2011</v>
      </c>
      <c r="Q1361" s="12" t="s">
        <v>8320</v>
      </c>
      <c r="R1361" t="s">
        <v>8321</v>
      </c>
      <c r="S1361">
        <f t="shared" si="43"/>
        <v>5</v>
      </c>
      <c r="T1361" s="17" t="s">
        <v>8369</v>
      </c>
    </row>
    <row r="1362" spans="1:20" ht="28.8" hidden="1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9">
        <v>41095.900694444441</v>
      </c>
      <c r="K1362">
        <v>1341524220</v>
      </c>
      <c r="L1362" t="b">
        <v>0</v>
      </c>
      <c r="M1362">
        <v>81</v>
      </c>
      <c r="N1362" t="b">
        <v>1</v>
      </c>
      <c r="O1362" t="s">
        <v>8272</v>
      </c>
      <c r="P1362">
        <f t="shared" si="42"/>
        <v>2012</v>
      </c>
      <c r="Q1362" s="12" t="s">
        <v>8320</v>
      </c>
      <c r="R1362" t="s">
        <v>8321</v>
      </c>
      <c r="S1362">
        <f t="shared" si="43"/>
        <v>7</v>
      </c>
      <c r="T1362" s="17" t="s">
        <v>8371</v>
      </c>
    </row>
    <row r="1363" spans="1:20" ht="43.2" hidden="1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9">
        <v>41781.717268518521</v>
      </c>
      <c r="K1363">
        <v>1400778772</v>
      </c>
      <c r="L1363" t="b">
        <v>0</v>
      </c>
      <c r="M1363">
        <v>264</v>
      </c>
      <c r="N1363" t="b">
        <v>1</v>
      </c>
      <c r="O1363" t="s">
        <v>8272</v>
      </c>
      <c r="P1363">
        <f t="shared" si="42"/>
        <v>2014</v>
      </c>
      <c r="Q1363" s="12" t="s">
        <v>8320</v>
      </c>
      <c r="R1363" t="s">
        <v>8321</v>
      </c>
      <c r="S1363">
        <f t="shared" si="43"/>
        <v>5</v>
      </c>
      <c r="T1363" s="17" t="s">
        <v>8369</v>
      </c>
    </row>
    <row r="1364" spans="1:20" ht="28.8" hidden="1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9">
        <v>41464.934386574074</v>
      </c>
      <c r="K1364">
        <v>1373408731</v>
      </c>
      <c r="L1364" t="b">
        <v>0</v>
      </c>
      <c r="M1364">
        <v>25</v>
      </c>
      <c r="N1364" t="b">
        <v>1</v>
      </c>
      <c r="O1364" t="s">
        <v>8272</v>
      </c>
      <c r="P1364">
        <f t="shared" si="42"/>
        <v>2013</v>
      </c>
      <c r="Q1364" s="12" t="s">
        <v>8320</v>
      </c>
      <c r="R1364" t="s">
        <v>8321</v>
      </c>
      <c r="S1364">
        <f t="shared" si="43"/>
        <v>7</v>
      </c>
      <c r="T1364" s="17" t="s">
        <v>8371</v>
      </c>
    </row>
    <row r="1365" spans="1:20" ht="43.2" hidden="1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9">
        <v>42396.8440625</v>
      </c>
      <c r="K1365">
        <v>1453925727</v>
      </c>
      <c r="L1365" t="b">
        <v>0</v>
      </c>
      <c r="M1365">
        <v>5</v>
      </c>
      <c r="N1365" t="b">
        <v>1</v>
      </c>
      <c r="O1365" t="s">
        <v>8272</v>
      </c>
      <c r="P1365">
        <f t="shared" si="42"/>
        <v>2016</v>
      </c>
      <c r="Q1365" s="12" t="s">
        <v>8320</v>
      </c>
      <c r="R1365" t="s">
        <v>8321</v>
      </c>
      <c r="S1365">
        <f t="shared" si="43"/>
        <v>1</v>
      </c>
      <c r="T1365" s="17" t="s">
        <v>8365</v>
      </c>
    </row>
    <row r="1366" spans="1:20" ht="43.2" hidden="1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9">
        <v>41951.695671296293</v>
      </c>
      <c r="K1366">
        <v>1415464906</v>
      </c>
      <c r="L1366" t="b">
        <v>0</v>
      </c>
      <c r="M1366">
        <v>144</v>
      </c>
      <c r="N1366" t="b">
        <v>1</v>
      </c>
      <c r="O1366" t="s">
        <v>8274</v>
      </c>
      <c r="P1366">
        <f t="shared" si="42"/>
        <v>2014</v>
      </c>
      <c r="Q1366" s="12" t="s">
        <v>8323</v>
      </c>
      <c r="R1366" t="s">
        <v>8324</v>
      </c>
      <c r="S1366">
        <f t="shared" si="43"/>
        <v>11</v>
      </c>
      <c r="T1366" s="17" t="s">
        <v>8375</v>
      </c>
    </row>
    <row r="1367" spans="1:20" ht="43.2" hidden="1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9">
        <v>42049.733240740738</v>
      </c>
      <c r="K1367">
        <v>1423935352</v>
      </c>
      <c r="L1367" t="b">
        <v>0</v>
      </c>
      <c r="M1367">
        <v>92</v>
      </c>
      <c r="N1367" t="b">
        <v>1</v>
      </c>
      <c r="O1367" t="s">
        <v>8274</v>
      </c>
      <c r="P1367">
        <f t="shared" si="42"/>
        <v>2015</v>
      </c>
      <c r="Q1367" s="12" t="s">
        <v>8323</v>
      </c>
      <c r="R1367" t="s">
        <v>8324</v>
      </c>
      <c r="S1367">
        <f t="shared" si="43"/>
        <v>2</v>
      </c>
      <c r="T1367" s="17" t="s">
        <v>8366</v>
      </c>
    </row>
    <row r="1368" spans="1:20" hidden="1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9">
        <v>41924.996099537035</v>
      </c>
      <c r="K1368">
        <v>1413158063</v>
      </c>
      <c r="L1368" t="b">
        <v>0</v>
      </c>
      <c r="M1368">
        <v>147</v>
      </c>
      <c r="N1368" t="b">
        <v>1</v>
      </c>
      <c r="O1368" t="s">
        <v>8274</v>
      </c>
      <c r="P1368">
        <f t="shared" si="42"/>
        <v>2014</v>
      </c>
      <c r="Q1368" s="12" t="s">
        <v>8323</v>
      </c>
      <c r="R1368" t="s">
        <v>8324</v>
      </c>
      <c r="S1368">
        <f t="shared" si="43"/>
        <v>10</v>
      </c>
      <c r="T1368" s="17" t="s">
        <v>8374</v>
      </c>
    </row>
    <row r="1369" spans="1:20" ht="43.2" hidden="1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9">
        <v>42292.002893518518</v>
      </c>
      <c r="K1369">
        <v>1444867450</v>
      </c>
      <c r="L1369" t="b">
        <v>0</v>
      </c>
      <c r="M1369">
        <v>90</v>
      </c>
      <c r="N1369" t="b">
        <v>1</v>
      </c>
      <c r="O1369" t="s">
        <v>8274</v>
      </c>
      <c r="P1369">
        <f t="shared" si="42"/>
        <v>2015</v>
      </c>
      <c r="Q1369" s="12" t="s">
        <v>8323</v>
      </c>
      <c r="R1369" t="s">
        <v>8324</v>
      </c>
      <c r="S1369">
        <f t="shared" si="43"/>
        <v>10</v>
      </c>
      <c r="T1369" s="17" t="s">
        <v>8374</v>
      </c>
    </row>
    <row r="1370" spans="1:20" ht="43.2" hidden="1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9">
        <v>42146.19090277778</v>
      </c>
      <c r="K1370">
        <v>1432269294</v>
      </c>
      <c r="L1370" t="b">
        <v>0</v>
      </c>
      <c r="M1370">
        <v>87</v>
      </c>
      <c r="N1370" t="b">
        <v>1</v>
      </c>
      <c r="O1370" t="s">
        <v>8274</v>
      </c>
      <c r="P1370">
        <f t="shared" si="42"/>
        <v>2015</v>
      </c>
      <c r="Q1370" s="12" t="s">
        <v>8323</v>
      </c>
      <c r="R1370" t="s">
        <v>8324</v>
      </c>
      <c r="S1370">
        <f t="shared" si="43"/>
        <v>5</v>
      </c>
      <c r="T1370" s="17" t="s">
        <v>8369</v>
      </c>
    </row>
    <row r="1371" spans="1:20" ht="43.2" hidden="1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9">
        <v>41710.594282407408</v>
      </c>
      <c r="K1371">
        <v>1394633746</v>
      </c>
      <c r="L1371" t="b">
        <v>0</v>
      </c>
      <c r="M1371">
        <v>406</v>
      </c>
      <c r="N1371" t="b">
        <v>1</v>
      </c>
      <c r="O1371" t="s">
        <v>8274</v>
      </c>
      <c r="P1371">
        <f t="shared" si="42"/>
        <v>2014</v>
      </c>
      <c r="Q1371" s="12" t="s">
        <v>8323</v>
      </c>
      <c r="R1371" t="s">
        <v>8324</v>
      </c>
      <c r="S1371">
        <f t="shared" si="43"/>
        <v>3</v>
      </c>
      <c r="T1371" s="17" t="s">
        <v>8367</v>
      </c>
    </row>
    <row r="1372" spans="1:20" ht="28.8" hidden="1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9">
        <v>41548.00335648148</v>
      </c>
      <c r="K1372">
        <v>1380585890</v>
      </c>
      <c r="L1372" t="b">
        <v>0</v>
      </c>
      <c r="M1372">
        <v>20</v>
      </c>
      <c r="N1372" t="b">
        <v>1</v>
      </c>
      <c r="O1372" t="s">
        <v>8274</v>
      </c>
      <c r="P1372">
        <f t="shared" si="42"/>
        <v>2013</v>
      </c>
      <c r="Q1372" s="12" t="s">
        <v>8323</v>
      </c>
      <c r="R1372" t="s">
        <v>8324</v>
      </c>
      <c r="S1372">
        <f t="shared" si="43"/>
        <v>10</v>
      </c>
      <c r="T1372" s="17" t="s">
        <v>8374</v>
      </c>
    </row>
    <row r="1373" spans="1:20" ht="43.2" hidden="1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9">
        <v>42101.758587962962</v>
      </c>
      <c r="K1373">
        <v>1428430342</v>
      </c>
      <c r="L1373" t="b">
        <v>0</v>
      </c>
      <c r="M1373">
        <v>70</v>
      </c>
      <c r="N1373" t="b">
        <v>1</v>
      </c>
      <c r="O1373" t="s">
        <v>8274</v>
      </c>
      <c r="P1373">
        <f t="shared" si="42"/>
        <v>2015</v>
      </c>
      <c r="Q1373" s="12" t="s">
        <v>8323</v>
      </c>
      <c r="R1373" t="s">
        <v>8324</v>
      </c>
      <c r="S1373">
        <f t="shared" si="43"/>
        <v>4</v>
      </c>
      <c r="T1373" s="17" t="s">
        <v>8368</v>
      </c>
    </row>
    <row r="1374" spans="1:20" hidden="1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9">
        <v>41072.739953703705</v>
      </c>
      <c r="K1374">
        <v>1339523132</v>
      </c>
      <c r="L1374" t="b">
        <v>0</v>
      </c>
      <c r="M1374">
        <v>16</v>
      </c>
      <c r="N1374" t="b">
        <v>1</v>
      </c>
      <c r="O1374" t="s">
        <v>8274</v>
      </c>
      <c r="P1374">
        <f t="shared" si="42"/>
        <v>2012</v>
      </c>
      <c r="Q1374" s="12" t="s">
        <v>8323</v>
      </c>
      <c r="R1374" t="s">
        <v>8324</v>
      </c>
      <c r="S1374">
        <f t="shared" si="43"/>
        <v>6</v>
      </c>
      <c r="T1374" s="17" t="s">
        <v>8370</v>
      </c>
    </row>
    <row r="1375" spans="1:20" ht="28.8" hidden="1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9">
        <v>42704.951770833337</v>
      </c>
      <c r="K1375">
        <v>1480546233</v>
      </c>
      <c r="L1375" t="b">
        <v>0</v>
      </c>
      <c r="M1375">
        <v>52</v>
      </c>
      <c r="N1375" t="b">
        <v>1</v>
      </c>
      <c r="O1375" t="s">
        <v>8274</v>
      </c>
      <c r="P1375">
        <f t="shared" si="42"/>
        <v>2016</v>
      </c>
      <c r="Q1375" s="12" t="s">
        <v>8323</v>
      </c>
      <c r="R1375" t="s">
        <v>8324</v>
      </c>
      <c r="S1375">
        <f t="shared" si="43"/>
        <v>11</v>
      </c>
      <c r="T1375" s="17" t="s">
        <v>8375</v>
      </c>
    </row>
    <row r="1376" spans="1:20" ht="43.2" hidden="1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9">
        <v>42424.161898148152</v>
      </c>
      <c r="K1376">
        <v>1456285988</v>
      </c>
      <c r="L1376" t="b">
        <v>0</v>
      </c>
      <c r="M1376">
        <v>66</v>
      </c>
      <c r="N1376" t="b">
        <v>1</v>
      </c>
      <c r="O1376" t="s">
        <v>8274</v>
      </c>
      <c r="P1376">
        <f t="shared" si="42"/>
        <v>2016</v>
      </c>
      <c r="Q1376" s="12" t="s">
        <v>8323</v>
      </c>
      <c r="R1376" t="s">
        <v>8324</v>
      </c>
      <c r="S1376">
        <f t="shared" si="43"/>
        <v>2</v>
      </c>
      <c r="T1376" s="17" t="s">
        <v>8366</v>
      </c>
    </row>
    <row r="1377" spans="1:20" ht="43.2" hidden="1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9">
        <v>42720.066192129627</v>
      </c>
      <c r="K1377">
        <v>1481852119</v>
      </c>
      <c r="L1377" t="b">
        <v>0</v>
      </c>
      <c r="M1377">
        <v>109</v>
      </c>
      <c r="N1377" t="b">
        <v>1</v>
      </c>
      <c r="O1377" t="s">
        <v>8274</v>
      </c>
      <c r="P1377">
        <f t="shared" si="42"/>
        <v>2016</v>
      </c>
      <c r="Q1377" s="12" t="s">
        <v>8323</v>
      </c>
      <c r="R1377" t="s">
        <v>8324</v>
      </c>
      <c r="S1377">
        <f t="shared" si="43"/>
        <v>12</v>
      </c>
      <c r="T1377" s="17" t="s">
        <v>8376</v>
      </c>
    </row>
    <row r="1378" spans="1:20" ht="28.8" hidden="1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9">
        <v>42677.669050925928</v>
      </c>
      <c r="K1378">
        <v>1478189006</v>
      </c>
      <c r="L1378" t="b">
        <v>0</v>
      </c>
      <c r="M1378">
        <v>168</v>
      </c>
      <c r="N1378" t="b">
        <v>1</v>
      </c>
      <c r="O1378" t="s">
        <v>8274</v>
      </c>
      <c r="P1378">
        <f t="shared" si="42"/>
        <v>2016</v>
      </c>
      <c r="Q1378" s="12" t="s">
        <v>8323</v>
      </c>
      <c r="R1378" t="s">
        <v>8324</v>
      </c>
      <c r="S1378">
        <f t="shared" si="43"/>
        <v>11</v>
      </c>
      <c r="T1378" s="17" t="s">
        <v>8375</v>
      </c>
    </row>
    <row r="1379" spans="1:20" ht="43.2" hidden="1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9">
        <v>42747.219560185185</v>
      </c>
      <c r="K1379">
        <v>1484198170</v>
      </c>
      <c r="L1379" t="b">
        <v>0</v>
      </c>
      <c r="M1379">
        <v>31</v>
      </c>
      <c r="N1379" t="b">
        <v>1</v>
      </c>
      <c r="O1379" t="s">
        <v>8274</v>
      </c>
      <c r="P1379">
        <f t="shared" si="42"/>
        <v>2017</v>
      </c>
      <c r="Q1379" s="12" t="s">
        <v>8323</v>
      </c>
      <c r="R1379" t="s">
        <v>8324</v>
      </c>
      <c r="S1379">
        <f t="shared" si="43"/>
        <v>1</v>
      </c>
      <c r="T1379" s="17" t="s">
        <v>8365</v>
      </c>
    </row>
    <row r="1380" spans="1:20" hidden="1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9">
        <v>42568.759375000001</v>
      </c>
      <c r="K1380">
        <v>1468779210</v>
      </c>
      <c r="L1380" t="b">
        <v>0</v>
      </c>
      <c r="M1380">
        <v>133</v>
      </c>
      <c r="N1380" t="b">
        <v>1</v>
      </c>
      <c r="O1380" t="s">
        <v>8274</v>
      </c>
      <c r="P1380">
        <f t="shared" si="42"/>
        <v>2016</v>
      </c>
      <c r="Q1380" s="12" t="s">
        <v>8323</v>
      </c>
      <c r="R1380" t="s">
        <v>8324</v>
      </c>
      <c r="S1380">
        <f t="shared" si="43"/>
        <v>7</v>
      </c>
      <c r="T1380" s="17" t="s">
        <v>8371</v>
      </c>
    </row>
    <row r="1381" spans="1:20" ht="28.8" hidden="1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9">
        <v>42130.491620370369</v>
      </c>
      <c r="K1381">
        <v>1430912876</v>
      </c>
      <c r="L1381" t="b">
        <v>0</v>
      </c>
      <c r="M1381">
        <v>151</v>
      </c>
      <c r="N1381" t="b">
        <v>1</v>
      </c>
      <c r="O1381" t="s">
        <v>8274</v>
      </c>
      <c r="P1381">
        <f t="shared" si="42"/>
        <v>2015</v>
      </c>
      <c r="Q1381" s="12" t="s">
        <v>8323</v>
      </c>
      <c r="R1381" t="s">
        <v>8324</v>
      </c>
      <c r="S1381">
        <f t="shared" si="43"/>
        <v>5</v>
      </c>
      <c r="T1381" s="17" t="s">
        <v>8369</v>
      </c>
    </row>
    <row r="1382" spans="1:20" ht="28.8" hidden="1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9">
        <v>42141.762800925928</v>
      </c>
      <c r="K1382">
        <v>1431886706</v>
      </c>
      <c r="L1382" t="b">
        <v>0</v>
      </c>
      <c r="M1382">
        <v>5</v>
      </c>
      <c r="N1382" t="b">
        <v>1</v>
      </c>
      <c r="O1382" t="s">
        <v>8274</v>
      </c>
      <c r="P1382">
        <f t="shared" si="42"/>
        <v>2015</v>
      </c>
      <c r="Q1382" s="12" t="s">
        <v>8323</v>
      </c>
      <c r="R1382" t="s">
        <v>8324</v>
      </c>
      <c r="S1382">
        <f t="shared" si="43"/>
        <v>5</v>
      </c>
      <c r="T1382" s="17" t="s">
        <v>8369</v>
      </c>
    </row>
    <row r="1383" spans="1:20" ht="43.2" hidden="1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9">
        <v>42703.214409722219</v>
      </c>
      <c r="K1383">
        <v>1480396125</v>
      </c>
      <c r="L1383" t="b">
        <v>0</v>
      </c>
      <c r="M1383">
        <v>73</v>
      </c>
      <c r="N1383" t="b">
        <v>1</v>
      </c>
      <c r="O1383" t="s">
        <v>8274</v>
      </c>
      <c r="P1383">
        <f t="shared" si="42"/>
        <v>2016</v>
      </c>
      <c r="Q1383" s="12" t="s">
        <v>8323</v>
      </c>
      <c r="R1383" t="s">
        <v>8324</v>
      </c>
      <c r="S1383">
        <f t="shared" si="43"/>
        <v>11</v>
      </c>
      <c r="T1383" s="17" t="s">
        <v>8375</v>
      </c>
    </row>
    <row r="1384" spans="1:20" ht="43.2" hidden="1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9">
        <v>41370.800185185188</v>
      </c>
      <c r="K1384">
        <v>1365275536</v>
      </c>
      <c r="L1384" t="b">
        <v>0</v>
      </c>
      <c r="M1384">
        <v>148</v>
      </c>
      <c r="N1384" t="b">
        <v>1</v>
      </c>
      <c r="O1384" t="s">
        <v>8274</v>
      </c>
      <c r="P1384">
        <f t="shared" si="42"/>
        <v>2013</v>
      </c>
      <c r="Q1384" s="12" t="s">
        <v>8323</v>
      </c>
      <c r="R1384" t="s">
        <v>8324</v>
      </c>
      <c r="S1384">
        <f t="shared" si="43"/>
        <v>4</v>
      </c>
      <c r="T1384" s="17" t="s">
        <v>8368</v>
      </c>
    </row>
    <row r="1385" spans="1:20" ht="43.2" hidden="1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9">
        <v>42707.074976851851</v>
      </c>
      <c r="K1385">
        <v>1480729678</v>
      </c>
      <c r="L1385" t="b">
        <v>0</v>
      </c>
      <c r="M1385">
        <v>93</v>
      </c>
      <c r="N1385" t="b">
        <v>1</v>
      </c>
      <c r="O1385" t="s">
        <v>8274</v>
      </c>
      <c r="P1385">
        <f t="shared" si="42"/>
        <v>2016</v>
      </c>
      <c r="Q1385" s="12" t="s">
        <v>8323</v>
      </c>
      <c r="R1385" t="s">
        <v>8324</v>
      </c>
      <c r="S1385">
        <f t="shared" si="43"/>
        <v>12</v>
      </c>
      <c r="T1385" s="17" t="s">
        <v>8376</v>
      </c>
    </row>
    <row r="1386" spans="1:20" ht="43.2" hidden="1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9">
        <v>42160.735208333332</v>
      </c>
      <c r="K1386">
        <v>1433525922</v>
      </c>
      <c r="L1386" t="b">
        <v>0</v>
      </c>
      <c r="M1386">
        <v>63</v>
      </c>
      <c r="N1386" t="b">
        <v>1</v>
      </c>
      <c r="O1386" t="s">
        <v>8274</v>
      </c>
      <c r="P1386">
        <f t="shared" si="42"/>
        <v>2015</v>
      </c>
      <c r="Q1386" s="12" t="s">
        <v>8323</v>
      </c>
      <c r="R1386" t="s">
        <v>8324</v>
      </c>
      <c r="S1386">
        <f t="shared" si="43"/>
        <v>6</v>
      </c>
      <c r="T1386" s="17" t="s">
        <v>8370</v>
      </c>
    </row>
    <row r="1387" spans="1:20" ht="43.2" hidden="1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9">
        <v>42433.688900462963</v>
      </c>
      <c r="K1387">
        <v>1457109121</v>
      </c>
      <c r="L1387" t="b">
        <v>0</v>
      </c>
      <c r="M1387">
        <v>134</v>
      </c>
      <c r="N1387" t="b">
        <v>1</v>
      </c>
      <c r="O1387" t="s">
        <v>8274</v>
      </c>
      <c r="P1387">
        <f t="shared" si="42"/>
        <v>2016</v>
      </c>
      <c r="Q1387" s="12" t="s">
        <v>8323</v>
      </c>
      <c r="R1387" t="s">
        <v>8324</v>
      </c>
      <c r="S1387">
        <f t="shared" si="43"/>
        <v>3</v>
      </c>
      <c r="T1387" s="17" t="s">
        <v>8367</v>
      </c>
    </row>
    <row r="1388" spans="1:20" ht="28.8" hidden="1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9">
        <v>42184.646863425929</v>
      </c>
      <c r="K1388">
        <v>1435591889</v>
      </c>
      <c r="L1388" t="b">
        <v>0</v>
      </c>
      <c r="M1388">
        <v>14</v>
      </c>
      <c r="N1388" t="b">
        <v>1</v>
      </c>
      <c r="O1388" t="s">
        <v>8274</v>
      </c>
      <c r="P1388">
        <f t="shared" si="42"/>
        <v>2015</v>
      </c>
      <c r="Q1388" s="12" t="s">
        <v>8323</v>
      </c>
      <c r="R1388" t="s">
        <v>8324</v>
      </c>
      <c r="S1388">
        <f t="shared" si="43"/>
        <v>6</v>
      </c>
      <c r="T1388" s="17" t="s">
        <v>8370</v>
      </c>
    </row>
    <row r="1389" spans="1:20" ht="43.2" hidden="1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9">
        <v>42126.921238425923</v>
      </c>
      <c r="K1389">
        <v>1430604395</v>
      </c>
      <c r="L1389" t="b">
        <v>0</v>
      </c>
      <c r="M1389">
        <v>78</v>
      </c>
      <c r="N1389" t="b">
        <v>1</v>
      </c>
      <c r="O1389" t="s">
        <v>8274</v>
      </c>
      <c r="P1389">
        <f t="shared" si="42"/>
        <v>2015</v>
      </c>
      <c r="Q1389" s="12" t="s">
        <v>8323</v>
      </c>
      <c r="R1389" t="s">
        <v>8324</v>
      </c>
      <c r="S1389">
        <f t="shared" si="43"/>
        <v>5</v>
      </c>
      <c r="T1389" s="17" t="s">
        <v>8369</v>
      </c>
    </row>
    <row r="1390" spans="1:20" ht="43.2" hidden="1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9">
        <v>42634.61478009259</v>
      </c>
      <c r="K1390">
        <v>1474469117</v>
      </c>
      <c r="L1390" t="b">
        <v>0</v>
      </c>
      <c r="M1390">
        <v>112</v>
      </c>
      <c r="N1390" t="b">
        <v>1</v>
      </c>
      <c r="O1390" t="s">
        <v>8274</v>
      </c>
      <c r="P1390">
        <f t="shared" si="42"/>
        <v>2016</v>
      </c>
      <c r="Q1390" s="12" t="s">
        <v>8323</v>
      </c>
      <c r="R1390" t="s">
        <v>8324</v>
      </c>
      <c r="S1390">
        <f t="shared" si="43"/>
        <v>9</v>
      </c>
      <c r="T1390" s="17" t="s">
        <v>8373</v>
      </c>
    </row>
    <row r="1391" spans="1:20" ht="28.8" hidden="1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9">
        <v>42565.480983796297</v>
      </c>
      <c r="K1391">
        <v>1468495957</v>
      </c>
      <c r="L1391" t="b">
        <v>0</v>
      </c>
      <c r="M1391">
        <v>34</v>
      </c>
      <c r="N1391" t="b">
        <v>1</v>
      </c>
      <c r="O1391" t="s">
        <v>8274</v>
      </c>
      <c r="P1391">
        <f t="shared" si="42"/>
        <v>2016</v>
      </c>
      <c r="Q1391" s="12" t="s">
        <v>8323</v>
      </c>
      <c r="R1391" t="s">
        <v>8324</v>
      </c>
      <c r="S1391">
        <f t="shared" si="43"/>
        <v>7</v>
      </c>
      <c r="T1391" s="17" t="s">
        <v>8371</v>
      </c>
    </row>
    <row r="1392" spans="1:20" ht="43.2" hidden="1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9">
        <v>42087.803310185183</v>
      </c>
      <c r="K1392">
        <v>1427224606</v>
      </c>
      <c r="L1392" t="b">
        <v>0</v>
      </c>
      <c r="M1392">
        <v>19</v>
      </c>
      <c r="N1392" t="b">
        <v>1</v>
      </c>
      <c r="O1392" t="s">
        <v>8274</v>
      </c>
      <c r="P1392">
        <f t="shared" si="42"/>
        <v>2015</v>
      </c>
      <c r="Q1392" s="12" t="s">
        <v>8323</v>
      </c>
      <c r="R1392" t="s">
        <v>8324</v>
      </c>
      <c r="S1392">
        <f t="shared" si="43"/>
        <v>3</v>
      </c>
      <c r="T1392" s="17" t="s">
        <v>8367</v>
      </c>
    </row>
    <row r="1393" spans="1:20" ht="43.2" hidden="1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9">
        <v>42193.650671296295</v>
      </c>
      <c r="K1393">
        <v>1436369818</v>
      </c>
      <c r="L1393" t="b">
        <v>0</v>
      </c>
      <c r="M1393">
        <v>13</v>
      </c>
      <c r="N1393" t="b">
        <v>1</v>
      </c>
      <c r="O1393" t="s">
        <v>8274</v>
      </c>
      <c r="P1393">
        <f t="shared" si="42"/>
        <v>2015</v>
      </c>
      <c r="Q1393" s="12" t="s">
        <v>8323</v>
      </c>
      <c r="R1393" t="s">
        <v>8324</v>
      </c>
      <c r="S1393">
        <f t="shared" si="43"/>
        <v>7</v>
      </c>
      <c r="T1393" s="17" t="s">
        <v>8371</v>
      </c>
    </row>
    <row r="1394" spans="1:20" ht="43.2" hidden="1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9">
        <v>42401.154930555553</v>
      </c>
      <c r="K1394">
        <v>1454298186</v>
      </c>
      <c r="L1394" t="b">
        <v>0</v>
      </c>
      <c r="M1394">
        <v>104</v>
      </c>
      <c r="N1394" t="b">
        <v>1</v>
      </c>
      <c r="O1394" t="s">
        <v>8274</v>
      </c>
      <c r="P1394">
        <f t="shared" si="42"/>
        <v>2016</v>
      </c>
      <c r="Q1394" s="12" t="s">
        <v>8323</v>
      </c>
      <c r="R1394" t="s">
        <v>8324</v>
      </c>
      <c r="S1394">
        <f t="shared" si="43"/>
        <v>2</v>
      </c>
      <c r="T1394" s="17" t="s">
        <v>8366</v>
      </c>
    </row>
    <row r="1395" spans="1:20" hidden="1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9">
        <v>42553.681979166664</v>
      </c>
      <c r="K1395">
        <v>1467476523</v>
      </c>
      <c r="L1395" t="b">
        <v>0</v>
      </c>
      <c r="M1395">
        <v>52</v>
      </c>
      <c r="N1395" t="b">
        <v>1</v>
      </c>
      <c r="O1395" t="s">
        <v>8274</v>
      </c>
      <c r="P1395">
        <f t="shared" si="42"/>
        <v>2016</v>
      </c>
      <c r="Q1395" s="12" t="s">
        <v>8323</v>
      </c>
      <c r="R1395" t="s">
        <v>8324</v>
      </c>
      <c r="S1395">
        <f t="shared" si="43"/>
        <v>7</v>
      </c>
      <c r="T1395" s="17" t="s">
        <v>8371</v>
      </c>
    </row>
    <row r="1396" spans="1:20" ht="43.2" hidden="1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9">
        <v>42752.144976851851</v>
      </c>
      <c r="K1396">
        <v>1484623726</v>
      </c>
      <c r="L1396" t="b">
        <v>0</v>
      </c>
      <c r="M1396">
        <v>17</v>
      </c>
      <c r="N1396" t="b">
        <v>1</v>
      </c>
      <c r="O1396" t="s">
        <v>8274</v>
      </c>
      <c r="P1396">
        <f t="shared" si="42"/>
        <v>2017</v>
      </c>
      <c r="Q1396" s="12" t="s">
        <v>8323</v>
      </c>
      <c r="R1396" t="s">
        <v>8324</v>
      </c>
      <c r="S1396">
        <f t="shared" si="43"/>
        <v>1</v>
      </c>
      <c r="T1396" s="17" t="s">
        <v>8365</v>
      </c>
    </row>
    <row r="1397" spans="1:20" hidden="1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9">
        <v>42719.90834490741</v>
      </c>
      <c r="K1397">
        <v>1481838481</v>
      </c>
      <c r="L1397" t="b">
        <v>0</v>
      </c>
      <c r="M1397">
        <v>82</v>
      </c>
      <c r="N1397" t="b">
        <v>1</v>
      </c>
      <c r="O1397" t="s">
        <v>8274</v>
      </c>
      <c r="P1397">
        <f t="shared" si="42"/>
        <v>2016</v>
      </c>
      <c r="Q1397" s="12" t="s">
        <v>8323</v>
      </c>
      <c r="R1397" t="s">
        <v>8324</v>
      </c>
      <c r="S1397">
        <f t="shared" si="43"/>
        <v>12</v>
      </c>
      <c r="T1397" s="17" t="s">
        <v>8376</v>
      </c>
    </row>
    <row r="1398" spans="1:20" ht="43.2" hidden="1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9">
        <v>42018.99863425926</v>
      </c>
      <c r="K1398">
        <v>1421279882</v>
      </c>
      <c r="L1398" t="b">
        <v>0</v>
      </c>
      <c r="M1398">
        <v>73</v>
      </c>
      <c r="N1398" t="b">
        <v>1</v>
      </c>
      <c r="O1398" t="s">
        <v>8274</v>
      </c>
      <c r="P1398">
        <f t="shared" si="42"/>
        <v>2015</v>
      </c>
      <c r="Q1398" s="12" t="s">
        <v>8323</v>
      </c>
      <c r="R1398" t="s">
        <v>8324</v>
      </c>
      <c r="S1398">
        <f t="shared" si="43"/>
        <v>1</v>
      </c>
      <c r="T1398" s="17" t="s">
        <v>8365</v>
      </c>
    </row>
    <row r="1399" spans="1:20" ht="43.2" hidden="1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9">
        <v>42640.917939814812</v>
      </c>
      <c r="K1399">
        <v>1475013710</v>
      </c>
      <c r="L1399" t="b">
        <v>0</v>
      </c>
      <c r="M1399">
        <v>158</v>
      </c>
      <c r="N1399" t="b">
        <v>1</v>
      </c>
      <c r="O1399" t="s">
        <v>8274</v>
      </c>
      <c r="P1399">
        <f t="shared" si="42"/>
        <v>2016</v>
      </c>
      <c r="Q1399" s="12" t="s">
        <v>8323</v>
      </c>
      <c r="R1399" t="s">
        <v>8324</v>
      </c>
      <c r="S1399">
        <f t="shared" si="43"/>
        <v>9</v>
      </c>
      <c r="T1399" s="17" t="s">
        <v>8373</v>
      </c>
    </row>
    <row r="1400" spans="1:20" ht="43.2" hidden="1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9">
        <v>42526.874236111114</v>
      </c>
      <c r="K1400">
        <v>1465160334</v>
      </c>
      <c r="L1400" t="b">
        <v>0</v>
      </c>
      <c r="M1400">
        <v>65</v>
      </c>
      <c r="N1400" t="b">
        <v>1</v>
      </c>
      <c r="O1400" t="s">
        <v>8274</v>
      </c>
      <c r="P1400">
        <f t="shared" si="42"/>
        <v>2016</v>
      </c>
      <c r="Q1400" s="12" t="s">
        <v>8323</v>
      </c>
      <c r="R1400" t="s">
        <v>8324</v>
      </c>
      <c r="S1400">
        <f t="shared" si="43"/>
        <v>6</v>
      </c>
      <c r="T1400" s="17" t="s">
        <v>8370</v>
      </c>
    </row>
    <row r="1401" spans="1:20" ht="43.2" hidden="1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9">
        <v>41889.004317129627</v>
      </c>
      <c r="K1401">
        <v>1410048373</v>
      </c>
      <c r="L1401" t="b">
        <v>0</v>
      </c>
      <c r="M1401">
        <v>184</v>
      </c>
      <c r="N1401" t="b">
        <v>1</v>
      </c>
      <c r="O1401" t="s">
        <v>8274</v>
      </c>
      <c r="P1401">
        <f t="shared" si="42"/>
        <v>2014</v>
      </c>
      <c r="Q1401" s="12" t="s">
        <v>8323</v>
      </c>
      <c r="R1401" t="s">
        <v>8324</v>
      </c>
      <c r="S1401">
        <f t="shared" si="43"/>
        <v>9</v>
      </c>
      <c r="T1401" s="17" t="s">
        <v>8373</v>
      </c>
    </row>
    <row r="1402" spans="1:20" ht="43.2" hidden="1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9">
        <v>42498.341122685182</v>
      </c>
      <c r="K1402">
        <v>1462695073</v>
      </c>
      <c r="L1402" t="b">
        <v>0</v>
      </c>
      <c r="M1402">
        <v>34</v>
      </c>
      <c r="N1402" t="b">
        <v>1</v>
      </c>
      <c r="O1402" t="s">
        <v>8274</v>
      </c>
      <c r="P1402">
        <f t="shared" si="42"/>
        <v>2016</v>
      </c>
      <c r="Q1402" s="12" t="s">
        <v>8323</v>
      </c>
      <c r="R1402" t="s">
        <v>8324</v>
      </c>
      <c r="S1402">
        <f t="shared" si="43"/>
        <v>5</v>
      </c>
      <c r="T1402" s="17" t="s">
        <v>8369</v>
      </c>
    </row>
    <row r="1403" spans="1:20" ht="43.2" hidden="1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9">
        <v>41399.99622685185</v>
      </c>
      <c r="K1403">
        <v>1367798074</v>
      </c>
      <c r="L1403" t="b">
        <v>0</v>
      </c>
      <c r="M1403">
        <v>240</v>
      </c>
      <c r="N1403" t="b">
        <v>1</v>
      </c>
      <c r="O1403" t="s">
        <v>8274</v>
      </c>
      <c r="P1403">
        <f t="shared" si="42"/>
        <v>2013</v>
      </c>
      <c r="Q1403" s="12" t="s">
        <v>8323</v>
      </c>
      <c r="R1403" t="s">
        <v>8324</v>
      </c>
      <c r="S1403">
        <f t="shared" si="43"/>
        <v>5</v>
      </c>
      <c r="T1403" s="17" t="s">
        <v>8369</v>
      </c>
    </row>
    <row r="1404" spans="1:20" ht="43.2" hidden="1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9">
        <v>42065.053368055553</v>
      </c>
      <c r="K1404">
        <v>1425259011</v>
      </c>
      <c r="L1404" t="b">
        <v>0</v>
      </c>
      <c r="M1404">
        <v>113</v>
      </c>
      <c r="N1404" t="b">
        <v>1</v>
      </c>
      <c r="O1404" t="s">
        <v>8274</v>
      </c>
      <c r="P1404">
        <f t="shared" si="42"/>
        <v>2015</v>
      </c>
      <c r="Q1404" s="12" t="s">
        <v>8323</v>
      </c>
      <c r="R1404" t="s">
        <v>8324</v>
      </c>
      <c r="S1404">
        <f t="shared" si="43"/>
        <v>3</v>
      </c>
      <c r="T1404" s="17" t="s">
        <v>8367</v>
      </c>
    </row>
    <row r="1405" spans="1:20" ht="43.2" hidden="1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9">
        <v>41451.062905092593</v>
      </c>
      <c r="K1405">
        <v>1372210235</v>
      </c>
      <c r="L1405" t="b">
        <v>0</v>
      </c>
      <c r="M1405">
        <v>66</v>
      </c>
      <c r="N1405" t="b">
        <v>1</v>
      </c>
      <c r="O1405" t="s">
        <v>8274</v>
      </c>
      <c r="P1405">
        <f t="shared" si="42"/>
        <v>2013</v>
      </c>
      <c r="Q1405" s="12" t="s">
        <v>8323</v>
      </c>
      <c r="R1405" t="s">
        <v>8324</v>
      </c>
      <c r="S1405">
        <f t="shared" si="43"/>
        <v>6</v>
      </c>
      <c r="T1405" s="17" t="s">
        <v>8370</v>
      </c>
    </row>
    <row r="1406" spans="1:20" ht="43.2" hidden="1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9">
        <v>42032.510243055556</v>
      </c>
      <c r="K1406">
        <v>1422447285</v>
      </c>
      <c r="L1406" t="b">
        <v>1</v>
      </c>
      <c r="M1406">
        <v>5</v>
      </c>
      <c r="N1406" t="b">
        <v>0</v>
      </c>
      <c r="O1406" t="s">
        <v>8285</v>
      </c>
      <c r="P1406">
        <f t="shared" si="42"/>
        <v>2015</v>
      </c>
      <c r="Q1406" s="12" t="s">
        <v>8320</v>
      </c>
      <c r="R1406" t="s">
        <v>8339</v>
      </c>
      <c r="S1406">
        <f t="shared" si="43"/>
        <v>1</v>
      </c>
      <c r="T1406" s="17" t="s">
        <v>8365</v>
      </c>
    </row>
    <row r="1407" spans="1:20" ht="28.8" hidden="1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9">
        <v>41941.680567129632</v>
      </c>
      <c r="K1407">
        <v>1414599601</v>
      </c>
      <c r="L1407" t="b">
        <v>1</v>
      </c>
      <c r="M1407">
        <v>17</v>
      </c>
      <c r="N1407" t="b">
        <v>0</v>
      </c>
      <c r="O1407" t="s">
        <v>8285</v>
      </c>
      <c r="P1407">
        <f t="shared" si="42"/>
        <v>2014</v>
      </c>
      <c r="Q1407" s="12" t="s">
        <v>8320</v>
      </c>
      <c r="R1407" t="s">
        <v>8339</v>
      </c>
      <c r="S1407">
        <f t="shared" si="43"/>
        <v>10</v>
      </c>
      <c r="T1407" s="17" t="s">
        <v>8374</v>
      </c>
    </row>
    <row r="1408" spans="1:20" hidden="1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9">
        <v>42297.432951388888</v>
      </c>
      <c r="K1408">
        <v>1445336607</v>
      </c>
      <c r="L1408" t="b">
        <v>0</v>
      </c>
      <c r="M1408">
        <v>3</v>
      </c>
      <c r="N1408" t="b">
        <v>0</v>
      </c>
      <c r="O1408" t="s">
        <v>8285</v>
      </c>
      <c r="P1408">
        <f t="shared" si="42"/>
        <v>2015</v>
      </c>
      <c r="Q1408" s="12" t="s">
        <v>8320</v>
      </c>
      <c r="R1408" t="s">
        <v>8339</v>
      </c>
      <c r="S1408">
        <f t="shared" si="43"/>
        <v>10</v>
      </c>
      <c r="T1408" s="17" t="s">
        <v>8374</v>
      </c>
    </row>
    <row r="1409" spans="1:20" ht="43.2" hidden="1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9">
        <v>41838.536782407406</v>
      </c>
      <c r="K1409">
        <v>1405687978</v>
      </c>
      <c r="L1409" t="b">
        <v>0</v>
      </c>
      <c r="M1409">
        <v>2</v>
      </c>
      <c r="N1409" t="b">
        <v>0</v>
      </c>
      <c r="O1409" t="s">
        <v>8285</v>
      </c>
      <c r="P1409">
        <f t="shared" si="42"/>
        <v>2014</v>
      </c>
      <c r="Q1409" s="12" t="s">
        <v>8320</v>
      </c>
      <c r="R1409" t="s">
        <v>8339</v>
      </c>
      <c r="S1409">
        <f t="shared" si="43"/>
        <v>7</v>
      </c>
      <c r="T1409" s="17" t="s">
        <v>8371</v>
      </c>
    </row>
    <row r="1410" spans="1:20" ht="43.2" hidden="1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9">
        <v>42291.872175925928</v>
      </c>
      <c r="K1410">
        <v>1444856156</v>
      </c>
      <c r="L1410" t="b">
        <v>0</v>
      </c>
      <c r="M1410">
        <v>6</v>
      </c>
      <c r="N1410" t="b">
        <v>0</v>
      </c>
      <c r="O1410" t="s">
        <v>8285</v>
      </c>
      <c r="P1410">
        <f t="shared" si="42"/>
        <v>2015</v>
      </c>
      <c r="Q1410" s="12" t="s">
        <v>8320</v>
      </c>
      <c r="R1410" t="s">
        <v>8339</v>
      </c>
      <c r="S1410">
        <f t="shared" si="43"/>
        <v>10</v>
      </c>
      <c r="T1410" s="17" t="s">
        <v>8374</v>
      </c>
    </row>
    <row r="1411" spans="1:20" ht="43.2" hidden="1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9">
        <v>41945.133506944447</v>
      </c>
      <c r="K1411">
        <v>1414897935</v>
      </c>
      <c r="L1411" t="b">
        <v>0</v>
      </c>
      <c r="M1411">
        <v>0</v>
      </c>
      <c r="N1411" t="b">
        <v>0</v>
      </c>
      <c r="O1411" t="s">
        <v>8285</v>
      </c>
      <c r="P1411">
        <f t="shared" ref="P1411:P1474" si="44">YEAR(J1411)</f>
        <v>2014</v>
      </c>
      <c r="Q1411" s="12" t="s">
        <v>8320</v>
      </c>
      <c r="R1411" t="s">
        <v>8339</v>
      </c>
      <c r="S1411">
        <f t="shared" ref="S1411:S1474" si="45">MONTH(J1411)</f>
        <v>11</v>
      </c>
      <c r="T1411" s="17" t="s">
        <v>8375</v>
      </c>
    </row>
    <row r="1412" spans="1:20" ht="43.2" hidden="1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9">
        <v>42479.318518518521</v>
      </c>
      <c r="K1412">
        <v>1461051520</v>
      </c>
      <c r="L1412" t="b">
        <v>0</v>
      </c>
      <c r="M1412">
        <v>1</v>
      </c>
      <c r="N1412" t="b">
        <v>0</v>
      </c>
      <c r="O1412" t="s">
        <v>8285</v>
      </c>
      <c r="P1412">
        <f t="shared" si="44"/>
        <v>2016</v>
      </c>
      <c r="Q1412" s="12" t="s">
        <v>8320</v>
      </c>
      <c r="R1412" t="s">
        <v>8339</v>
      </c>
      <c r="S1412">
        <f t="shared" si="45"/>
        <v>4</v>
      </c>
      <c r="T1412" s="17" t="s">
        <v>8368</v>
      </c>
    </row>
    <row r="1413" spans="1:20" ht="43.2" hidden="1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9">
        <v>42013.059027777781</v>
      </c>
      <c r="K1413">
        <v>1420766700</v>
      </c>
      <c r="L1413" t="b">
        <v>0</v>
      </c>
      <c r="M1413">
        <v>3</v>
      </c>
      <c r="N1413" t="b">
        <v>0</v>
      </c>
      <c r="O1413" t="s">
        <v>8285</v>
      </c>
      <c r="P1413">
        <f t="shared" si="44"/>
        <v>2015</v>
      </c>
      <c r="Q1413" s="12" t="s">
        <v>8320</v>
      </c>
      <c r="R1413" t="s">
        <v>8339</v>
      </c>
      <c r="S1413">
        <f t="shared" si="45"/>
        <v>1</v>
      </c>
      <c r="T1413" s="17" t="s">
        <v>8365</v>
      </c>
    </row>
    <row r="1414" spans="1:20" ht="28.8" hidden="1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9">
        <v>41947.063645833332</v>
      </c>
      <c r="K1414">
        <v>1415064699</v>
      </c>
      <c r="L1414" t="b">
        <v>0</v>
      </c>
      <c r="M1414">
        <v>13</v>
      </c>
      <c r="N1414" t="b">
        <v>0</v>
      </c>
      <c r="O1414" t="s">
        <v>8285</v>
      </c>
      <c r="P1414">
        <f t="shared" si="44"/>
        <v>2014</v>
      </c>
      <c r="Q1414" s="12" t="s">
        <v>8320</v>
      </c>
      <c r="R1414" t="s">
        <v>8339</v>
      </c>
      <c r="S1414">
        <f t="shared" si="45"/>
        <v>11</v>
      </c>
      <c r="T1414" s="17" t="s">
        <v>8375</v>
      </c>
    </row>
    <row r="1415" spans="1:20" ht="57.6" hidden="1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9">
        <v>42360.437152777777</v>
      </c>
      <c r="K1415">
        <v>1450780170</v>
      </c>
      <c r="L1415" t="b">
        <v>0</v>
      </c>
      <c r="M1415">
        <v>1</v>
      </c>
      <c r="N1415" t="b">
        <v>0</v>
      </c>
      <c r="O1415" t="s">
        <v>8285</v>
      </c>
      <c r="P1415">
        <f t="shared" si="44"/>
        <v>2015</v>
      </c>
      <c r="Q1415" s="12" t="s">
        <v>8320</v>
      </c>
      <c r="R1415" t="s">
        <v>8339</v>
      </c>
      <c r="S1415">
        <f t="shared" si="45"/>
        <v>12</v>
      </c>
      <c r="T1415" s="17" t="s">
        <v>8376</v>
      </c>
    </row>
    <row r="1416" spans="1:20" ht="43.2" hidden="1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9">
        <v>42708.25309027778</v>
      </c>
      <c r="K1416">
        <v>1480831467</v>
      </c>
      <c r="L1416" t="b">
        <v>0</v>
      </c>
      <c r="M1416">
        <v>1</v>
      </c>
      <c r="N1416" t="b">
        <v>0</v>
      </c>
      <c r="O1416" t="s">
        <v>8285</v>
      </c>
      <c r="P1416">
        <f t="shared" si="44"/>
        <v>2016</v>
      </c>
      <c r="Q1416" s="12" t="s">
        <v>8320</v>
      </c>
      <c r="R1416" t="s">
        <v>8339</v>
      </c>
      <c r="S1416">
        <f t="shared" si="45"/>
        <v>12</v>
      </c>
      <c r="T1416" s="17" t="s">
        <v>8376</v>
      </c>
    </row>
    <row r="1417" spans="1:20" ht="43.2" hidden="1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9">
        <v>42192.675821759258</v>
      </c>
      <c r="K1417">
        <v>1436285591</v>
      </c>
      <c r="L1417" t="b">
        <v>0</v>
      </c>
      <c r="M1417">
        <v>9</v>
      </c>
      <c r="N1417" t="b">
        <v>0</v>
      </c>
      <c r="O1417" t="s">
        <v>8285</v>
      </c>
      <c r="P1417">
        <f t="shared" si="44"/>
        <v>2015</v>
      </c>
      <c r="Q1417" s="12" t="s">
        <v>8320</v>
      </c>
      <c r="R1417" t="s">
        <v>8339</v>
      </c>
      <c r="S1417">
        <f t="shared" si="45"/>
        <v>7</v>
      </c>
      <c r="T1417" s="17" t="s">
        <v>8371</v>
      </c>
    </row>
    <row r="1418" spans="1:20" ht="43.2" hidden="1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9">
        <v>42299.926145833335</v>
      </c>
      <c r="K1418">
        <v>1445552019</v>
      </c>
      <c r="L1418" t="b">
        <v>0</v>
      </c>
      <c r="M1418">
        <v>0</v>
      </c>
      <c r="N1418" t="b">
        <v>0</v>
      </c>
      <c r="O1418" t="s">
        <v>8285</v>
      </c>
      <c r="P1418">
        <f t="shared" si="44"/>
        <v>2015</v>
      </c>
      <c r="Q1418" s="12" t="s">
        <v>8320</v>
      </c>
      <c r="R1418" t="s">
        <v>8339</v>
      </c>
      <c r="S1418">
        <f t="shared" si="45"/>
        <v>10</v>
      </c>
      <c r="T1418" s="17" t="s">
        <v>8374</v>
      </c>
    </row>
    <row r="1419" spans="1:20" ht="43.2" hidden="1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9">
        <v>42232.15016203704</v>
      </c>
      <c r="K1419">
        <v>1439696174</v>
      </c>
      <c r="L1419" t="b">
        <v>0</v>
      </c>
      <c r="M1419">
        <v>2</v>
      </c>
      <c r="N1419" t="b">
        <v>0</v>
      </c>
      <c r="O1419" t="s">
        <v>8285</v>
      </c>
      <c r="P1419">
        <f t="shared" si="44"/>
        <v>2015</v>
      </c>
      <c r="Q1419" s="12" t="s">
        <v>8320</v>
      </c>
      <c r="R1419" t="s">
        <v>8339</v>
      </c>
      <c r="S1419">
        <f t="shared" si="45"/>
        <v>8</v>
      </c>
      <c r="T1419" s="17" t="s">
        <v>8372</v>
      </c>
    </row>
    <row r="1420" spans="1:20" ht="57.6" hidden="1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9">
        <v>42395.456412037034</v>
      </c>
      <c r="K1420">
        <v>1453805834</v>
      </c>
      <c r="L1420" t="b">
        <v>0</v>
      </c>
      <c r="M1420">
        <v>1</v>
      </c>
      <c r="N1420" t="b">
        <v>0</v>
      </c>
      <c r="O1420" t="s">
        <v>8285</v>
      </c>
      <c r="P1420">
        <f t="shared" si="44"/>
        <v>2016</v>
      </c>
      <c r="Q1420" s="12" t="s">
        <v>8320</v>
      </c>
      <c r="R1420" t="s">
        <v>8339</v>
      </c>
      <c r="S1420">
        <f t="shared" si="45"/>
        <v>1</v>
      </c>
      <c r="T1420" s="17" t="s">
        <v>8365</v>
      </c>
    </row>
    <row r="1421" spans="1:20" ht="43.2" hidden="1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9">
        <v>42622.456238425926</v>
      </c>
      <c r="K1421">
        <v>1473418619</v>
      </c>
      <c r="L1421" t="b">
        <v>0</v>
      </c>
      <c r="M1421">
        <v>10</v>
      </c>
      <c r="N1421" t="b">
        <v>0</v>
      </c>
      <c r="O1421" t="s">
        <v>8285</v>
      </c>
      <c r="P1421">
        <f t="shared" si="44"/>
        <v>2016</v>
      </c>
      <c r="Q1421" s="12" t="s">
        <v>8320</v>
      </c>
      <c r="R1421" t="s">
        <v>8339</v>
      </c>
      <c r="S1421">
        <f t="shared" si="45"/>
        <v>9</v>
      </c>
      <c r="T1421" s="17" t="s">
        <v>8373</v>
      </c>
    </row>
    <row r="1422" spans="1:20" ht="28.8" hidden="1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9">
        <v>42524.667662037034</v>
      </c>
      <c r="K1422">
        <v>1464969686</v>
      </c>
      <c r="L1422" t="b">
        <v>0</v>
      </c>
      <c r="M1422">
        <v>3</v>
      </c>
      <c r="N1422" t="b">
        <v>0</v>
      </c>
      <c r="O1422" t="s">
        <v>8285</v>
      </c>
      <c r="P1422">
        <f t="shared" si="44"/>
        <v>2016</v>
      </c>
      <c r="Q1422" s="12" t="s">
        <v>8320</v>
      </c>
      <c r="R1422" t="s">
        <v>8339</v>
      </c>
      <c r="S1422">
        <f t="shared" si="45"/>
        <v>6</v>
      </c>
      <c r="T1422" s="17" t="s">
        <v>8370</v>
      </c>
    </row>
    <row r="1423" spans="1:20" ht="43.2" hidden="1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9">
        <v>42013.915613425925</v>
      </c>
      <c r="K1423">
        <v>1420840709</v>
      </c>
      <c r="L1423" t="b">
        <v>0</v>
      </c>
      <c r="M1423">
        <v>2</v>
      </c>
      <c r="N1423" t="b">
        <v>0</v>
      </c>
      <c r="O1423" t="s">
        <v>8285</v>
      </c>
      <c r="P1423">
        <f t="shared" si="44"/>
        <v>2015</v>
      </c>
      <c r="Q1423" s="12" t="s">
        <v>8320</v>
      </c>
      <c r="R1423" t="s">
        <v>8339</v>
      </c>
      <c r="S1423">
        <f t="shared" si="45"/>
        <v>1</v>
      </c>
      <c r="T1423" s="17" t="s">
        <v>8365</v>
      </c>
    </row>
    <row r="1424" spans="1:20" ht="43.2" hidden="1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9">
        <v>42604.239629629628</v>
      </c>
      <c r="K1424">
        <v>1471844704</v>
      </c>
      <c r="L1424" t="b">
        <v>0</v>
      </c>
      <c r="M1424">
        <v>2</v>
      </c>
      <c r="N1424" t="b">
        <v>0</v>
      </c>
      <c r="O1424" t="s">
        <v>8285</v>
      </c>
      <c r="P1424">
        <f t="shared" si="44"/>
        <v>2016</v>
      </c>
      <c r="Q1424" s="12" t="s">
        <v>8320</v>
      </c>
      <c r="R1424" t="s">
        <v>8339</v>
      </c>
      <c r="S1424">
        <f t="shared" si="45"/>
        <v>8</v>
      </c>
      <c r="T1424" s="17" t="s">
        <v>8372</v>
      </c>
    </row>
    <row r="1425" spans="1:20" ht="43.2" hidden="1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9">
        <v>42340.360312500001</v>
      </c>
      <c r="K1425">
        <v>1449045531</v>
      </c>
      <c r="L1425" t="b">
        <v>0</v>
      </c>
      <c r="M1425">
        <v>1</v>
      </c>
      <c r="N1425" t="b">
        <v>0</v>
      </c>
      <c r="O1425" t="s">
        <v>8285</v>
      </c>
      <c r="P1425">
        <f t="shared" si="44"/>
        <v>2015</v>
      </c>
      <c r="Q1425" s="12" t="s">
        <v>8320</v>
      </c>
      <c r="R1425" t="s">
        <v>8339</v>
      </c>
      <c r="S1425">
        <f t="shared" si="45"/>
        <v>12</v>
      </c>
      <c r="T1425" s="17" t="s">
        <v>8376</v>
      </c>
    </row>
    <row r="1426" spans="1:20" ht="43.2" hidden="1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9">
        <v>42676.717615740738</v>
      </c>
      <c r="K1426">
        <v>1478106802</v>
      </c>
      <c r="L1426" t="b">
        <v>0</v>
      </c>
      <c r="M1426">
        <v>14</v>
      </c>
      <c r="N1426" t="b">
        <v>0</v>
      </c>
      <c r="O1426" t="s">
        <v>8285</v>
      </c>
      <c r="P1426">
        <f t="shared" si="44"/>
        <v>2016</v>
      </c>
      <c r="Q1426" s="12" t="s">
        <v>8320</v>
      </c>
      <c r="R1426" t="s">
        <v>8339</v>
      </c>
      <c r="S1426">
        <f t="shared" si="45"/>
        <v>11</v>
      </c>
      <c r="T1426" s="17" t="s">
        <v>8375</v>
      </c>
    </row>
    <row r="1427" spans="1:20" ht="43.2" hidden="1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9">
        <v>42093.131469907406</v>
      </c>
      <c r="K1427">
        <v>1427684959</v>
      </c>
      <c r="L1427" t="b">
        <v>0</v>
      </c>
      <c r="M1427">
        <v>0</v>
      </c>
      <c r="N1427" t="b">
        <v>0</v>
      </c>
      <c r="O1427" t="s">
        <v>8285</v>
      </c>
      <c r="P1427">
        <f t="shared" si="44"/>
        <v>2015</v>
      </c>
      <c r="Q1427" s="12" t="s">
        <v>8320</v>
      </c>
      <c r="R1427" t="s">
        <v>8339</v>
      </c>
      <c r="S1427">
        <f t="shared" si="45"/>
        <v>3</v>
      </c>
      <c r="T1427" s="17" t="s">
        <v>8367</v>
      </c>
    </row>
    <row r="1428" spans="1:20" ht="43.2" hidden="1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9">
        <v>42180.390277777777</v>
      </c>
      <c r="K1428">
        <v>1435224120</v>
      </c>
      <c r="L1428" t="b">
        <v>0</v>
      </c>
      <c r="M1428">
        <v>0</v>
      </c>
      <c r="N1428" t="b">
        <v>0</v>
      </c>
      <c r="O1428" t="s">
        <v>8285</v>
      </c>
      <c r="P1428">
        <f t="shared" si="44"/>
        <v>2015</v>
      </c>
      <c r="Q1428" s="12" t="s">
        <v>8320</v>
      </c>
      <c r="R1428" t="s">
        <v>8339</v>
      </c>
      <c r="S1428">
        <f t="shared" si="45"/>
        <v>6</v>
      </c>
      <c r="T1428" s="17" t="s">
        <v>8370</v>
      </c>
    </row>
    <row r="1429" spans="1:20" ht="43.2" hidden="1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9">
        <v>42601.851678240739</v>
      </c>
      <c r="K1429">
        <v>1471638385</v>
      </c>
      <c r="L1429" t="b">
        <v>0</v>
      </c>
      <c r="M1429">
        <v>4</v>
      </c>
      <c r="N1429" t="b">
        <v>0</v>
      </c>
      <c r="O1429" t="s">
        <v>8285</v>
      </c>
      <c r="P1429">
        <f t="shared" si="44"/>
        <v>2016</v>
      </c>
      <c r="Q1429" s="12" t="s">
        <v>8320</v>
      </c>
      <c r="R1429" t="s">
        <v>8339</v>
      </c>
      <c r="S1429">
        <f t="shared" si="45"/>
        <v>8</v>
      </c>
      <c r="T1429" s="17" t="s">
        <v>8372</v>
      </c>
    </row>
    <row r="1430" spans="1:20" ht="43.2" hidden="1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9">
        <v>42432.379826388889</v>
      </c>
      <c r="K1430">
        <v>1456996017</v>
      </c>
      <c r="L1430" t="b">
        <v>0</v>
      </c>
      <c r="M1430">
        <v>3</v>
      </c>
      <c r="N1430" t="b">
        <v>0</v>
      </c>
      <c r="O1430" t="s">
        <v>8285</v>
      </c>
      <c r="P1430">
        <f t="shared" si="44"/>
        <v>2016</v>
      </c>
      <c r="Q1430" s="12" t="s">
        <v>8320</v>
      </c>
      <c r="R1430" t="s">
        <v>8339</v>
      </c>
      <c r="S1430">
        <f t="shared" si="45"/>
        <v>3</v>
      </c>
      <c r="T1430" s="17" t="s">
        <v>8367</v>
      </c>
    </row>
    <row r="1431" spans="1:20" ht="43.2" hidden="1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9">
        <v>42074.060671296298</v>
      </c>
      <c r="K1431">
        <v>1426037242</v>
      </c>
      <c r="L1431" t="b">
        <v>0</v>
      </c>
      <c r="M1431">
        <v>0</v>
      </c>
      <c r="N1431" t="b">
        <v>0</v>
      </c>
      <c r="O1431" t="s">
        <v>8285</v>
      </c>
      <c r="P1431">
        <f t="shared" si="44"/>
        <v>2015</v>
      </c>
      <c r="Q1431" s="12" t="s">
        <v>8320</v>
      </c>
      <c r="R1431" t="s">
        <v>8339</v>
      </c>
      <c r="S1431">
        <f t="shared" si="45"/>
        <v>3</v>
      </c>
      <c r="T1431" s="17" t="s">
        <v>8367</v>
      </c>
    </row>
    <row r="1432" spans="1:20" ht="43.2" hidden="1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9">
        <v>41961.813518518517</v>
      </c>
      <c r="K1432">
        <v>1416339088</v>
      </c>
      <c r="L1432" t="b">
        <v>0</v>
      </c>
      <c r="M1432">
        <v>5</v>
      </c>
      <c r="N1432" t="b">
        <v>0</v>
      </c>
      <c r="O1432" t="s">
        <v>8285</v>
      </c>
      <c r="P1432">
        <f t="shared" si="44"/>
        <v>2014</v>
      </c>
      <c r="Q1432" s="12" t="s">
        <v>8320</v>
      </c>
      <c r="R1432" t="s">
        <v>8339</v>
      </c>
      <c r="S1432">
        <f t="shared" si="45"/>
        <v>11</v>
      </c>
      <c r="T1432" s="17" t="s">
        <v>8375</v>
      </c>
    </row>
    <row r="1433" spans="1:20" ht="43.2" hidden="1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9">
        <v>42304.210833333331</v>
      </c>
      <c r="K1433">
        <v>1445922216</v>
      </c>
      <c r="L1433" t="b">
        <v>0</v>
      </c>
      <c r="M1433">
        <v>47</v>
      </c>
      <c r="N1433" t="b">
        <v>0</v>
      </c>
      <c r="O1433" t="s">
        <v>8285</v>
      </c>
      <c r="P1433">
        <f t="shared" si="44"/>
        <v>2015</v>
      </c>
      <c r="Q1433" s="12" t="s">
        <v>8320</v>
      </c>
      <c r="R1433" t="s">
        <v>8339</v>
      </c>
      <c r="S1433">
        <f t="shared" si="45"/>
        <v>10</v>
      </c>
      <c r="T1433" s="17" t="s">
        <v>8374</v>
      </c>
    </row>
    <row r="1434" spans="1:20" ht="43.2" hidden="1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9">
        <v>42175.780416666668</v>
      </c>
      <c r="K1434">
        <v>1434825828</v>
      </c>
      <c r="L1434" t="b">
        <v>0</v>
      </c>
      <c r="M1434">
        <v>0</v>
      </c>
      <c r="N1434" t="b">
        <v>0</v>
      </c>
      <c r="O1434" t="s">
        <v>8285</v>
      </c>
      <c r="P1434">
        <f t="shared" si="44"/>
        <v>2015</v>
      </c>
      <c r="Q1434" s="12" t="s">
        <v>8320</v>
      </c>
      <c r="R1434" t="s">
        <v>8339</v>
      </c>
      <c r="S1434">
        <f t="shared" si="45"/>
        <v>6</v>
      </c>
      <c r="T1434" s="17" t="s">
        <v>8370</v>
      </c>
    </row>
    <row r="1435" spans="1:20" ht="43.2" hidden="1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9">
        <v>42673.625868055555</v>
      </c>
      <c r="K1435">
        <v>1477839675</v>
      </c>
      <c r="L1435" t="b">
        <v>0</v>
      </c>
      <c r="M1435">
        <v>10</v>
      </c>
      <c r="N1435" t="b">
        <v>0</v>
      </c>
      <c r="O1435" t="s">
        <v>8285</v>
      </c>
      <c r="P1435">
        <f t="shared" si="44"/>
        <v>2016</v>
      </c>
      <c r="Q1435" s="12" t="s">
        <v>8320</v>
      </c>
      <c r="R1435" t="s">
        <v>8339</v>
      </c>
      <c r="S1435">
        <f t="shared" si="45"/>
        <v>10</v>
      </c>
      <c r="T1435" s="17" t="s">
        <v>8374</v>
      </c>
    </row>
    <row r="1436" spans="1:20" ht="43.2" hidden="1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9">
        <v>42142.767106481479</v>
      </c>
      <c r="K1436">
        <v>1431973478</v>
      </c>
      <c r="L1436" t="b">
        <v>0</v>
      </c>
      <c r="M1436">
        <v>11</v>
      </c>
      <c r="N1436" t="b">
        <v>0</v>
      </c>
      <c r="O1436" t="s">
        <v>8285</v>
      </c>
      <c r="P1436">
        <f t="shared" si="44"/>
        <v>2015</v>
      </c>
      <c r="Q1436" s="12" t="s">
        <v>8320</v>
      </c>
      <c r="R1436" t="s">
        <v>8339</v>
      </c>
      <c r="S1436">
        <f t="shared" si="45"/>
        <v>5</v>
      </c>
      <c r="T1436" s="17" t="s">
        <v>8369</v>
      </c>
    </row>
    <row r="1437" spans="1:20" ht="28.8" hidden="1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9">
        <v>42258.780324074076</v>
      </c>
      <c r="K1437">
        <v>1441997020</v>
      </c>
      <c r="L1437" t="b">
        <v>0</v>
      </c>
      <c r="M1437">
        <v>2</v>
      </c>
      <c r="N1437" t="b">
        <v>0</v>
      </c>
      <c r="O1437" t="s">
        <v>8285</v>
      </c>
      <c r="P1437">
        <f t="shared" si="44"/>
        <v>2015</v>
      </c>
      <c r="Q1437" s="12" t="s">
        <v>8320</v>
      </c>
      <c r="R1437" t="s">
        <v>8339</v>
      </c>
      <c r="S1437">
        <f t="shared" si="45"/>
        <v>9</v>
      </c>
      <c r="T1437" s="17" t="s">
        <v>8373</v>
      </c>
    </row>
    <row r="1438" spans="1:20" ht="43.2" hidden="1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9">
        <v>42391.35019675926</v>
      </c>
      <c r="K1438">
        <v>1453451057</v>
      </c>
      <c r="L1438" t="b">
        <v>0</v>
      </c>
      <c r="M1438">
        <v>2</v>
      </c>
      <c r="N1438" t="b">
        <v>0</v>
      </c>
      <c r="O1438" t="s">
        <v>8285</v>
      </c>
      <c r="P1438">
        <f t="shared" si="44"/>
        <v>2016</v>
      </c>
      <c r="Q1438" s="12" t="s">
        <v>8320</v>
      </c>
      <c r="R1438" t="s">
        <v>8339</v>
      </c>
      <c r="S1438">
        <f t="shared" si="45"/>
        <v>1</v>
      </c>
      <c r="T1438" s="17" t="s">
        <v>8365</v>
      </c>
    </row>
    <row r="1439" spans="1:20" ht="57.6" hidden="1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9">
        <v>41796.531701388885</v>
      </c>
      <c r="K1439">
        <v>1402058739</v>
      </c>
      <c r="L1439" t="b">
        <v>0</v>
      </c>
      <c r="M1439">
        <v>22</v>
      </c>
      <c r="N1439" t="b">
        <v>0</v>
      </c>
      <c r="O1439" t="s">
        <v>8285</v>
      </c>
      <c r="P1439">
        <f t="shared" si="44"/>
        <v>2014</v>
      </c>
      <c r="Q1439" s="12" t="s">
        <v>8320</v>
      </c>
      <c r="R1439" t="s">
        <v>8339</v>
      </c>
      <c r="S1439">
        <f t="shared" si="45"/>
        <v>6</v>
      </c>
      <c r="T1439" s="17" t="s">
        <v>8370</v>
      </c>
    </row>
    <row r="1440" spans="1:20" ht="43.2" hidden="1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9">
        <v>42457.871516203704</v>
      </c>
      <c r="K1440">
        <v>1459198499</v>
      </c>
      <c r="L1440" t="b">
        <v>0</v>
      </c>
      <c r="M1440">
        <v>8</v>
      </c>
      <c r="N1440" t="b">
        <v>0</v>
      </c>
      <c r="O1440" t="s">
        <v>8285</v>
      </c>
      <c r="P1440">
        <f t="shared" si="44"/>
        <v>2016</v>
      </c>
      <c r="Q1440" s="12" t="s">
        <v>8320</v>
      </c>
      <c r="R1440" t="s">
        <v>8339</v>
      </c>
      <c r="S1440">
        <f t="shared" si="45"/>
        <v>3</v>
      </c>
      <c r="T1440" s="17" t="s">
        <v>8367</v>
      </c>
    </row>
    <row r="1441" spans="1:20" ht="43.2" hidden="1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9">
        <v>42040.829872685186</v>
      </c>
      <c r="K1441">
        <v>1423166101</v>
      </c>
      <c r="L1441" t="b">
        <v>0</v>
      </c>
      <c r="M1441">
        <v>6</v>
      </c>
      <c r="N1441" t="b">
        <v>0</v>
      </c>
      <c r="O1441" t="s">
        <v>8285</v>
      </c>
      <c r="P1441">
        <f t="shared" si="44"/>
        <v>2015</v>
      </c>
      <c r="Q1441" s="12" t="s">
        <v>8320</v>
      </c>
      <c r="R1441" t="s">
        <v>8339</v>
      </c>
      <c r="S1441">
        <f t="shared" si="45"/>
        <v>2</v>
      </c>
      <c r="T1441" s="17" t="s">
        <v>8366</v>
      </c>
    </row>
    <row r="1442" spans="1:20" ht="43.2" hidden="1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9">
        <v>42486.748414351852</v>
      </c>
      <c r="K1442">
        <v>1461693463</v>
      </c>
      <c r="L1442" t="b">
        <v>0</v>
      </c>
      <c r="M1442">
        <v>1</v>
      </c>
      <c r="N1442" t="b">
        <v>0</v>
      </c>
      <c r="O1442" t="s">
        <v>8285</v>
      </c>
      <c r="P1442">
        <f t="shared" si="44"/>
        <v>2016</v>
      </c>
      <c r="Q1442" s="12" t="s">
        <v>8320</v>
      </c>
      <c r="R1442" t="s">
        <v>8339</v>
      </c>
      <c r="S1442">
        <f t="shared" si="45"/>
        <v>4</v>
      </c>
      <c r="T1442" s="17" t="s">
        <v>8368</v>
      </c>
    </row>
    <row r="1443" spans="1:20" ht="43.2" hidden="1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9">
        <v>42198.765844907408</v>
      </c>
      <c r="K1443">
        <v>1436811769</v>
      </c>
      <c r="L1443" t="b">
        <v>0</v>
      </c>
      <c r="M1443">
        <v>3</v>
      </c>
      <c r="N1443" t="b">
        <v>0</v>
      </c>
      <c r="O1443" t="s">
        <v>8285</v>
      </c>
      <c r="P1443">
        <f t="shared" si="44"/>
        <v>2015</v>
      </c>
      <c r="Q1443" s="12" t="s">
        <v>8320</v>
      </c>
      <c r="R1443" t="s">
        <v>8339</v>
      </c>
      <c r="S1443">
        <f t="shared" si="45"/>
        <v>7</v>
      </c>
      <c r="T1443" s="17" t="s">
        <v>8371</v>
      </c>
    </row>
    <row r="1444" spans="1:20" ht="43.2" hidden="1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9">
        <v>42485.64534722222</v>
      </c>
      <c r="K1444">
        <v>1461598158</v>
      </c>
      <c r="L1444" t="b">
        <v>0</v>
      </c>
      <c r="M1444">
        <v>0</v>
      </c>
      <c r="N1444" t="b">
        <v>0</v>
      </c>
      <c r="O1444" t="s">
        <v>8285</v>
      </c>
      <c r="P1444">
        <f t="shared" si="44"/>
        <v>2016</v>
      </c>
      <c r="Q1444" s="12" t="s">
        <v>8320</v>
      </c>
      <c r="R1444" t="s">
        <v>8339</v>
      </c>
      <c r="S1444">
        <f t="shared" si="45"/>
        <v>4</v>
      </c>
      <c r="T1444" s="17" t="s">
        <v>8368</v>
      </c>
    </row>
    <row r="1445" spans="1:20" ht="43.2" hidden="1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9">
        <v>42707.926030092596</v>
      </c>
      <c r="K1445">
        <v>1480803209</v>
      </c>
      <c r="L1445" t="b">
        <v>0</v>
      </c>
      <c r="M1445">
        <v>0</v>
      </c>
      <c r="N1445" t="b">
        <v>0</v>
      </c>
      <c r="O1445" t="s">
        <v>8285</v>
      </c>
      <c r="P1445">
        <f t="shared" si="44"/>
        <v>2016</v>
      </c>
      <c r="Q1445" s="12" t="s">
        <v>8320</v>
      </c>
      <c r="R1445" t="s">
        <v>8339</v>
      </c>
      <c r="S1445">
        <f t="shared" si="45"/>
        <v>12</v>
      </c>
      <c r="T1445" s="17" t="s">
        <v>8376</v>
      </c>
    </row>
    <row r="1446" spans="1:20" ht="43.2" hidden="1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9">
        <v>42199.873402777775</v>
      </c>
      <c r="K1446">
        <v>1436907462</v>
      </c>
      <c r="L1446" t="b">
        <v>0</v>
      </c>
      <c r="M1446">
        <v>0</v>
      </c>
      <c r="N1446" t="b">
        <v>0</v>
      </c>
      <c r="O1446" t="s">
        <v>8285</v>
      </c>
      <c r="P1446">
        <f t="shared" si="44"/>
        <v>2015</v>
      </c>
      <c r="Q1446" s="12" t="s">
        <v>8320</v>
      </c>
      <c r="R1446" t="s">
        <v>8339</v>
      </c>
      <c r="S1446">
        <f t="shared" si="45"/>
        <v>7</v>
      </c>
      <c r="T1446" s="17" t="s">
        <v>8371</v>
      </c>
    </row>
    <row r="1447" spans="1:20" ht="43.2" hidden="1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9">
        <v>42139.542303240742</v>
      </c>
      <c r="K1447">
        <v>1431694855</v>
      </c>
      <c r="L1447" t="b">
        <v>0</v>
      </c>
      <c r="M1447">
        <v>0</v>
      </c>
      <c r="N1447" t="b">
        <v>0</v>
      </c>
      <c r="O1447" t="s">
        <v>8285</v>
      </c>
      <c r="P1447">
        <f t="shared" si="44"/>
        <v>2015</v>
      </c>
      <c r="Q1447" s="12" t="s">
        <v>8320</v>
      </c>
      <c r="R1447" t="s">
        <v>8339</v>
      </c>
      <c r="S1447">
        <f t="shared" si="45"/>
        <v>5</v>
      </c>
      <c r="T1447" s="17" t="s">
        <v>8369</v>
      </c>
    </row>
    <row r="1448" spans="1:20" ht="43.2" hidden="1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9">
        <v>42461.447662037041</v>
      </c>
      <c r="K1448">
        <v>1459507478</v>
      </c>
      <c r="L1448" t="b">
        <v>0</v>
      </c>
      <c r="M1448">
        <v>0</v>
      </c>
      <c r="N1448" t="b">
        <v>0</v>
      </c>
      <c r="O1448" t="s">
        <v>8285</v>
      </c>
      <c r="P1448">
        <f t="shared" si="44"/>
        <v>2016</v>
      </c>
      <c r="Q1448" s="12" t="s">
        <v>8320</v>
      </c>
      <c r="R1448" t="s">
        <v>8339</v>
      </c>
      <c r="S1448">
        <f t="shared" si="45"/>
        <v>4</v>
      </c>
      <c r="T1448" s="17" t="s">
        <v>8368</v>
      </c>
    </row>
    <row r="1449" spans="1:20" ht="28.8" hidden="1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9">
        <v>42529.730717592596</v>
      </c>
      <c r="K1449">
        <v>1465407134</v>
      </c>
      <c r="L1449" t="b">
        <v>0</v>
      </c>
      <c r="M1449">
        <v>3</v>
      </c>
      <c r="N1449" t="b">
        <v>0</v>
      </c>
      <c r="O1449" t="s">
        <v>8285</v>
      </c>
      <c r="P1449">
        <f t="shared" si="44"/>
        <v>2016</v>
      </c>
      <c r="Q1449" s="12" t="s">
        <v>8320</v>
      </c>
      <c r="R1449" t="s">
        <v>8339</v>
      </c>
      <c r="S1449">
        <f t="shared" si="45"/>
        <v>6</v>
      </c>
      <c r="T1449" s="17" t="s">
        <v>8370</v>
      </c>
    </row>
    <row r="1450" spans="1:20" ht="43.2" hidden="1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9">
        <v>42115.936550925922</v>
      </c>
      <c r="K1450">
        <v>1429655318</v>
      </c>
      <c r="L1450" t="b">
        <v>0</v>
      </c>
      <c r="M1450">
        <v>0</v>
      </c>
      <c r="N1450" t="b">
        <v>0</v>
      </c>
      <c r="O1450" t="s">
        <v>8285</v>
      </c>
      <c r="P1450">
        <f t="shared" si="44"/>
        <v>2015</v>
      </c>
      <c r="Q1450" s="12" t="s">
        <v>8320</v>
      </c>
      <c r="R1450" t="s">
        <v>8339</v>
      </c>
      <c r="S1450">
        <f t="shared" si="45"/>
        <v>4</v>
      </c>
      <c r="T1450" s="17" t="s">
        <v>8368</v>
      </c>
    </row>
    <row r="1451" spans="1:20" ht="43.2" hidden="1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9">
        <v>42086.811400462961</v>
      </c>
      <c r="K1451">
        <v>1427138905</v>
      </c>
      <c r="L1451" t="b">
        <v>0</v>
      </c>
      <c r="M1451">
        <v>0</v>
      </c>
      <c r="N1451" t="b">
        <v>0</v>
      </c>
      <c r="O1451" t="s">
        <v>8285</v>
      </c>
      <c r="P1451">
        <f t="shared" si="44"/>
        <v>2015</v>
      </c>
      <c r="Q1451" s="12" t="s">
        <v>8320</v>
      </c>
      <c r="R1451" t="s">
        <v>8339</v>
      </c>
      <c r="S1451">
        <f t="shared" si="45"/>
        <v>3</v>
      </c>
      <c r="T1451" s="17" t="s">
        <v>8367</v>
      </c>
    </row>
    <row r="1452" spans="1:20" ht="43.2" hidden="1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9">
        <v>42390.171261574076</v>
      </c>
      <c r="K1452">
        <v>1453349197</v>
      </c>
      <c r="L1452" t="b">
        <v>0</v>
      </c>
      <c r="M1452">
        <v>1</v>
      </c>
      <c r="N1452" t="b">
        <v>0</v>
      </c>
      <c r="O1452" t="s">
        <v>8285</v>
      </c>
      <c r="P1452">
        <f t="shared" si="44"/>
        <v>2016</v>
      </c>
      <c r="Q1452" s="12" t="s">
        <v>8320</v>
      </c>
      <c r="R1452" t="s">
        <v>8339</v>
      </c>
      <c r="S1452">
        <f t="shared" si="45"/>
        <v>1</v>
      </c>
      <c r="T1452" s="17" t="s">
        <v>8365</v>
      </c>
    </row>
    <row r="1453" spans="1:20" ht="28.8" hidden="1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9">
        <v>41931.959016203706</v>
      </c>
      <c r="K1453">
        <v>1413759659</v>
      </c>
      <c r="L1453" t="b">
        <v>0</v>
      </c>
      <c r="M1453">
        <v>2</v>
      </c>
      <c r="N1453" t="b">
        <v>0</v>
      </c>
      <c r="O1453" t="s">
        <v>8285</v>
      </c>
      <c r="P1453">
        <f t="shared" si="44"/>
        <v>2014</v>
      </c>
      <c r="Q1453" s="12" t="s">
        <v>8320</v>
      </c>
      <c r="R1453" t="s">
        <v>8339</v>
      </c>
      <c r="S1453">
        <f t="shared" si="45"/>
        <v>10</v>
      </c>
      <c r="T1453" s="17" t="s">
        <v>8374</v>
      </c>
    </row>
    <row r="1454" spans="1:20" ht="28.8" hidden="1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9">
        <v>41818.703275462962</v>
      </c>
      <c r="K1454">
        <v>1403974363</v>
      </c>
      <c r="L1454" t="b">
        <v>0</v>
      </c>
      <c r="M1454">
        <v>0</v>
      </c>
      <c r="N1454" t="b">
        <v>0</v>
      </c>
      <c r="O1454" t="s">
        <v>8285</v>
      </c>
      <c r="P1454">
        <f t="shared" si="44"/>
        <v>2014</v>
      </c>
      <c r="Q1454" s="12" t="s">
        <v>8320</v>
      </c>
      <c r="R1454" t="s">
        <v>8339</v>
      </c>
      <c r="S1454">
        <f t="shared" si="45"/>
        <v>6</v>
      </c>
      <c r="T1454" s="17" t="s">
        <v>8370</v>
      </c>
    </row>
    <row r="1455" spans="1:20" ht="43.2" hidden="1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9">
        <v>42795.696145833332</v>
      </c>
      <c r="K1455">
        <v>1488386547</v>
      </c>
      <c r="L1455" t="b">
        <v>0</v>
      </c>
      <c r="M1455">
        <v>0</v>
      </c>
      <c r="N1455" t="b">
        <v>0</v>
      </c>
      <c r="O1455" t="s">
        <v>8285</v>
      </c>
      <c r="P1455">
        <f t="shared" si="44"/>
        <v>2017</v>
      </c>
      <c r="Q1455" s="12" t="s">
        <v>8320</v>
      </c>
      <c r="R1455" t="s">
        <v>8339</v>
      </c>
      <c r="S1455">
        <f t="shared" si="45"/>
        <v>3</v>
      </c>
      <c r="T1455" s="17" t="s">
        <v>8367</v>
      </c>
    </row>
    <row r="1456" spans="1:20" ht="43.2" hidden="1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9">
        <v>42463.866666666669</v>
      </c>
      <c r="K1456">
        <v>1459716480</v>
      </c>
      <c r="L1456" t="b">
        <v>0</v>
      </c>
      <c r="M1456">
        <v>1</v>
      </c>
      <c r="N1456" t="b">
        <v>0</v>
      </c>
      <c r="O1456" t="s">
        <v>8285</v>
      </c>
      <c r="P1456">
        <f t="shared" si="44"/>
        <v>2016</v>
      </c>
      <c r="Q1456" s="12" t="s">
        <v>8320</v>
      </c>
      <c r="R1456" t="s">
        <v>8339</v>
      </c>
      <c r="S1456">
        <f t="shared" si="45"/>
        <v>4</v>
      </c>
      <c r="T1456" s="17" t="s">
        <v>8368</v>
      </c>
    </row>
    <row r="1457" spans="1:20" ht="43.2" hidden="1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9">
        <v>41832.672685185185</v>
      </c>
      <c r="K1457">
        <v>1405181320</v>
      </c>
      <c r="L1457" t="b">
        <v>0</v>
      </c>
      <c r="M1457">
        <v>7</v>
      </c>
      <c r="N1457" t="b">
        <v>0</v>
      </c>
      <c r="O1457" t="s">
        <v>8285</v>
      </c>
      <c r="P1457">
        <f t="shared" si="44"/>
        <v>2014</v>
      </c>
      <c r="Q1457" s="12" t="s">
        <v>8320</v>
      </c>
      <c r="R1457" t="s">
        <v>8339</v>
      </c>
      <c r="S1457">
        <f t="shared" si="45"/>
        <v>7</v>
      </c>
      <c r="T1457" s="17" t="s">
        <v>8371</v>
      </c>
    </row>
    <row r="1458" spans="1:20" hidden="1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9">
        <v>42708.668576388889</v>
      </c>
      <c r="K1458">
        <v>1480867365</v>
      </c>
      <c r="L1458" t="b">
        <v>0</v>
      </c>
      <c r="M1458">
        <v>3</v>
      </c>
      <c r="N1458" t="b">
        <v>0</v>
      </c>
      <c r="O1458" t="s">
        <v>8285</v>
      </c>
      <c r="P1458">
        <f t="shared" si="44"/>
        <v>2016</v>
      </c>
      <c r="Q1458" s="12" t="s">
        <v>8320</v>
      </c>
      <c r="R1458" t="s">
        <v>8339</v>
      </c>
      <c r="S1458">
        <f t="shared" si="45"/>
        <v>12</v>
      </c>
      <c r="T1458" s="17" t="s">
        <v>8376</v>
      </c>
    </row>
    <row r="1459" spans="1:20" ht="28.8" hidden="1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9">
        <v>42289.89634259259</v>
      </c>
      <c r="K1459">
        <v>1444685444</v>
      </c>
      <c r="L1459" t="b">
        <v>0</v>
      </c>
      <c r="M1459">
        <v>0</v>
      </c>
      <c r="N1459" t="b">
        <v>0</v>
      </c>
      <c r="O1459" t="s">
        <v>8285</v>
      </c>
      <c r="P1459">
        <f t="shared" si="44"/>
        <v>2015</v>
      </c>
      <c r="Q1459" s="12" t="s">
        <v>8320</v>
      </c>
      <c r="R1459" t="s">
        <v>8339</v>
      </c>
      <c r="S1459">
        <f t="shared" si="45"/>
        <v>10</v>
      </c>
      <c r="T1459" s="17" t="s">
        <v>8374</v>
      </c>
    </row>
    <row r="1460" spans="1:20" ht="43.2" hidden="1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9">
        <v>41831.705555555556</v>
      </c>
      <c r="K1460">
        <v>1405097760</v>
      </c>
      <c r="L1460" t="b">
        <v>0</v>
      </c>
      <c r="M1460">
        <v>0</v>
      </c>
      <c r="N1460" t="b">
        <v>0</v>
      </c>
      <c r="O1460" t="s">
        <v>8285</v>
      </c>
      <c r="P1460">
        <f t="shared" si="44"/>
        <v>2014</v>
      </c>
      <c r="Q1460" s="12" t="s">
        <v>8320</v>
      </c>
      <c r="R1460" t="s">
        <v>8339</v>
      </c>
      <c r="S1460">
        <f t="shared" si="45"/>
        <v>7</v>
      </c>
      <c r="T1460" s="17" t="s">
        <v>8371</v>
      </c>
    </row>
    <row r="1461" spans="1:20" ht="43.2" hidden="1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9">
        <v>42312.204814814817</v>
      </c>
      <c r="K1461">
        <v>1446612896</v>
      </c>
      <c r="L1461" t="b">
        <v>0</v>
      </c>
      <c r="M1461">
        <v>0</v>
      </c>
      <c r="N1461" t="b">
        <v>0</v>
      </c>
      <c r="O1461" t="s">
        <v>8285</v>
      </c>
      <c r="P1461">
        <f t="shared" si="44"/>
        <v>2015</v>
      </c>
      <c r="Q1461" s="12" t="s">
        <v>8320</v>
      </c>
      <c r="R1461" t="s">
        <v>8339</v>
      </c>
      <c r="S1461">
        <f t="shared" si="45"/>
        <v>11</v>
      </c>
      <c r="T1461" s="17" t="s">
        <v>8375</v>
      </c>
    </row>
    <row r="1462" spans="1:20" ht="43.2" hidden="1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9">
        <v>41915.896967592591</v>
      </c>
      <c r="K1462">
        <v>1412371898</v>
      </c>
      <c r="L1462" t="b">
        <v>0</v>
      </c>
      <c r="M1462">
        <v>0</v>
      </c>
      <c r="N1462" t="b">
        <v>0</v>
      </c>
      <c r="O1462" t="s">
        <v>8285</v>
      </c>
      <c r="P1462">
        <f t="shared" si="44"/>
        <v>2014</v>
      </c>
      <c r="Q1462" s="12" t="s">
        <v>8320</v>
      </c>
      <c r="R1462" t="s">
        <v>8339</v>
      </c>
      <c r="S1462">
        <f t="shared" si="45"/>
        <v>10</v>
      </c>
      <c r="T1462" s="17" t="s">
        <v>8374</v>
      </c>
    </row>
    <row r="1463" spans="1:20" ht="28.8" hidden="1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9">
        <v>41899.645300925928</v>
      </c>
      <c r="K1463">
        <v>1410967754</v>
      </c>
      <c r="L1463" t="b">
        <v>1</v>
      </c>
      <c r="M1463">
        <v>340</v>
      </c>
      <c r="N1463" t="b">
        <v>1</v>
      </c>
      <c r="O1463" t="s">
        <v>8286</v>
      </c>
      <c r="P1463">
        <f t="shared" si="44"/>
        <v>2014</v>
      </c>
      <c r="Q1463" s="12" t="s">
        <v>8320</v>
      </c>
      <c r="R1463" t="s">
        <v>8340</v>
      </c>
      <c r="S1463">
        <f t="shared" si="45"/>
        <v>9</v>
      </c>
      <c r="T1463" s="17" t="s">
        <v>8373</v>
      </c>
    </row>
    <row r="1464" spans="1:20" ht="28.8" hidden="1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9">
        <v>41344.662858796299</v>
      </c>
      <c r="K1464">
        <v>1363017271</v>
      </c>
      <c r="L1464" t="b">
        <v>1</v>
      </c>
      <c r="M1464">
        <v>150</v>
      </c>
      <c r="N1464" t="b">
        <v>1</v>
      </c>
      <c r="O1464" t="s">
        <v>8286</v>
      </c>
      <c r="P1464">
        <f t="shared" si="44"/>
        <v>2013</v>
      </c>
      <c r="Q1464" s="12" t="s">
        <v>8320</v>
      </c>
      <c r="R1464" t="s">
        <v>8340</v>
      </c>
      <c r="S1464">
        <f t="shared" si="45"/>
        <v>3</v>
      </c>
      <c r="T1464" s="17" t="s">
        <v>8367</v>
      </c>
    </row>
    <row r="1465" spans="1:20" ht="43.2" hidden="1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9">
        <v>41326.911319444444</v>
      </c>
      <c r="K1465">
        <v>1361483538</v>
      </c>
      <c r="L1465" t="b">
        <v>1</v>
      </c>
      <c r="M1465">
        <v>25</v>
      </c>
      <c r="N1465" t="b">
        <v>1</v>
      </c>
      <c r="O1465" t="s">
        <v>8286</v>
      </c>
      <c r="P1465">
        <f t="shared" si="44"/>
        <v>2013</v>
      </c>
      <c r="Q1465" s="12" t="s">
        <v>8320</v>
      </c>
      <c r="R1465" t="s">
        <v>8340</v>
      </c>
      <c r="S1465">
        <f t="shared" si="45"/>
        <v>2</v>
      </c>
      <c r="T1465" s="17" t="s">
        <v>8366</v>
      </c>
    </row>
    <row r="1466" spans="1:20" hidden="1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9">
        <v>41291.661550925928</v>
      </c>
      <c r="K1466">
        <v>1358437958</v>
      </c>
      <c r="L1466" t="b">
        <v>1</v>
      </c>
      <c r="M1466">
        <v>234</v>
      </c>
      <c r="N1466" t="b">
        <v>1</v>
      </c>
      <c r="O1466" t="s">
        <v>8286</v>
      </c>
      <c r="P1466">
        <f t="shared" si="44"/>
        <v>2013</v>
      </c>
      <c r="Q1466" s="12" t="s">
        <v>8320</v>
      </c>
      <c r="R1466" t="s">
        <v>8340</v>
      </c>
      <c r="S1466">
        <f t="shared" si="45"/>
        <v>1</v>
      </c>
      <c r="T1466" s="17" t="s">
        <v>8365</v>
      </c>
    </row>
    <row r="1467" spans="1:20" ht="43.2" hidden="1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9">
        <v>40959.734398148146</v>
      </c>
      <c r="K1467">
        <v>1329759452</v>
      </c>
      <c r="L1467" t="b">
        <v>1</v>
      </c>
      <c r="M1467">
        <v>2602</v>
      </c>
      <c r="N1467" t="b">
        <v>1</v>
      </c>
      <c r="O1467" t="s">
        <v>8286</v>
      </c>
      <c r="P1467">
        <f t="shared" si="44"/>
        <v>2012</v>
      </c>
      <c r="Q1467" s="12" t="s">
        <v>8320</v>
      </c>
      <c r="R1467" t="s">
        <v>8340</v>
      </c>
      <c r="S1467">
        <f t="shared" si="45"/>
        <v>2</v>
      </c>
      <c r="T1467" s="17" t="s">
        <v>8366</v>
      </c>
    </row>
    <row r="1468" spans="1:20" ht="43.2" hidden="1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9">
        <v>42340.172060185185</v>
      </c>
      <c r="K1468">
        <v>1449029266</v>
      </c>
      <c r="L1468" t="b">
        <v>1</v>
      </c>
      <c r="M1468">
        <v>248</v>
      </c>
      <c r="N1468" t="b">
        <v>1</v>
      </c>
      <c r="O1468" t="s">
        <v>8286</v>
      </c>
      <c r="P1468">
        <f t="shared" si="44"/>
        <v>2015</v>
      </c>
      <c r="Q1468" s="12" t="s">
        <v>8320</v>
      </c>
      <c r="R1468" t="s">
        <v>8340</v>
      </c>
      <c r="S1468">
        <f t="shared" si="45"/>
        <v>12</v>
      </c>
      <c r="T1468" s="17" t="s">
        <v>8376</v>
      </c>
    </row>
    <row r="1469" spans="1:20" ht="28.8" hidden="1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9">
        <v>40933.80190972222</v>
      </c>
      <c r="K1469">
        <v>1327518885</v>
      </c>
      <c r="L1469" t="b">
        <v>1</v>
      </c>
      <c r="M1469">
        <v>600</v>
      </c>
      <c r="N1469" t="b">
        <v>1</v>
      </c>
      <c r="O1469" t="s">
        <v>8286</v>
      </c>
      <c r="P1469">
        <f t="shared" si="44"/>
        <v>2012</v>
      </c>
      <c r="Q1469" s="12" t="s">
        <v>8320</v>
      </c>
      <c r="R1469" t="s">
        <v>8340</v>
      </c>
      <c r="S1469">
        <f t="shared" si="45"/>
        <v>1</v>
      </c>
      <c r="T1469" s="17" t="s">
        <v>8365</v>
      </c>
    </row>
    <row r="1470" spans="1:20" ht="43.2" hidden="1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9">
        <v>40646.014456018522</v>
      </c>
      <c r="K1470">
        <v>1302654049</v>
      </c>
      <c r="L1470" t="b">
        <v>1</v>
      </c>
      <c r="M1470">
        <v>293</v>
      </c>
      <c r="N1470" t="b">
        <v>1</v>
      </c>
      <c r="O1470" t="s">
        <v>8286</v>
      </c>
      <c r="P1470">
        <f t="shared" si="44"/>
        <v>2011</v>
      </c>
      <c r="Q1470" s="12" t="s">
        <v>8320</v>
      </c>
      <c r="R1470" t="s">
        <v>8340</v>
      </c>
      <c r="S1470">
        <f t="shared" si="45"/>
        <v>4</v>
      </c>
      <c r="T1470" s="17" t="s">
        <v>8368</v>
      </c>
    </row>
    <row r="1471" spans="1:20" ht="28.8" hidden="1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9">
        <v>41290.598483796297</v>
      </c>
      <c r="K1471">
        <v>1358346109</v>
      </c>
      <c r="L1471" t="b">
        <v>1</v>
      </c>
      <c r="M1471">
        <v>321</v>
      </c>
      <c r="N1471" t="b">
        <v>1</v>
      </c>
      <c r="O1471" t="s">
        <v>8286</v>
      </c>
      <c r="P1471">
        <f t="shared" si="44"/>
        <v>2013</v>
      </c>
      <c r="Q1471" s="12" t="s">
        <v>8320</v>
      </c>
      <c r="R1471" t="s">
        <v>8340</v>
      </c>
      <c r="S1471">
        <f t="shared" si="45"/>
        <v>1</v>
      </c>
      <c r="T1471" s="17" t="s">
        <v>8365</v>
      </c>
    </row>
    <row r="1472" spans="1:20" ht="43.2" hidden="1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9">
        <v>41250.827118055553</v>
      </c>
      <c r="K1472">
        <v>1354909863</v>
      </c>
      <c r="L1472" t="b">
        <v>1</v>
      </c>
      <c r="M1472">
        <v>81</v>
      </c>
      <c r="N1472" t="b">
        <v>1</v>
      </c>
      <c r="O1472" t="s">
        <v>8286</v>
      </c>
      <c r="P1472">
        <f t="shared" si="44"/>
        <v>2012</v>
      </c>
      <c r="Q1472" s="12" t="s">
        <v>8320</v>
      </c>
      <c r="R1472" t="s">
        <v>8340</v>
      </c>
      <c r="S1472">
        <f t="shared" si="45"/>
        <v>12</v>
      </c>
      <c r="T1472" s="17" t="s">
        <v>8376</v>
      </c>
    </row>
    <row r="1473" spans="1:20" ht="43.2" hidden="1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9">
        <v>42073.957569444443</v>
      </c>
      <c r="K1473">
        <v>1426028334</v>
      </c>
      <c r="L1473" t="b">
        <v>1</v>
      </c>
      <c r="M1473">
        <v>343</v>
      </c>
      <c r="N1473" t="b">
        <v>1</v>
      </c>
      <c r="O1473" t="s">
        <v>8286</v>
      </c>
      <c r="P1473">
        <f t="shared" si="44"/>
        <v>2015</v>
      </c>
      <c r="Q1473" s="12" t="s">
        <v>8320</v>
      </c>
      <c r="R1473" t="s">
        <v>8340</v>
      </c>
      <c r="S1473">
        <f t="shared" si="45"/>
        <v>3</v>
      </c>
      <c r="T1473" s="17" t="s">
        <v>8367</v>
      </c>
    </row>
    <row r="1474" spans="1:20" ht="43.2" hidden="1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9">
        <v>41533.542858796296</v>
      </c>
      <c r="K1474">
        <v>1379336503</v>
      </c>
      <c r="L1474" t="b">
        <v>1</v>
      </c>
      <c r="M1474">
        <v>336</v>
      </c>
      <c r="N1474" t="b">
        <v>1</v>
      </c>
      <c r="O1474" t="s">
        <v>8286</v>
      </c>
      <c r="P1474">
        <f t="shared" si="44"/>
        <v>2013</v>
      </c>
      <c r="Q1474" s="12" t="s">
        <v>8320</v>
      </c>
      <c r="R1474" t="s">
        <v>8340</v>
      </c>
      <c r="S1474">
        <f t="shared" si="45"/>
        <v>9</v>
      </c>
      <c r="T1474" s="17" t="s">
        <v>8373</v>
      </c>
    </row>
    <row r="1475" spans="1:20" hidden="1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9">
        <v>40939.979618055557</v>
      </c>
      <c r="K1475">
        <v>1328052639</v>
      </c>
      <c r="L1475" t="b">
        <v>1</v>
      </c>
      <c r="M1475">
        <v>47</v>
      </c>
      <c r="N1475" t="b">
        <v>1</v>
      </c>
      <c r="O1475" t="s">
        <v>8286</v>
      </c>
      <c r="P1475">
        <f t="shared" ref="P1475:P1538" si="46">YEAR(J1475)</f>
        <v>2012</v>
      </c>
      <c r="Q1475" s="12" t="s">
        <v>8320</v>
      </c>
      <c r="R1475" t="s">
        <v>8340</v>
      </c>
      <c r="S1475">
        <f t="shared" ref="S1475:S1538" si="47">MONTH(J1475)</f>
        <v>1</v>
      </c>
      <c r="T1475" s="17" t="s">
        <v>8365</v>
      </c>
    </row>
    <row r="1476" spans="1:20" ht="43.2" hidden="1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9">
        <v>41500.727916666663</v>
      </c>
      <c r="K1476">
        <v>1376501292</v>
      </c>
      <c r="L1476" t="b">
        <v>1</v>
      </c>
      <c r="M1476">
        <v>76</v>
      </c>
      <c r="N1476" t="b">
        <v>1</v>
      </c>
      <c r="O1476" t="s">
        <v>8286</v>
      </c>
      <c r="P1476">
        <f t="shared" si="46"/>
        <v>2013</v>
      </c>
      <c r="Q1476" s="12" t="s">
        <v>8320</v>
      </c>
      <c r="R1476" t="s">
        <v>8340</v>
      </c>
      <c r="S1476">
        <f t="shared" si="47"/>
        <v>8</v>
      </c>
      <c r="T1476" s="17" t="s">
        <v>8372</v>
      </c>
    </row>
    <row r="1477" spans="1:20" ht="43.2" hidden="1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9">
        <v>41960.722951388889</v>
      </c>
      <c r="K1477">
        <v>1416244863</v>
      </c>
      <c r="L1477" t="b">
        <v>1</v>
      </c>
      <c r="M1477">
        <v>441</v>
      </c>
      <c r="N1477" t="b">
        <v>1</v>
      </c>
      <c r="O1477" t="s">
        <v>8286</v>
      </c>
      <c r="P1477">
        <f t="shared" si="46"/>
        <v>2014</v>
      </c>
      <c r="Q1477" s="12" t="s">
        <v>8320</v>
      </c>
      <c r="R1477" t="s">
        <v>8340</v>
      </c>
      <c r="S1477">
        <f t="shared" si="47"/>
        <v>11</v>
      </c>
      <c r="T1477" s="17" t="s">
        <v>8375</v>
      </c>
    </row>
    <row r="1478" spans="1:20" ht="28.8" hidden="1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9">
        <v>40766.041921296295</v>
      </c>
      <c r="K1478">
        <v>1313024422</v>
      </c>
      <c r="L1478" t="b">
        <v>1</v>
      </c>
      <c r="M1478">
        <v>916</v>
      </c>
      <c r="N1478" t="b">
        <v>1</v>
      </c>
      <c r="O1478" t="s">
        <v>8286</v>
      </c>
      <c r="P1478">
        <f t="shared" si="46"/>
        <v>2011</v>
      </c>
      <c r="Q1478" s="12" t="s">
        <v>8320</v>
      </c>
      <c r="R1478" t="s">
        <v>8340</v>
      </c>
      <c r="S1478">
        <f t="shared" si="47"/>
        <v>8</v>
      </c>
      <c r="T1478" s="17" t="s">
        <v>8372</v>
      </c>
    </row>
    <row r="1479" spans="1:20" ht="43.2" hidden="1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9">
        <v>40840.615787037037</v>
      </c>
      <c r="K1479">
        <v>1319467604</v>
      </c>
      <c r="L1479" t="b">
        <v>1</v>
      </c>
      <c r="M1479">
        <v>369</v>
      </c>
      <c r="N1479" t="b">
        <v>1</v>
      </c>
      <c r="O1479" t="s">
        <v>8286</v>
      </c>
      <c r="P1479">
        <f t="shared" si="46"/>
        <v>2011</v>
      </c>
      <c r="Q1479" s="12" t="s">
        <v>8320</v>
      </c>
      <c r="R1479" t="s">
        <v>8340</v>
      </c>
      <c r="S1479">
        <f t="shared" si="47"/>
        <v>10</v>
      </c>
      <c r="T1479" s="17" t="s">
        <v>8374</v>
      </c>
    </row>
    <row r="1480" spans="1:20" ht="43.2" hidden="1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9">
        <v>41394.871678240743</v>
      </c>
      <c r="K1480">
        <v>1367355313</v>
      </c>
      <c r="L1480" t="b">
        <v>1</v>
      </c>
      <c r="M1480">
        <v>20242</v>
      </c>
      <c r="N1480" t="b">
        <v>1</v>
      </c>
      <c r="O1480" t="s">
        <v>8286</v>
      </c>
      <c r="P1480">
        <f t="shared" si="46"/>
        <v>2013</v>
      </c>
      <c r="Q1480" s="12" t="s">
        <v>8320</v>
      </c>
      <c r="R1480" t="s">
        <v>8340</v>
      </c>
      <c r="S1480">
        <f t="shared" si="47"/>
        <v>4</v>
      </c>
      <c r="T1480" s="17" t="s">
        <v>8368</v>
      </c>
    </row>
    <row r="1481" spans="1:20" ht="43.2" hidden="1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9">
        <v>41754.745243055557</v>
      </c>
      <c r="K1481">
        <v>1398448389</v>
      </c>
      <c r="L1481" t="b">
        <v>1</v>
      </c>
      <c r="M1481">
        <v>71</v>
      </c>
      <c r="N1481" t="b">
        <v>1</v>
      </c>
      <c r="O1481" t="s">
        <v>8286</v>
      </c>
      <c r="P1481">
        <f t="shared" si="46"/>
        <v>2014</v>
      </c>
      <c r="Q1481" s="12" t="s">
        <v>8320</v>
      </c>
      <c r="R1481" t="s">
        <v>8340</v>
      </c>
      <c r="S1481">
        <f t="shared" si="47"/>
        <v>4</v>
      </c>
      <c r="T1481" s="17" t="s">
        <v>8368</v>
      </c>
    </row>
    <row r="1482" spans="1:20" ht="43.2" hidden="1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9">
        <v>41464.934016203704</v>
      </c>
      <c r="K1482">
        <v>1373408699</v>
      </c>
      <c r="L1482" t="b">
        <v>1</v>
      </c>
      <c r="M1482">
        <v>635</v>
      </c>
      <c r="N1482" t="b">
        <v>1</v>
      </c>
      <c r="O1482" t="s">
        <v>8286</v>
      </c>
      <c r="P1482">
        <f t="shared" si="46"/>
        <v>2013</v>
      </c>
      <c r="Q1482" s="12" t="s">
        <v>8320</v>
      </c>
      <c r="R1482" t="s">
        <v>8340</v>
      </c>
      <c r="S1482">
        <f t="shared" si="47"/>
        <v>7</v>
      </c>
      <c r="T1482" s="17" t="s">
        <v>8371</v>
      </c>
    </row>
    <row r="1483" spans="1:20" ht="43.2" hidden="1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9">
        <v>41550.922974537039</v>
      </c>
      <c r="K1483">
        <v>1380838145</v>
      </c>
      <c r="L1483" t="b">
        <v>0</v>
      </c>
      <c r="M1483">
        <v>6</v>
      </c>
      <c r="N1483" t="b">
        <v>0</v>
      </c>
      <c r="O1483" t="s">
        <v>8273</v>
      </c>
      <c r="P1483">
        <f t="shared" si="46"/>
        <v>2013</v>
      </c>
      <c r="Q1483" s="12" t="s">
        <v>8320</v>
      </c>
      <c r="R1483" t="s">
        <v>8322</v>
      </c>
      <c r="S1483">
        <f t="shared" si="47"/>
        <v>10</v>
      </c>
      <c r="T1483" s="17" t="s">
        <v>8374</v>
      </c>
    </row>
    <row r="1484" spans="1:20" ht="43.2" hidden="1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9">
        <v>41136.858055555553</v>
      </c>
      <c r="K1484">
        <v>1345062936</v>
      </c>
      <c r="L1484" t="b">
        <v>0</v>
      </c>
      <c r="M1484">
        <v>1</v>
      </c>
      <c r="N1484" t="b">
        <v>0</v>
      </c>
      <c r="O1484" t="s">
        <v>8273</v>
      </c>
      <c r="P1484">
        <f t="shared" si="46"/>
        <v>2012</v>
      </c>
      <c r="Q1484" s="12" t="s">
        <v>8320</v>
      </c>
      <c r="R1484" t="s">
        <v>8322</v>
      </c>
      <c r="S1484">
        <f t="shared" si="47"/>
        <v>8</v>
      </c>
      <c r="T1484" s="17" t="s">
        <v>8372</v>
      </c>
    </row>
    <row r="1485" spans="1:20" ht="43.2" hidden="1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9">
        <v>42548.192997685182</v>
      </c>
      <c r="K1485">
        <v>1467002275</v>
      </c>
      <c r="L1485" t="b">
        <v>0</v>
      </c>
      <c r="M1485">
        <v>2</v>
      </c>
      <c r="N1485" t="b">
        <v>0</v>
      </c>
      <c r="O1485" t="s">
        <v>8273</v>
      </c>
      <c r="P1485">
        <f t="shared" si="46"/>
        <v>2016</v>
      </c>
      <c r="Q1485" s="12" t="s">
        <v>8320</v>
      </c>
      <c r="R1485" t="s">
        <v>8322</v>
      </c>
      <c r="S1485">
        <f t="shared" si="47"/>
        <v>6</v>
      </c>
      <c r="T1485" s="17" t="s">
        <v>8370</v>
      </c>
    </row>
    <row r="1486" spans="1:20" hidden="1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9">
        <v>41053.200960648152</v>
      </c>
      <c r="K1486">
        <v>1337834963</v>
      </c>
      <c r="L1486" t="b">
        <v>0</v>
      </c>
      <c r="M1486">
        <v>0</v>
      </c>
      <c r="N1486" t="b">
        <v>0</v>
      </c>
      <c r="O1486" t="s">
        <v>8273</v>
      </c>
      <c r="P1486">
        <f t="shared" si="46"/>
        <v>2012</v>
      </c>
      <c r="Q1486" s="12" t="s">
        <v>8320</v>
      </c>
      <c r="R1486" t="s">
        <v>8322</v>
      </c>
      <c r="S1486">
        <f t="shared" si="47"/>
        <v>5</v>
      </c>
      <c r="T1486" s="17" t="s">
        <v>8369</v>
      </c>
    </row>
    <row r="1487" spans="1:20" ht="43.2" hidden="1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9">
        <v>42130.795983796299</v>
      </c>
      <c r="K1487">
        <v>1430939173</v>
      </c>
      <c r="L1487" t="b">
        <v>0</v>
      </c>
      <c r="M1487">
        <v>3</v>
      </c>
      <c r="N1487" t="b">
        <v>0</v>
      </c>
      <c r="O1487" t="s">
        <v>8273</v>
      </c>
      <c r="P1487">
        <f t="shared" si="46"/>
        <v>2015</v>
      </c>
      <c r="Q1487" s="12" t="s">
        <v>8320</v>
      </c>
      <c r="R1487" t="s">
        <v>8322</v>
      </c>
      <c r="S1487">
        <f t="shared" si="47"/>
        <v>5</v>
      </c>
      <c r="T1487" s="17" t="s">
        <v>8369</v>
      </c>
    </row>
    <row r="1488" spans="1:20" ht="43.2" hidden="1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9">
        <v>42032.168530092589</v>
      </c>
      <c r="K1488">
        <v>1422417761</v>
      </c>
      <c r="L1488" t="b">
        <v>0</v>
      </c>
      <c r="M1488">
        <v>3</v>
      </c>
      <c r="N1488" t="b">
        <v>0</v>
      </c>
      <c r="O1488" t="s">
        <v>8273</v>
      </c>
      <c r="P1488">
        <f t="shared" si="46"/>
        <v>2015</v>
      </c>
      <c r="Q1488" s="12" t="s">
        <v>8320</v>
      </c>
      <c r="R1488" t="s">
        <v>8322</v>
      </c>
      <c r="S1488">
        <f t="shared" si="47"/>
        <v>1</v>
      </c>
      <c r="T1488" s="17" t="s">
        <v>8365</v>
      </c>
    </row>
    <row r="1489" spans="1:20" ht="43.2" hidden="1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9">
        <v>42554.917488425926</v>
      </c>
      <c r="K1489">
        <v>1467583271</v>
      </c>
      <c r="L1489" t="b">
        <v>0</v>
      </c>
      <c r="M1489">
        <v>0</v>
      </c>
      <c r="N1489" t="b">
        <v>0</v>
      </c>
      <c r="O1489" t="s">
        <v>8273</v>
      </c>
      <c r="P1489">
        <f t="shared" si="46"/>
        <v>2016</v>
      </c>
      <c r="Q1489" s="12" t="s">
        <v>8320</v>
      </c>
      <c r="R1489" t="s">
        <v>8322</v>
      </c>
      <c r="S1489">
        <f t="shared" si="47"/>
        <v>7</v>
      </c>
      <c r="T1489" s="17" t="s">
        <v>8371</v>
      </c>
    </row>
    <row r="1490" spans="1:20" ht="43.2" hidden="1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9">
        <v>41614.563194444447</v>
      </c>
      <c r="K1490">
        <v>1386336660</v>
      </c>
      <c r="L1490" t="b">
        <v>0</v>
      </c>
      <c r="M1490">
        <v>6</v>
      </c>
      <c r="N1490" t="b">
        <v>0</v>
      </c>
      <c r="O1490" t="s">
        <v>8273</v>
      </c>
      <c r="P1490">
        <f t="shared" si="46"/>
        <v>2013</v>
      </c>
      <c r="Q1490" s="12" t="s">
        <v>8320</v>
      </c>
      <c r="R1490" t="s">
        <v>8322</v>
      </c>
      <c r="S1490">
        <f t="shared" si="47"/>
        <v>12</v>
      </c>
      <c r="T1490" s="17" t="s">
        <v>8376</v>
      </c>
    </row>
    <row r="1491" spans="1:20" ht="43.2" hidden="1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9">
        <v>41198.611712962964</v>
      </c>
      <c r="K1491">
        <v>1350398452</v>
      </c>
      <c r="L1491" t="b">
        <v>0</v>
      </c>
      <c r="M1491">
        <v>0</v>
      </c>
      <c r="N1491" t="b">
        <v>0</v>
      </c>
      <c r="O1491" t="s">
        <v>8273</v>
      </c>
      <c r="P1491">
        <f t="shared" si="46"/>
        <v>2012</v>
      </c>
      <c r="Q1491" s="12" t="s">
        <v>8320</v>
      </c>
      <c r="R1491" t="s">
        <v>8322</v>
      </c>
      <c r="S1491">
        <f t="shared" si="47"/>
        <v>10</v>
      </c>
      <c r="T1491" s="17" t="s">
        <v>8374</v>
      </c>
    </row>
    <row r="1492" spans="1:20" ht="43.2" hidden="1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9">
        <v>41520.561041666668</v>
      </c>
      <c r="K1492">
        <v>1378214874</v>
      </c>
      <c r="L1492" t="b">
        <v>0</v>
      </c>
      <c r="M1492">
        <v>19</v>
      </c>
      <c r="N1492" t="b">
        <v>0</v>
      </c>
      <c r="O1492" t="s">
        <v>8273</v>
      </c>
      <c r="P1492">
        <f t="shared" si="46"/>
        <v>2013</v>
      </c>
      <c r="Q1492" s="12" t="s">
        <v>8320</v>
      </c>
      <c r="R1492" t="s">
        <v>8322</v>
      </c>
      <c r="S1492">
        <f t="shared" si="47"/>
        <v>9</v>
      </c>
      <c r="T1492" s="17" t="s">
        <v>8373</v>
      </c>
    </row>
    <row r="1493" spans="1:20" ht="43.2" hidden="1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9">
        <v>41991.713460648149</v>
      </c>
      <c r="K1493">
        <v>1418922443</v>
      </c>
      <c r="L1493" t="b">
        <v>0</v>
      </c>
      <c r="M1493">
        <v>1</v>
      </c>
      <c r="N1493" t="b">
        <v>0</v>
      </c>
      <c r="O1493" t="s">
        <v>8273</v>
      </c>
      <c r="P1493">
        <f t="shared" si="46"/>
        <v>2014</v>
      </c>
      <c r="Q1493" s="12" t="s">
        <v>8320</v>
      </c>
      <c r="R1493" t="s">
        <v>8322</v>
      </c>
      <c r="S1493">
        <f t="shared" si="47"/>
        <v>12</v>
      </c>
      <c r="T1493" s="17" t="s">
        <v>8376</v>
      </c>
    </row>
    <row r="1494" spans="1:20" ht="43.2" hidden="1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9">
        <v>40682.884791666664</v>
      </c>
      <c r="K1494">
        <v>1305839646</v>
      </c>
      <c r="L1494" t="b">
        <v>0</v>
      </c>
      <c r="M1494">
        <v>2</v>
      </c>
      <c r="N1494" t="b">
        <v>0</v>
      </c>
      <c r="O1494" t="s">
        <v>8273</v>
      </c>
      <c r="P1494">
        <f t="shared" si="46"/>
        <v>2011</v>
      </c>
      <c r="Q1494" s="12" t="s">
        <v>8320</v>
      </c>
      <c r="R1494" t="s">
        <v>8322</v>
      </c>
      <c r="S1494">
        <f t="shared" si="47"/>
        <v>5</v>
      </c>
      <c r="T1494" s="17" t="s">
        <v>8369</v>
      </c>
    </row>
    <row r="1495" spans="1:20" ht="28.8" hidden="1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9">
        <v>41411.866608796299</v>
      </c>
      <c r="K1495">
        <v>1368823675</v>
      </c>
      <c r="L1495" t="b">
        <v>0</v>
      </c>
      <c r="M1495">
        <v>0</v>
      </c>
      <c r="N1495" t="b">
        <v>0</v>
      </c>
      <c r="O1495" t="s">
        <v>8273</v>
      </c>
      <c r="P1495">
        <f t="shared" si="46"/>
        <v>2013</v>
      </c>
      <c r="Q1495" s="12" t="s">
        <v>8320</v>
      </c>
      <c r="R1495" t="s">
        <v>8322</v>
      </c>
      <c r="S1495">
        <f t="shared" si="47"/>
        <v>5</v>
      </c>
      <c r="T1495" s="17" t="s">
        <v>8369</v>
      </c>
    </row>
    <row r="1496" spans="1:20" ht="43.2" hidden="1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9">
        <v>42067.722372685188</v>
      </c>
      <c r="K1496">
        <v>1425489613</v>
      </c>
      <c r="L1496" t="b">
        <v>0</v>
      </c>
      <c r="M1496">
        <v>11</v>
      </c>
      <c r="N1496" t="b">
        <v>0</v>
      </c>
      <c r="O1496" t="s">
        <v>8273</v>
      </c>
      <c r="P1496">
        <f t="shared" si="46"/>
        <v>2015</v>
      </c>
      <c r="Q1496" s="12" t="s">
        <v>8320</v>
      </c>
      <c r="R1496" t="s">
        <v>8322</v>
      </c>
      <c r="S1496">
        <f t="shared" si="47"/>
        <v>3</v>
      </c>
      <c r="T1496" s="17" t="s">
        <v>8367</v>
      </c>
    </row>
    <row r="1497" spans="1:20" ht="28.8" hidden="1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9">
        <v>40752.789710648147</v>
      </c>
      <c r="K1497">
        <v>1311879431</v>
      </c>
      <c r="L1497" t="b">
        <v>0</v>
      </c>
      <c r="M1497">
        <v>0</v>
      </c>
      <c r="N1497" t="b">
        <v>0</v>
      </c>
      <c r="O1497" t="s">
        <v>8273</v>
      </c>
      <c r="P1497">
        <f t="shared" si="46"/>
        <v>2011</v>
      </c>
      <c r="Q1497" s="12" t="s">
        <v>8320</v>
      </c>
      <c r="R1497" t="s">
        <v>8322</v>
      </c>
      <c r="S1497">
        <f t="shared" si="47"/>
        <v>7</v>
      </c>
      <c r="T1497" s="17" t="s">
        <v>8371</v>
      </c>
    </row>
    <row r="1498" spans="1:20" ht="43.2" hidden="1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9">
        <v>41838.475219907406</v>
      </c>
      <c r="K1498">
        <v>1405682659</v>
      </c>
      <c r="L1498" t="b">
        <v>0</v>
      </c>
      <c r="M1498">
        <v>0</v>
      </c>
      <c r="N1498" t="b">
        <v>0</v>
      </c>
      <c r="O1498" t="s">
        <v>8273</v>
      </c>
      <c r="P1498">
        <f t="shared" si="46"/>
        <v>2014</v>
      </c>
      <c r="Q1498" s="12" t="s">
        <v>8320</v>
      </c>
      <c r="R1498" t="s">
        <v>8322</v>
      </c>
      <c r="S1498">
        <f t="shared" si="47"/>
        <v>7</v>
      </c>
      <c r="T1498" s="17" t="s">
        <v>8371</v>
      </c>
    </row>
    <row r="1499" spans="1:20" ht="43.2" hidden="1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9">
        <v>41444.64261574074</v>
      </c>
      <c r="K1499">
        <v>1371655522</v>
      </c>
      <c r="L1499" t="b">
        <v>0</v>
      </c>
      <c r="M1499">
        <v>1</v>
      </c>
      <c r="N1499" t="b">
        <v>0</v>
      </c>
      <c r="O1499" t="s">
        <v>8273</v>
      </c>
      <c r="P1499">
        <f t="shared" si="46"/>
        <v>2013</v>
      </c>
      <c r="Q1499" s="12" t="s">
        <v>8320</v>
      </c>
      <c r="R1499" t="s">
        <v>8322</v>
      </c>
      <c r="S1499">
        <f t="shared" si="47"/>
        <v>6</v>
      </c>
      <c r="T1499" s="17" t="s">
        <v>8370</v>
      </c>
    </row>
    <row r="1500" spans="1:20" ht="43.2" hidden="1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9">
        <v>41840.983541666668</v>
      </c>
      <c r="K1500">
        <v>1405899378</v>
      </c>
      <c r="L1500" t="b">
        <v>0</v>
      </c>
      <c r="M1500">
        <v>3</v>
      </c>
      <c r="N1500" t="b">
        <v>0</v>
      </c>
      <c r="O1500" t="s">
        <v>8273</v>
      </c>
      <c r="P1500">
        <f t="shared" si="46"/>
        <v>2014</v>
      </c>
      <c r="Q1500" s="12" t="s">
        <v>8320</v>
      </c>
      <c r="R1500" t="s">
        <v>8322</v>
      </c>
      <c r="S1500">
        <f t="shared" si="47"/>
        <v>7</v>
      </c>
      <c r="T1500" s="17" t="s">
        <v>8371</v>
      </c>
    </row>
    <row r="1501" spans="1:20" ht="43.2" hidden="1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9">
        <v>42527.007326388892</v>
      </c>
      <c r="K1501">
        <v>1465171833</v>
      </c>
      <c r="L1501" t="b">
        <v>0</v>
      </c>
      <c r="M1501">
        <v>1</v>
      </c>
      <c r="N1501" t="b">
        <v>0</v>
      </c>
      <c r="O1501" t="s">
        <v>8273</v>
      </c>
      <c r="P1501">
        <f t="shared" si="46"/>
        <v>2016</v>
      </c>
      <c r="Q1501" s="12" t="s">
        <v>8320</v>
      </c>
      <c r="R1501" t="s">
        <v>8322</v>
      </c>
      <c r="S1501">
        <f t="shared" si="47"/>
        <v>6</v>
      </c>
      <c r="T1501" s="17" t="s">
        <v>8370</v>
      </c>
    </row>
    <row r="1502" spans="1:20" ht="43.2" hidden="1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9">
        <v>41365.904594907406</v>
      </c>
      <c r="K1502">
        <v>1364852557</v>
      </c>
      <c r="L1502" t="b">
        <v>0</v>
      </c>
      <c r="M1502">
        <v>15</v>
      </c>
      <c r="N1502" t="b">
        <v>0</v>
      </c>
      <c r="O1502" t="s">
        <v>8273</v>
      </c>
      <c r="P1502">
        <f t="shared" si="46"/>
        <v>2013</v>
      </c>
      <c r="Q1502" s="12" t="s">
        <v>8320</v>
      </c>
      <c r="R1502" t="s">
        <v>8322</v>
      </c>
      <c r="S1502">
        <f t="shared" si="47"/>
        <v>4</v>
      </c>
      <c r="T1502" s="17" t="s">
        <v>8368</v>
      </c>
    </row>
    <row r="1503" spans="1:20" ht="28.8" hidden="1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9">
        <v>42163.583599537036</v>
      </c>
      <c r="K1503">
        <v>1433772023</v>
      </c>
      <c r="L1503" t="b">
        <v>1</v>
      </c>
      <c r="M1503">
        <v>885</v>
      </c>
      <c r="N1503" t="b">
        <v>1</v>
      </c>
      <c r="O1503" t="s">
        <v>8283</v>
      </c>
      <c r="P1503">
        <f t="shared" si="46"/>
        <v>2015</v>
      </c>
      <c r="Q1503" s="12" t="s">
        <v>8336</v>
      </c>
      <c r="R1503" t="s">
        <v>8337</v>
      </c>
      <c r="S1503">
        <f t="shared" si="47"/>
        <v>6</v>
      </c>
      <c r="T1503" s="17" t="s">
        <v>8370</v>
      </c>
    </row>
    <row r="1504" spans="1:20" ht="43.2" hidden="1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9">
        <v>42426.542592592596</v>
      </c>
      <c r="K1504">
        <v>1456491680</v>
      </c>
      <c r="L1504" t="b">
        <v>1</v>
      </c>
      <c r="M1504">
        <v>329</v>
      </c>
      <c r="N1504" t="b">
        <v>1</v>
      </c>
      <c r="O1504" t="s">
        <v>8283</v>
      </c>
      <c r="P1504">
        <f t="shared" si="46"/>
        <v>2016</v>
      </c>
      <c r="Q1504" s="12" t="s">
        <v>8336</v>
      </c>
      <c r="R1504" t="s">
        <v>8337</v>
      </c>
      <c r="S1504">
        <f t="shared" si="47"/>
        <v>2</v>
      </c>
      <c r="T1504" s="17" t="s">
        <v>8366</v>
      </c>
    </row>
    <row r="1505" spans="1:20" ht="43.2" hidden="1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9">
        <v>42606.347233796296</v>
      </c>
      <c r="K1505">
        <v>1472026801</v>
      </c>
      <c r="L1505" t="b">
        <v>1</v>
      </c>
      <c r="M1505">
        <v>71</v>
      </c>
      <c r="N1505" t="b">
        <v>1</v>
      </c>
      <c r="O1505" t="s">
        <v>8283</v>
      </c>
      <c r="P1505">
        <f t="shared" si="46"/>
        <v>2016</v>
      </c>
      <c r="Q1505" s="12" t="s">
        <v>8336</v>
      </c>
      <c r="R1505" t="s">
        <v>8337</v>
      </c>
      <c r="S1505">
        <f t="shared" si="47"/>
        <v>8</v>
      </c>
      <c r="T1505" s="17" t="s">
        <v>8372</v>
      </c>
    </row>
    <row r="1506" spans="1:20" ht="28.8" hidden="1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9">
        <v>41772.657685185186</v>
      </c>
      <c r="K1506">
        <v>1399996024</v>
      </c>
      <c r="L1506" t="b">
        <v>1</v>
      </c>
      <c r="M1506">
        <v>269</v>
      </c>
      <c r="N1506" t="b">
        <v>1</v>
      </c>
      <c r="O1506" t="s">
        <v>8283</v>
      </c>
      <c r="P1506">
        <f t="shared" si="46"/>
        <v>2014</v>
      </c>
      <c r="Q1506" s="12" t="s">
        <v>8336</v>
      </c>
      <c r="R1506" t="s">
        <v>8337</v>
      </c>
      <c r="S1506">
        <f t="shared" si="47"/>
        <v>5</v>
      </c>
      <c r="T1506" s="17" t="s">
        <v>8369</v>
      </c>
    </row>
    <row r="1507" spans="1:20" ht="57.6" hidden="1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9">
        <v>42414.44332175926</v>
      </c>
      <c r="K1507">
        <v>1455446303</v>
      </c>
      <c r="L1507" t="b">
        <v>1</v>
      </c>
      <c r="M1507">
        <v>345</v>
      </c>
      <c r="N1507" t="b">
        <v>1</v>
      </c>
      <c r="O1507" t="s">
        <v>8283</v>
      </c>
      <c r="P1507">
        <f t="shared" si="46"/>
        <v>2016</v>
      </c>
      <c r="Q1507" s="12" t="s">
        <v>8336</v>
      </c>
      <c r="R1507" t="s">
        <v>8337</v>
      </c>
      <c r="S1507">
        <f t="shared" si="47"/>
        <v>2</v>
      </c>
      <c r="T1507" s="17" t="s">
        <v>8366</v>
      </c>
    </row>
    <row r="1508" spans="1:20" ht="43.2" hidden="1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9">
        <v>41814.785925925928</v>
      </c>
      <c r="K1508">
        <v>1403635904</v>
      </c>
      <c r="L1508" t="b">
        <v>1</v>
      </c>
      <c r="M1508">
        <v>43</v>
      </c>
      <c r="N1508" t="b">
        <v>1</v>
      </c>
      <c r="O1508" t="s">
        <v>8283</v>
      </c>
      <c r="P1508">
        <f t="shared" si="46"/>
        <v>2014</v>
      </c>
      <c r="Q1508" s="12" t="s">
        <v>8336</v>
      </c>
      <c r="R1508" t="s">
        <v>8337</v>
      </c>
      <c r="S1508">
        <f t="shared" si="47"/>
        <v>6</v>
      </c>
      <c r="T1508" s="17" t="s">
        <v>8370</v>
      </c>
    </row>
    <row r="1509" spans="1:20" ht="43.2" hidden="1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9">
        <v>40254.450335648151</v>
      </c>
      <c r="K1509">
        <v>1268822909</v>
      </c>
      <c r="L1509" t="b">
        <v>1</v>
      </c>
      <c r="M1509">
        <v>33</v>
      </c>
      <c r="N1509" t="b">
        <v>1</v>
      </c>
      <c r="O1509" t="s">
        <v>8283</v>
      </c>
      <c r="P1509">
        <f t="shared" si="46"/>
        <v>2010</v>
      </c>
      <c r="Q1509" s="12" t="s">
        <v>8336</v>
      </c>
      <c r="R1509" t="s">
        <v>8337</v>
      </c>
      <c r="S1509">
        <f t="shared" si="47"/>
        <v>3</v>
      </c>
      <c r="T1509" s="17" t="s">
        <v>8367</v>
      </c>
    </row>
    <row r="1510" spans="1:20" ht="43.2" hidden="1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9">
        <v>41786.614363425928</v>
      </c>
      <c r="K1510">
        <v>1401201881</v>
      </c>
      <c r="L1510" t="b">
        <v>1</v>
      </c>
      <c r="M1510">
        <v>211</v>
      </c>
      <c r="N1510" t="b">
        <v>1</v>
      </c>
      <c r="O1510" t="s">
        <v>8283</v>
      </c>
      <c r="P1510">
        <f t="shared" si="46"/>
        <v>2014</v>
      </c>
      <c r="Q1510" s="12" t="s">
        <v>8336</v>
      </c>
      <c r="R1510" t="s">
        <v>8337</v>
      </c>
      <c r="S1510">
        <f t="shared" si="47"/>
        <v>5</v>
      </c>
      <c r="T1510" s="17" t="s">
        <v>8369</v>
      </c>
    </row>
    <row r="1511" spans="1:20" ht="43.2" hidden="1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9">
        <v>42751.533391203702</v>
      </c>
      <c r="K1511">
        <v>1484570885</v>
      </c>
      <c r="L1511" t="b">
        <v>1</v>
      </c>
      <c r="M1511">
        <v>196</v>
      </c>
      <c r="N1511" t="b">
        <v>1</v>
      </c>
      <c r="O1511" t="s">
        <v>8283</v>
      </c>
      <c r="P1511">
        <f t="shared" si="46"/>
        <v>2017</v>
      </c>
      <c r="Q1511" s="12" t="s">
        <v>8336</v>
      </c>
      <c r="R1511" t="s">
        <v>8337</v>
      </c>
      <c r="S1511">
        <f t="shared" si="47"/>
        <v>1</v>
      </c>
      <c r="T1511" s="17" t="s">
        <v>8365</v>
      </c>
    </row>
    <row r="1512" spans="1:20" ht="43.2" hidden="1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9">
        <v>41809.385162037041</v>
      </c>
      <c r="K1512">
        <v>1403169278</v>
      </c>
      <c r="L1512" t="b">
        <v>1</v>
      </c>
      <c r="M1512">
        <v>405</v>
      </c>
      <c r="N1512" t="b">
        <v>1</v>
      </c>
      <c r="O1512" t="s">
        <v>8283</v>
      </c>
      <c r="P1512">
        <f t="shared" si="46"/>
        <v>2014</v>
      </c>
      <c r="Q1512" s="12" t="s">
        <v>8336</v>
      </c>
      <c r="R1512" t="s">
        <v>8337</v>
      </c>
      <c r="S1512">
        <f t="shared" si="47"/>
        <v>6</v>
      </c>
      <c r="T1512" s="17" t="s">
        <v>8370</v>
      </c>
    </row>
    <row r="1513" spans="1:20" ht="43.2" hidden="1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9">
        <v>42296.583379629628</v>
      </c>
      <c r="K1513">
        <v>1445263204</v>
      </c>
      <c r="L1513" t="b">
        <v>1</v>
      </c>
      <c r="M1513">
        <v>206</v>
      </c>
      <c r="N1513" t="b">
        <v>1</v>
      </c>
      <c r="O1513" t="s">
        <v>8283</v>
      </c>
      <c r="P1513">
        <f t="shared" si="46"/>
        <v>2015</v>
      </c>
      <c r="Q1513" s="12" t="s">
        <v>8336</v>
      </c>
      <c r="R1513" t="s">
        <v>8337</v>
      </c>
      <c r="S1513">
        <f t="shared" si="47"/>
        <v>10</v>
      </c>
      <c r="T1513" s="17" t="s">
        <v>8374</v>
      </c>
    </row>
    <row r="1514" spans="1:20" ht="43.2" hidden="1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9">
        <v>42741.684479166666</v>
      </c>
      <c r="K1514">
        <v>1483719939</v>
      </c>
      <c r="L1514" t="b">
        <v>1</v>
      </c>
      <c r="M1514">
        <v>335</v>
      </c>
      <c r="N1514" t="b">
        <v>1</v>
      </c>
      <c r="O1514" t="s">
        <v>8283</v>
      </c>
      <c r="P1514">
        <f t="shared" si="46"/>
        <v>2017</v>
      </c>
      <c r="Q1514" s="12" t="s">
        <v>8336</v>
      </c>
      <c r="R1514" t="s">
        <v>8337</v>
      </c>
      <c r="S1514">
        <f t="shared" si="47"/>
        <v>1</v>
      </c>
      <c r="T1514" s="17" t="s">
        <v>8365</v>
      </c>
    </row>
    <row r="1515" spans="1:20" ht="43.2" hidden="1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9">
        <v>41806.637337962966</v>
      </c>
      <c r="K1515">
        <v>1402931866</v>
      </c>
      <c r="L1515" t="b">
        <v>1</v>
      </c>
      <c r="M1515">
        <v>215</v>
      </c>
      <c r="N1515" t="b">
        <v>1</v>
      </c>
      <c r="O1515" t="s">
        <v>8283</v>
      </c>
      <c r="P1515">
        <f t="shared" si="46"/>
        <v>2014</v>
      </c>
      <c r="Q1515" s="12" t="s">
        <v>8336</v>
      </c>
      <c r="R1515" t="s">
        <v>8337</v>
      </c>
      <c r="S1515">
        <f t="shared" si="47"/>
        <v>6</v>
      </c>
      <c r="T1515" s="17" t="s">
        <v>8370</v>
      </c>
    </row>
    <row r="1516" spans="1:20" ht="43.2" hidden="1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9">
        <v>42234.597685185188</v>
      </c>
      <c r="K1516">
        <v>1439907640</v>
      </c>
      <c r="L1516" t="b">
        <v>1</v>
      </c>
      <c r="M1516">
        <v>176</v>
      </c>
      <c r="N1516" t="b">
        <v>1</v>
      </c>
      <c r="O1516" t="s">
        <v>8283</v>
      </c>
      <c r="P1516">
        <f t="shared" si="46"/>
        <v>2015</v>
      </c>
      <c r="Q1516" s="12" t="s">
        <v>8336</v>
      </c>
      <c r="R1516" t="s">
        <v>8337</v>
      </c>
      <c r="S1516">
        <f t="shared" si="47"/>
        <v>8</v>
      </c>
      <c r="T1516" s="17" t="s">
        <v>8372</v>
      </c>
    </row>
    <row r="1517" spans="1:20" ht="43.2" hidden="1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9">
        <v>42415.253437500003</v>
      </c>
      <c r="K1517">
        <v>1455516297</v>
      </c>
      <c r="L1517" t="b">
        <v>1</v>
      </c>
      <c r="M1517">
        <v>555</v>
      </c>
      <c r="N1517" t="b">
        <v>1</v>
      </c>
      <c r="O1517" t="s">
        <v>8283</v>
      </c>
      <c r="P1517">
        <f t="shared" si="46"/>
        <v>2016</v>
      </c>
      <c r="Q1517" s="12" t="s">
        <v>8336</v>
      </c>
      <c r="R1517" t="s">
        <v>8337</v>
      </c>
      <c r="S1517">
        <f t="shared" si="47"/>
        <v>2</v>
      </c>
      <c r="T1517" s="17" t="s">
        <v>8366</v>
      </c>
    </row>
    <row r="1518" spans="1:20" ht="43.2" hidden="1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9">
        <v>42619.46634259259</v>
      </c>
      <c r="K1518">
        <v>1473160292</v>
      </c>
      <c r="L1518" t="b">
        <v>1</v>
      </c>
      <c r="M1518">
        <v>116</v>
      </c>
      <c r="N1518" t="b">
        <v>1</v>
      </c>
      <c r="O1518" t="s">
        <v>8283</v>
      </c>
      <c r="P1518">
        <f t="shared" si="46"/>
        <v>2016</v>
      </c>
      <c r="Q1518" s="12" t="s">
        <v>8336</v>
      </c>
      <c r="R1518" t="s">
        <v>8337</v>
      </c>
      <c r="S1518">
        <f t="shared" si="47"/>
        <v>9</v>
      </c>
      <c r="T1518" s="17" t="s">
        <v>8373</v>
      </c>
    </row>
    <row r="1519" spans="1:20" ht="43.2" hidden="1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9">
        <v>41948.56658564815</v>
      </c>
      <c r="K1519">
        <v>1415194553</v>
      </c>
      <c r="L1519" t="b">
        <v>1</v>
      </c>
      <c r="M1519">
        <v>615</v>
      </c>
      <c r="N1519" t="b">
        <v>1</v>
      </c>
      <c r="O1519" t="s">
        <v>8283</v>
      </c>
      <c r="P1519">
        <f t="shared" si="46"/>
        <v>2014</v>
      </c>
      <c r="Q1519" s="12" t="s">
        <v>8336</v>
      </c>
      <c r="R1519" t="s">
        <v>8337</v>
      </c>
      <c r="S1519">
        <f t="shared" si="47"/>
        <v>11</v>
      </c>
      <c r="T1519" s="17" t="s">
        <v>8375</v>
      </c>
    </row>
    <row r="1520" spans="1:20" ht="28.8" hidden="1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9">
        <v>41760.8200462963</v>
      </c>
      <c r="K1520">
        <v>1398973252</v>
      </c>
      <c r="L1520" t="b">
        <v>1</v>
      </c>
      <c r="M1520">
        <v>236</v>
      </c>
      <c r="N1520" t="b">
        <v>1</v>
      </c>
      <c r="O1520" t="s">
        <v>8283</v>
      </c>
      <c r="P1520">
        <f t="shared" si="46"/>
        <v>2014</v>
      </c>
      <c r="Q1520" s="12" t="s">
        <v>8336</v>
      </c>
      <c r="R1520" t="s">
        <v>8337</v>
      </c>
      <c r="S1520">
        <f t="shared" si="47"/>
        <v>5</v>
      </c>
      <c r="T1520" s="17" t="s">
        <v>8369</v>
      </c>
    </row>
    <row r="1521" spans="1:20" ht="43.2" hidden="1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9">
        <v>41782.741701388892</v>
      </c>
      <c r="K1521">
        <v>1400867283</v>
      </c>
      <c r="L1521" t="b">
        <v>1</v>
      </c>
      <c r="M1521">
        <v>145</v>
      </c>
      <c r="N1521" t="b">
        <v>1</v>
      </c>
      <c r="O1521" t="s">
        <v>8283</v>
      </c>
      <c r="P1521">
        <f t="shared" si="46"/>
        <v>2014</v>
      </c>
      <c r="Q1521" s="12" t="s">
        <v>8336</v>
      </c>
      <c r="R1521" t="s">
        <v>8337</v>
      </c>
      <c r="S1521">
        <f t="shared" si="47"/>
        <v>5</v>
      </c>
      <c r="T1521" s="17" t="s">
        <v>8369</v>
      </c>
    </row>
    <row r="1522" spans="1:20" ht="28.8" hidden="1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9">
        <v>41955.857789351852</v>
      </c>
      <c r="K1522">
        <v>1415824513</v>
      </c>
      <c r="L1522" t="b">
        <v>1</v>
      </c>
      <c r="M1522">
        <v>167</v>
      </c>
      <c r="N1522" t="b">
        <v>1</v>
      </c>
      <c r="O1522" t="s">
        <v>8283</v>
      </c>
      <c r="P1522">
        <f t="shared" si="46"/>
        <v>2014</v>
      </c>
      <c r="Q1522" s="12" t="s">
        <v>8336</v>
      </c>
      <c r="R1522" t="s">
        <v>8337</v>
      </c>
      <c r="S1522">
        <f t="shared" si="47"/>
        <v>11</v>
      </c>
      <c r="T1522" s="17" t="s">
        <v>8375</v>
      </c>
    </row>
    <row r="1523" spans="1:20" ht="43.2" hidden="1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9">
        <v>42493.167719907404</v>
      </c>
      <c r="K1523">
        <v>1462248091</v>
      </c>
      <c r="L1523" t="b">
        <v>1</v>
      </c>
      <c r="M1523">
        <v>235</v>
      </c>
      <c r="N1523" t="b">
        <v>1</v>
      </c>
      <c r="O1523" t="s">
        <v>8283</v>
      </c>
      <c r="P1523">
        <f t="shared" si="46"/>
        <v>2016</v>
      </c>
      <c r="Q1523" s="12" t="s">
        <v>8336</v>
      </c>
      <c r="R1523" t="s">
        <v>8337</v>
      </c>
      <c r="S1523">
        <f t="shared" si="47"/>
        <v>5</v>
      </c>
      <c r="T1523" s="17" t="s">
        <v>8369</v>
      </c>
    </row>
    <row r="1524" spans="1:20" ht="43.2" hidden="1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9">
        <v>41899.830312500002</v>
      </c>
      <c r="K1524">
        <v>1410983739</v>
      </c>
      <c r="L1524" t="b">
        <v>1</v>
      </c>
      <c r="M1524">
        <v>452</v>
      </c>
      <c r="N1524" t="b">
        <v>1</v>
      </c>
      <c r="O1524" t="s">
        <v>8283</v>
      </c>
      <c r="P1524">
        <f t="shared" si="46"/>
        <v>2014</v>
      </c>
      <c r="Q1524" s="12" t="s">
        <v>8336</v>
      </c>
      <c r="R1524" t="s">
        <v>8337</v>
      </c>
      <c r="S1524">
        <f t="shared" si="47"/>
        <v>9</v>
      </c>
      <c r="T1524" s="17" t="s">
        <v>8373</v>
      </c>
    </row>
    <row r="1525" spans="1:20" ht="43.2" hidden="1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9">
        <v>41964.751342592594</v>
      </c>
      <c r="K1525">
        <v>1416592916</v>
      </c>
      <c r="L1525" t="b">
        <v>1</v>
      </c>
      <c r="M1525">
        <v>241</v>
      </c>
      <c r="N1525" t="b">
        <v>1</v>
      </c>
      <c r="O1525" t="s">
        <v>8283</v>
      </c>
      <c r="P1525">
        <f t="shared" si="46"/>
        <v>2014</v>
      </c>
      <c r="Q1525" s="12" t="s">
        <v>8336</v>
      </c>
      <c r="R1525" t="s">
        <v>8337</v>
      </c>
      <c r="S1525">
        <f t="shared" si="47"/>
        <v>11</v>
      </c>
      <c r="T1525" s="17" t="s">
        <v>8375</v>
      </c>
    </row>
    <row r="1526" spans="1:20" ht="43.2" hidden="1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9">
        <v>42756.50104166667</v>
      </c>
      <c r="K1526">
        <v>1485000090</v>
      </c>
      <c r="L1526" t="b">
        <v>1</v>
      </c>
      <c r="M1526">
        <v>28</v>
      </c>
      <c r="N1526" t="b">
        <v>1</v>
      </c>
      <c r="O1526" t="s">
        <v>8283</v>
      </c>
      <c r="P1526">
        <f t="shared" si="46"/>
        <v>2017</v>
      </c>
      <c r="Q1526" s="12" t="s">
        <v>8336</v>
      </c>
      <c r="R1526" t="s">
        <v>8337</v>
      </c>
      <c r="S1526">
        <f t="shared" si="47"/>
        <v>1</v>
      </c>
      <c r="T1526" s="17" t="s">
        <v>8365</v>
      </c>
    </row>
    <row r="1527" spans="1:20" ht="43.2" hidden="1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9">
        <v>42570.702986111108</v>
      </c>
      <c r="K1527">
        <v>1468947138</v>
      </c>
      <c r="L1527" t="b">
        <v>1</v>
      </c>
      <c r="M1527">
        <v>140</v>
      </c>
      <c r="N1527" t="b">
        <v>1</v>
      </c>
      <c r="O1527" t="s">
        <v>8283</v>
      </c>
      <c r="P1527">
        <f t="shared" si="46"/>
        <v>2016</v>
      </c>
      <c r="Q1527" s="12" t="s">
        <v>8336</v>
      </c>
      <c r="R1527" t="s">
        <v>8337</v>
      </c>
      <c r="S1527">
        <f t="shared" si="47"/>
        <v>7</v>
      </c>
      <c r="T1527" s="17" t="s">
        <v>8371</v>
      </c>
    </row>
    <row r="1528" spans="1:20" ht="43.2" hidden="1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9">
        <v>42339.276006944441</v>
      </c>
      <c r="K1528">
        <v>1448951847</v>
      </c>
      <c r="L1528" t="b">
        <v>1</v>
      </c>
      <c r="M1528">
        <v>280</v>
      </c>
      <c r="N1528" t="b">
        <v>1</v>
      </c>
      <c r="O1528" t="s">
        <v>8283</v>
      </c>
      <c r="P1528">
        <f t="shared" si="46"/>
        <v>2015</v>
      </c>
      <c r="Q1528" s="12" t="s">
        <v>8336</v>
      </c>
      <c r="R1528" t="s">
        <v>8337</v>
      </c>
      <c r="S1528">
        <f t="shared" si="47"/>
        <v>12</v>
      </c>
      <c r="T1528" s="17" t="s">
        <v>8376</v>
      </c>
    </row>
    <row r="1529" spans="1:20" ht="43.2" hidden="1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9">
        <v>42780.600532407407</v>
      </c>
      <c r="K1529">
        <v>1487082286</v>
      </c>
      <c r="L1529" t="b">
        <v>1</v>
      </c>
      <c r="M1529">
        <v>70</v>
      </c>
      <c r="N1529" t="b">
        <v>1</v>
      </c>
      <c r="O1529" t="s">
        <v>8283</v>
      </c>
      <c r="P1529">
        <f t="shared" si="46"/>
        <v>2017</v>
      </c>
      <c r="Q1529" s="12" t="s">
        <v>8336</v>
      </c>
      <c r="R1529" t="s">
        <v>8337</v>
      </c>
      <c r="S1529">
        <f t="shared" si="47"/>
        <v>2</v>
      </c>
      <c r="T1529" s="17" t="s">
        <v>8366</v>
      </c>
    </row>
    <row r="1530" spans="1:20" ht="28.8" hidden="1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9">
        <v>42736.732893518521</v>
      </c>
      <c r="K1530">
        <v>1483292122</v>
      </c>
      <c r="L1530" t="b">
        <v>1</v>
      </c>
      <c r="M1530">
        <v>160</v>
      </c>
      <c r="N1530" t="b">
        <v>1</v>
      </c>
      <c r="O1530" t="s">
        <v>8283</v>
      </c>
      <c r="P1530">
        <f t="shared" si="46"/>
        <v>2017</v>
      </c>
      <c r="Q1530" s="12" t="s">
        <v>8336</v>
      </c>
      <c r="R1530" t="s">
        <v>8337</v>
      </c>
      <c r="S1530">
        <f t="shared" si="47"/>
        <v>1</v>
      </c>
      <c r="T1530" s="17" t="s">
        <v>8365</v>
      </c>
    </row>
    <row r="1531" spans="1:20" ht="28.8" hidden="1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9">
        <v>42052.628703703704</v>
      </c>
      <c r="K1531">
        <v>1424185520</v>
      </c>
      <c r="L1531" t="b">
        <v>1</v>
      </c>
      <c r="M1531">
        <v>141</v>
      </c>
      <c r="N1531" t="b">
        <v>1</v>
      </c>
      <c r="O1531" t="s">
        <v>8283</v>
      </c>
      <c r="P1531">
        <f t="shared" si="46"/>
        <v>2015</v>
      </c>
      <c r="Q1531" s="12" t="s">
        <v>8336</v>
      </c>
      <c r="R1531" t="s">
        <v>8337</v>
      </c>
      <c r="S1531">
        <f t="shared" si="47"/>
        <v>2</v>
      </c>
      <c r="T1531" s="17" t="s">
        <v>8366</v>
      </c>
    </row>
    <row r="1532" spans="1:20" ht="43.2" hidden="1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9">
        <v>42275.76730324074</v>
      </c>
      <c r="K1532">
        <v>1443464695</v>
      </c>
      <c r="L1532" t="b">
        <v>1</v>
      </c>
      <c r="M1532">
        <v>874</v>
      </c>
      <c r="N1532" t="b">
        <v>1</v>
      </c>
      <c r="O1532" t="s">
        <v>8283</v>
      </c>
      <c r="P1532">
        <f t="shared" si="46"/>
        <v>2015</v>
      </c>
      <c r="Q1532" s="12" t="s">
        <v>8336</v>
      </c>
      <c r="R1532" t="s">
        <v>8337</v>
      </c>
      <c r="S1532">
        <f t="shared" si="47"/>
        <v>9</v>
      </c>
      <c r="T1532" s="17" t="s">
        <v>8373</v>
      </c>
    </row>
    <row r="1533" spans="1:20" ht="43.2" hidden="1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9">
        <v>41941.802384259259</v>
      </c>
      <c r="K1533">
        <v>1414610126</v>
      </c>
      <c r="L1533" t="b">
        <v>1</v>
      </c>
      <c r="M1533">
        <v>73</v>
      </c>
      <c r="N1533" t="b">
        <v>1</v>
      </c>
      <c r="O1533" t="s">
        <v>8283</v>
      </c>
      <c r="P1533">
        <f t="shared" si="46"/>
        <v>2014</v>
      </c>
      <c r="Q1533" s="12" t="s">
        <v>8336</v>
      </c>
      <c r="R1533" t="s">
        <v>8337</v>
      </c>
      <c r="S1533">
        <f t="shared" si="47"/>
        <v>10</v>
      </c>
      <c r="T1533" s="17" t="s">
        <v>8374</v>
      </c>
    </row>
    <row r="1534" spans="1:20" ht="43.2" hidden="1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9">
        <v>42391.475289351853</v>
      </c>
      <c r="K1534">
        <v>1453461865</v>
      </c>
      <c r="L1534" t="b">
        <v>1</v>
      </c>
      <c r="M1534">
        <v>294</v>
      </c>
      <c r="N1534" t="b">
        <v>1</v>
      </c>
      <c r="O1534" t="s">
        <v>8283</v>
      </c>
      <c r="P1534">
        <f t="shared" si="46"/>
        <v>2016</v>
      </c>
      <c r="Q1534" s="12" t="s">
        <v>8336</v>
      </c>
      <c r="R1534" t="s">
        <v>8337</v>
      </c>
      <c r="S1534">
        <f t="shared" si="47"/>
        <v>1</v>
      </c>
      <c r="T1534" s="17" t="s">
        <v>8365</v>
      </c>
    </row>
    <row r="1535" spans="1:20" ht="28.8" hidden="1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9">
        <v>42443.00204861111</v>
      </c>
      <c r="K1535">
        <v>1457913777</v>
      </c>
      <c r="L1535" t="b">
        <v>1</v>
      </c>
      <c r="M1535">
        <v>740</v>
      </c>
      <c r="N1535" t="b">
        <v>1</v>
      </c>
      <c r="O1535" t="s">
        <v>8283</v>
      </c>
      <c r="P1535">
        <f t="shared" si="46"/>
        <v>2016</v>
      </c>
      <c r="Q1535" s="12" t="s">
        <v>8336</v>
      </c>
      <c r="R1535" t="s">
        <v>8337</v>
      </c>
      <c r="S1535">
        <f t="shared" si="47"/>
        <v>3</v>
      </c>
      <c r="T1535" s="17" t="s">
        <v>8367</v>
      </c>
    </row>
    <row r="1536" spans="1:20" ht="43.2" hidden="1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9">
        <v>42221.674328703702</v>
      </c>
      <c r="K1536">
        <v>1438791062</v>
      </c>
      <c r="L1536" t="b">
        <v>1</v>
      </c>
      <c r="M1536">
        <v>369</v>
      </c>
      <c r="N1536" t="b">
        <v>1</v>
      </c>
      <c r="O1536" t="s">
        <v>8283</v>
      </c>
      <c r="P1536">
        <f t="shared" si="46"/>
        <v>2015</v>
      </c>
      <c r="Q1536" s="12" t="s">
        <v>8336</v>
      </c>
      <c r="R1536" t="s">
        <v>8337</v>
      </c>
      <c r="S1536">
        <f t="shared" si="47"/>
        <v>8</v>
      </c>
      <c r="T1536" s="17" t="s">
        <v>8372</v>
      </c>
    </row>
    <row r="1537" spans="1:20" ht="43.2" hidden="1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9">
        <v>42484.829062500001</v>
      </c>
      <c r="K1537">
        <v>1461527631</v>
      </c>
      <c r="L1537" t="b">
        <v>1</v>
      </c>
      <c r="M1537">
        <v>110</v>
      </c>
      <c r="N1537" t="b">
        <v>1</v>
      </c>
      <c r="O1537" t="s">
        <v>8283</v>
      </c>
      <c r="P1537">
        <f t="shared" si="46"/>
        <v>2016</v>
      </c>
      <c r="Q1537" s="12" t="s">
        <v>8336</v>
      </c>
      <c r="R1537" t="s">
        <v>8337</v>
      </c>
      <c r="S1537">
        <f t="shared" si="47"/>
        <v>4</v>
      </c>
      <c r="T1537" s="17" t="s">
        <v>8368</v>
      </c>
    </row>
    <row r="1538" spans="1:20" ht="43.2" hidden="1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9">
        <v>42213.802199074074</v>
      </c>
      <c r="K1538">
        <v>1438110910</v>
      </c>
      <c r="L1538" t="b">
        <v>1</v>
      </c>
      <c r="M1538">
        <v>455</v>
      </c>
      <c r="N1538" t="b">
        <v>1</v>
      </c>
      <c r="O1538" t="s">
        <v>8283</v>
      </c>
      <c r="P1538">
        <f t="shared" si="46"/>
        <v>2015</v>
      </c>
      <c r="Q1538" s="12" t="s">
        <v>8336</v>
      </c>
      <c r="R1538" t="s">
        <v>8337</v>
      </c>
      <c r="S1538">
        <f t="shared" si="47"/>
        <v>7</v>
      </c>
      <c r="T1538" s="17" t="s">
        <v>8371</v>
      </c>
    </row>
    <row r="1539" spans="1:20" ht="43.2" hidden="1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9">
        <v>42552.315127314818</v>
      </c>
      <c r="K1539">
        <v>1467358427</v>
      </c>
      <c r="L1539" t="b">
        <v>1</v>
      </c>
      <c r="M1539">
        <v>224</v>
      </c>
      <c r="N1539" t="b">
        <v>1</v>
      </c>
      <c r="O1539" t="s">
        <v>8283</v>
      </c>
      <c r="P1539">
        <f t="shared" ref="P1539:P1602" si="48">YEAR(J1539)</f>
        <v>2016</v>
      </c>
      <c r="Q1539" s="12" t="s">
        <v>8336</v>
      </c>
      <c r="R1539" t="s">
        <v>8337</v>
      </c>
      <c r="S1539">
        <f t="shared" ref="S1539:S1602" si="49">MONTH(J1539)</f>
        <v>7</v>
      </c>
      <c r="T1539" s="17" t="s">
        <v>8371</v>
      </c>
    </row>
    <row r="1540" spans="1:20" ht="43.2" hidden="1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9">
        <v>41981.782060185185</v>
      </c>
      <c r="K1540">
        <v>1418064370</v>
      </c>
      <c r="L1540" t="b">
        <v>1</v>
      </c>
      <c r="M1540">
        <v>46</v>
      </c>
      <c r="N1540" t="b">
        <v>1</v>
      </c>
      <c r="O1540" t="s">
        <v>8283</v>
      </c>
      <c r="P1540">
        <f t="shared" si="48"/>
        <v>2014</v>
      </c>
      <c r="Q1540" s="12" t="s">
        <v>8336</v>
      </c>
      <c r="R1540" t="s">
        <v>8337</v>
      </c>
      <c r="S1540">
        <f t="shared" si="49"/>
        <v>12</v>
      </c>
      <c r="T1540" s="17" t="s">
        <v>8376</v>
      </c>
    </row>
    <row r="1541" spans="1:20" ht="43.2" hidden="1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9">
        <v>42705.91920138889</v>
      </c>
      <c r="K1541">
        <v>1480629819</v>
      </c>
      <c r="L1541" t="b">
        <v>0</v>
      </c>
      <c r="M1541">
        <v>284</v>
      </c>
      <c r="N1541" t="b">
        <v>1</v>
      </c>
      <c r="O1541" t="s">
        <v>8283</v>
      </c>
      <c r="P1541">
        <f t="shared" si="48"/>
        <v>2016</v>
      </c>
      <c r="Q1541" s="12" t="s">
        <v>8336</v>
      </c>
      <c r="R1541" t="s">
        <v>8337</v>
      </c>
      <c r="S1541">
        <f t="shared" si="49"/>
        <v>12</v>
      </c>
      <c r="T1541" s="17" t="s">
        <v>8376</v>
      </c>
    </row>
    <row r="1542" spans="1:20" ht="43.2" hidden="1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9">
        <v>41939.00712962963</v>
      </c>
      <c r="K1542">
        <v>1414368616</v>
      </c>
      <c r="L1542" t="b">
        <v>1</v>
      </c>
      <c r="M1542">
        <v>98</v>
      </c>
      <c r="N1542" t="b">
        <v>1</v>
      </c>
      <c r="O1542" t="s">
        <v>8283</v>
      </c>
      <c r="P1542">
        <f t="shared" si="48"/>
        <v>2014</v>
      </c>
      <c r="Q1542" s="12" t="s">
        <v>8336</v>
      </c>
      <c r="R1542" t="s">
        <v>8337</v>
      </c>
      <c r="S1542">
        <f t="shared" si="49"/>
        <v>10</v>
      </c>
      <c r="T1542" s="17" t="s">
        <v>8374</v>
      </c>
    </row>
    <row r="1543" spans="1:20" ht="43.2" hidden="1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9">
        <v>41974.712245370371</v>
      </c>
      <c r="K1543">
        <v>1417453538</v>
      </c>
      <c r="L1543" t="b">
        <v>0</v>
      </c>
      <c r="M1543">
        <v>2</v>
      </c>
      <c r="N1543" t="b">
        <v>0</v>
      </c>
      <c r="O1543" t="s">
        <v>8287</v>
      </c>
      <c r="P1543">
        <f t="shared" si="48"/>
        <v>2014</v>
      </c>
      <c r="Q1543" s="12" t="s">
        <v>8336</v>
      </c>
      <c r="R1543" t="s">
        <v>8341</v>
      </c>
      <c r="S1543">
        <f t="shared" si="49"/>
        <v>12</v>
      </c>
      <c r="T1543" s="17" t="s">
        <v>8376</v>
      </c>
    </row>
    <row r="1544" spans="1:20" ht="43.2" hidden="1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9">
        <v>42170.996527777781</v>
      </c>
      <c r="K1544">
        <v>1434412500</v>
      </c>
      <c r="L1544" t="b">
        <v>0</v>
      </c>
      <c r="M1544">
        <v>1</v>
      </c>
      <c r="N1544" t="b">
        <v>0</v>
      </c>
      <c r="O1544" t="s">
        <v>8287</v>
      </c>
      <c r="P1544">
        <f t="shared" si="48"/>
        <v>2015</v>
      </c>
      <c r="Q1544" s="12" t="s">
        <v>8336</v>
      </c>
      <c r="R1544" t="s">
        <v>8341</v>
      </c>
      <c r="S1544">
        <f t="shared" si="49"/>
        <v>6</v>
      </c>
      <c r="T1544" s="17" t="s">
        <v>8370</v>
      </c>
    </row>
    <row r="1545" spans="1:20" ht="43.2" hidden="1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9">
        <v>41935.509652777779</v>
      </c>
      <c r="K1545">
        <v>1414066434</v>
      </c>
      <c r="L1545" t="b">
        <v>0</v>
      </c>
      <c r="M1545">
        <v>1</v>
      </c>
      <c r="N1545" t="b">
        <v>0</v>
      </c>
      <c r="O1545" t="s">
        <v>8287</v>
      </c>
      <c r="P1545">
        <f t="shared" si="48"/>
        <v>2014</v>
      </c>
      <c r="Q1545" s="12" t="s">
        <v>8336</v>
      </c>
      <c r="R1545" t="s">
        <v>8341</v>
      </c>
      <c r="S1545">
        <f t="shared" si="49"/>
        <v>10</v>
      </c>
      <c r="T1545" s="17" t="s">
        <v>8374</v>
      </c>
    </row>
    <row r="1546" spans="1:20" ht="43.2" hidden="1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9">
        <v>42053.051203703704</v>
      </c>
      <c r="K1546">
        <v>1424222024</v>
      </c>
      <c r="L1546" t="b">
        <v>0</v>
      </c>
      <c r="M1546">
        <v>0</v>
      </c>
      <c r="N1546" t="b">
        <v>0</v>
      </c>
      <c r="O1546" t="s">
        <v>8287</v>
      </c>
      <c r="P1546">
        <f t="shared" si="48"/>
        <v>2015</v>
      </c>
      <c r="Q1546" s="12" t="s">
        <v>8336</v>
      </c>
      <c r="R1546" t="s">
        <v>8341</v>
      </c>
      <c r="S1546">
        <f t="shared" si="49"/>
        <v>2</v>
      </c>
      <c r="T1546" s="17" t="s">
        <v>8366</v>
      </c>
    </row>
    <row r="1547" spans="1:20" ht="43.2" hidden="1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9">
        <v>42031.884652777779</v>
      </c>
      <c r="K1547">
        <v>1422393234</v>
      </c>
      <c r="L1547" t="b">
        <v>0</v>
      </c>
      <c r="M1547">
        <v>1</v>
      </c>
      <c r="N1547" t="b">
        <v>0</v>
      </c>
      <c r="O1547" t="s">
        <v>8287</v>
      </c>
      <c r="P1547">
        <f t="shared" si="48"/>
        <v>2015</v>
      </c>
      <c r="Q1547" s="12" t="s">
        <v>8336</v>
      </c>
      <c r="R1547" t="s">
        <v>8341</v>
      </c>
      <c r="S1547">
        <f t="shared" si="49"/>
        <v>1</v>
      </c>
      <c r="T1547" s="17" t="s">
        <v>8365</v>
      </c>
    </row>
    <row r="1548" spans="1:20" ht="43.2" hidden="1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9">
        <v>41839.212951388887</v>
      </c>
      <c r="K1548">
        <v>1405746399</v>
      </c>
      <c r="L1548" t="b">
        <v>0</v>
      </c>
      <c r="M1548">
        <v>11</v>
      </c>
      <c r="N1548" t="b">
        <v>0</v>
      </c>
      <c r="O1548" t="s">
        <v>8287</v>
      </c>
      <c r="P1548">
        <f t="shared" si="48"/>
        <v>2014</v>
      </c>
      <c r="Q1548" s="12" t="s">
        <v>8336</v>
      </c>
      <c r="R1548" t="s">
        <v>8341</v>
      </c>
      <c r="S1548">
        <f t="shared" si="49"/>
        <v>7</v>
      </c>
      <c r="T1548" s="17" t="s">
        <v>8371</v>
      </c>
    </row>
    <row r="1549" spans="1:20" ht="43.2" hidden="1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9">
        <v>42782.426874999997</v>
      </c>
      <c r="K1549">
        <v>1487240082</v>
      </c>
      <c r="L1549" t="b">
        <v>0</v>
      </c>
      <c r="M1549">
        <v>0</v>
      </c>
      <c r="N1549" t="b">
        <v>0</v>
      </c>
      <c r="O1549" t="s">
        <v>8287</v>
      </c>
      <c r="P1549">
        <f t="shared" si="48"/>
        <v>2017</v>
      </c>
      <c r="Q1549" s="12" t="s">
        <v>8336</v>
      </c>
      <c r="R1549" t="s">
        <v>8341</v>
      </c>
      <c r="S1549">
        <f t="shared" si="49"/>
        <v>2</v>
      </c>
      <c r="T1549" s="17" t="s">
        <v>8366</v>
      </c>
    </row>
    <row r="1550" spans="1:20" ht="28.8" hidden="1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9">
        <v>42286.882175925923</v>
      </c>
      <c r="K1550">
        <v>1444425020</v>
      </c>
      <c r="L1550" t="b">
        <v>0</v>
      </c>
      <c r="M1550">
        <v>1</v>
      </c>
      <c r="N1550" t="b">
        <v>0</v>
      </c>
      <c r="O1550" t="s">
        <v>8287</v>
      </c>
      <c r="P1550">
        <f t="shared" si="48"/>
        <v>2015</v>
      </c>
      <c r="Q1550" s="12" t="s">
        <v>8336</v>
      </c>
      <c r="R1550" t="s">
        <v>8341</v>
      </c>
      <c r="S1550">
        <f t="shared" si="49"/>
        <v>10</v>
      </c>
      <c r="T1550" s="17" t="s">
        <v>8374</v>
      </c>
    </row>
    <row r="1551" spans="1:20" ht="43.2" hidden="1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9">
        <v>42281.136099537034</v>
      </c>
      <c r="K1551">
        <v>1443928559</v>
      </c>
      <c r="L1551" t="b">
        <v>0</v>
      </c>
      <c r="M1551">
        <v>6</v>
      </c>
      <c r="N1551" t="b">
        <v>0</v>
      </c>
      <c r="O1551" t="s">
        <v>8287</v>
      </c>
      <c r="P1551">
        <f t="shared" si="48"/>
        <v>2015</v>
      </c>
      <c r="Q1551" s="12" t="s">
        <v>8336</v>
      </c>
      <c r="R1551" t="s">
        <v>8341</v>
      </c>
      <c r="S1551">
        <f t="shared" si="49"/>
        <v>10</v>
      </c>
      <c r="T1551" s="17" t="s">
        <v>8374</v>
      </c>
    </row>
    <row r="1552" spans="1:20" ht="43.2" hidden="1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9">
        <v>42472.449467592596</v>
      </c>
      <c r="K1552">
        <v>1460458034</v>
      </c>
      <c r="L1552" t="b">
        <v>0</v>
      </c>
      <c r="M1552">
        <v>7</v>
      </c>
      <c r="N1552" t="b">
        <v>0</v>
      </c>
      <c r="O1552" t="s">
        <v>8287</v>
      </c>
      <c r="P1552">
        <f t="shared" si="48"/>
        <v>2016</v>
      </c>
      <c r="Q1552" s="12" t="s">
        <v>8336</v>
      </c>
      <c r="R1552" t="s">
        <v>8341</v>
      </c>
      <c r="S1552">
        <f t="shared" si="49"/>
        <v>4</v>
      </c>
      <c r="T1552" s="17" t="s">
        <v>8368</v>
      </c>
    </row>
    <row r="1553" spans="1:20" ht="43.2" hidden="1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9">
        <v>42121.824525462966</v>
      </c>
      <c r="K1553">
        <v>1430164039</v>
      </c>
      <c r="L1553" t="b">
        <v>0</v>
      </c>
      <c r="M1553">
        <v>0</v>
      </c>
      <c r="N1553" t="b">
        <v>0</v>
      </c>
      <c r="O1553" t="s">
        <v>8287</v>
      </c>
      <c r="P1553">
        <f t="shared" si="48"/>
        <v>2015</v>
      </c>
      <c r="Q1553" s="12" t="s">
        <v>8336</v>
      </c>
      <c r="R1553" t="s">
        <v>8341</v>
      </c>
      <c r="S1553">
        <f t="shared" si="49"/>
        <v>4</v>
      </c>
      <c r="T1553" s="17" t="s">
        <v>8368</v>
      </c>
    </row>
    <row r="1554" spans="1:20" ht="43.2" hidden="1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9">
        <v>41892.688750000001</v>
      </c>
      <c r="K1554">
        <v>1410366708</v>
      </c>
      <c r="L1554" t="b">
        <v>0</v>
      </c>
      <c r="M1554">
        <v>16</v>
      </c>
      <c r="N1554" t="b">
        <v>0</v>
      </c>
      <c r="O1554" t="s">
        <v>8287</v>
      </c>
      <c r="P1554">
        <f t="shared" si="48"/>
        <v>2014</v>
      </c>
      <c r="Q1554" s="12" t="s">
        <v>8336</v>
      </c>
      <c r="R1554" t="s">
        <v>8341</v>
      </c>
      <c r="S1554">
        <f t="shared" si="49"/>
        <v>9</v>
      </c>
      <c r="T1554" s="17" t="s">
        <v>8373</v>
      </c>
    </row>
    <row r="1555" spans="1:20" ht="43.2" hidden="1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9">
        <v>42219.282951388886</v>
      </c>
      <c r="K1555">
        <v>1438584447</v>
      </c>
      <c r="L1555" t="b">
        <v>0</v>
      </c>
      <c r="M1555">
        <v>0</v>
      </c>
      <c r="N1555" t="b">
        <v>0</v>
      </c>
      <c r="O1555" t="s">
        <v>8287</v>
      </c>
      <c r="P1555">
        <f t="shared" si="48"/>
        <v>2015</v>
      </c>
      <c r="Q1555" s="12" t="s">
        <v>8336</v>
      </c>
      <c r="R1555" t="s">
        <v>8341</v>
      </c>
      <c r="S1555">
        <f t="shared" si="49"/>
        <v>8</v>
      </c>
      <c r="T1555" s="17" t="s">
        <v>8372</v>
      </c>
    </row>
    <row r="1556" spans="1:20" ht="57.6" hidden="1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9">
        <v>42188.252199074072</v>
      </c>
      <c r="K1556">
        <v>1435903390</v>
      </c>
      <c r="L1556" t="b">
        <v>0</v>
      </c>
      <c r="M1556">
        <v>0</v>
      </c>
      <c r="N1556" t="b">
        <v>0</v>
      </c>
      <c r="O1556" t="s">
        <v>8287</v>
      </c>
      <c r="P1556">
        <f t="shared" si="48"/>
        <v>2015</v>
      </c>
      <c r="Q1556" s="12" t="s">
        <v>8336</v>
      </c>
      <c r="R1556" t="s">
        <v>8341</v>
      </c>
      <c r="S1556">
        <f t="shared" si="49"/>
        <v>7</v>
      </c>
      <c r="T1556" s="17" t="s">
        <v>8371</v>
      </c>
    </row>
    <row r="1557" spans="1:20" ht="43.2" hidden="1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9">
        <v>42241.613796296297</v>
      </c>
      <c r="K1557">
        <v>1440513832</v>
      </c>
      <c r="L1557" t="b">
        <v>0</v>
      </c>
      <c r="M1557">
        <v>0</v>
      </c>
      <c r="N1557" t="b">
        <v>0</v>
      </c>
      <c r="O1557" t="s">
        <v>8287</v>
      </c>
      <c r="P1557">
        <f t="shared" si="48"/>
        <v>2015</v>
      </c>
      <c r="Q1557" s="12" t="s">
        <v>8336</v>
      </c>
      <c r="R1557" t="s">
        <v>8341</v>
      </c>
      <c r="S1557">
        <f t="shared" si="49"/>
        <v>8</v>
      </c>
      <c r="T1557" s="17" t="s">
        <v>8372</v>
      </c>
    </row>
    <row r="1558" spans="1:20" ht="43.2" hidden="1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9">
        <v>42525.153055555558</v>
      </c>
      <c r="K1558">
        <v>1465011624</v>
      </c>
      <c r="L1558" t="b">
        <v>0</v>
      </c>
      <c r="M1558">
        <v>12</v>
      </c>
      <c r="N1558" t="b">
        <v>0</v>
      </c>
      <c r="O1558" t="s">
        <v>8287</v>
      </c>
      <c r="P1558">
        <f t="shared" si="48"/>
        <v>2016</v>
      </c>
      <c r="Q1558" s="12" t="s">
        <v>8336</v>
      </c>
      <c r="R1558" t="s">
        <v>8341</v>
      </c>
      <c r="S1558">
        <f t="shared" si="49"/>
        <v>6</v>
      </c>
      <c r="T1558" s="17" t="s">
        <v>8370</v>
      </c>
    </row>
    <row r="1559" spans="1:20" ht="43.2" hidden="1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9">
        <v>41871.65315972222</v>
      </c>
      <c r="K1559">
        <v>1408549233</v>
      </c>
      <c r="L1559" t="b">
        <v>0</v>
      </c>
      <c r="M1559">
        <v>1</v>
      </c>
      <c r="N1559" t="b">
        <v>0</v>
      </c>
      <c r="O1559" t="s">
        <v>8287</v>
      </c>
      <c r="P1559">
        <f t="shared" si="48"/>
        <v>2014</v>
      </c>
      <c r="Q1559" s="12" t="s">
        <v>8336</v>
      </c>
      <c r="R1559" t="s">
        <v>8341</v>
      </c>
      <c r="S1559">
        <f t="shared" si="49"/>
        <v>8</v>
      </c>
      <c r="T1559" s="17" t="s">
        <v>8372</v>
      </c>
    </row>
    <row r="1560" spans="1:20" ht="28.8" hidden="1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9">
        <v>42185.397673611114</v>
      </c>
      <c r="K1560">
        <v>1435656759</v>
      </c>
      <c r="L1560" t="b">
        <v>0</v>
      </c>
      <c r="M1560">
        <v>3</v>
      </c>
      <c r="N1560" t="b">
        <v>0</v>
      </c>
      <c r="O1560" t="s">
        <v>8287</v>
      </c>
      <c r="P1560">
        <f t="shared" si="48"/>
        <v>2015</v>
      </c>
      <c r="Q1560" s="12" t="s">
        <v>8336</v>
      </c>
      <c r="R1560" t="s">
        <v>8341</v>
      </c>
      <c r="S1560">
        <f t="shared" si="49"/>
        <v>6</v>
      </c>
      <c r="T1560" s="17" t="s">
        <v>8370</v>
      </c>
    </row>
    <row r="1561" spans="1:20" ht="28.8" hidden="1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9">
        <v>42108.053229166668</v>
      </c>
      <c r="K1561">
        <v>1428974199</v>
      </c>
      <c r="L1561" t="b">
        <v>0</v>
      </c>
      <c r="M1561">
        <v>1</v>
      </c>
      <c r="N1561" t="b">
        <v>0</v>
      </c>
      <c r="O1561" t="s">
        <v>8287</v>
      </c>
      <c r="P1561">
        <f t="shared" si="48"/>
        <v>2015</v>
      </c>
      <c r="Q1561" s="12" t="s">
        <v>8336</v>
      </c>
      <c r="R1561" t="s">
        <v>8341</v>
      </c>
      <c r="S1561">
        <f t="shared" si="49"/>
        <v>4</v>
      </c>
      <c r="T1561" s="17" t="s">
        <v>8368</v>
      </c>
    </row>
    <row r="1562" spans="1:20" ht="43.2" hidden="1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9">
        <v>41936.020752314813</v>
      </c>
      <c r="K1562">
        <v>1414110593</v>
      </c>
      <c r="L1562" t="b">
        <v>0</v>
      </c>
      <c r="M1562">
        <v>4</v>
      </c>
      <c r="N1562" t="b">
        <v>0</v>
      </c>
      <c r="O1562" t="s">
        <v>8287</v>
      </c>
      <c r="P1562">
        <f t="shared" si="48"/>
        <v>2014</v>
      </c>
      <c r="Q1562" s="12" t="s">
        <v>8336</v>
      </c>
      <c r="R1562" t="s">
        <v>8341</v>
      </c>
      <c r="S1562">
        <f t="shared" si="49"/>
        <v>10</v>
      </c>
      <c r="T1562" s="17" t="s">
        <v>8374</v>
      </c>
    </row>
    <row r="1563" spans="1:20" ht="43.2" hidden="1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9">
        <v>41555.041701388887</v>
      </c>
      <c r="K1563">
        <v>1381194003</v>
      </c>
      <c r="L1563" t="b">
        <v>0</v>
      </c>
      <c r="M1563">
        <v>1</v>
      </c>
      <c r="N1563" t="b">
        <v>0</v>
      </c>
      <c r="O1563" t="s">
        <v>8288</v>
      </c>
      <c r="P1563">
        <f t="shared" si="48"/>
        <v>2013</v>
      </c>
      <c r="Q1563" s="12" t="s">
        <v>8320</v>
      </c>
      <c r="R1563" t="s">
        <v>8342</v>
      </c>
      <c r="S1563">
        <f t="shared" si="49"/>
        <v>10</v>
      </c>
      <c r="T1563" s="17" t="s">
        <v>8374</v>
      </c>
    </row>
    <row r="1564" spans="1:20" ht="43.2" hidden="1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9">
        <v>40079.566157407404</v>
      </c>
      <c r="K1564">
        <v>1253712916</v>
      </c>
      <c r="L1564" t="b">
        <v>0</v>
      </c>
      <c r="M1564">
        <v>0</v>
      </c>
      <c r="N1564" t="b">
        <v>0</v>
      </c>
      <c r="O1564" t="s">
        <v>8288</v>
      </c>
      <c r="P1564">
        <f t="shared" si="48"/>
        <v>2009</v>
      </c>
      <c r="Q1564" s="12" t="s">
        <v>8320</v>
      </c>
      <c r="R1564" t="s">
        <v>8342</v>
      </c>
      <c r="S1564">
        <f t="shared" si="49"/>
        <v>9</v>
      </c>
      <c r="T1564" s="17" t="s">
        <v>8373</v>
      </c>
    </row>
    <row r="1565" spans="1:20" ht="43.2" hidden="1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9">
        <v>41652.742488425924</v>
      </c>
      <c r="K1565">
        <v>1389635351</v>
      </c>
      <c r="L1565" t="b">
        <v>0</v>
      </c>
      <c r="M1565">
        <v>2</v>
      </c>
      <c r="N1565" t="b">
        <v>0</v>
      </c>
      <c r="O1565" t="s">
        <v>8288</v>
      </c>
      <c r="P1565">
        <f t="shared" si="48"/>
        <v>2014</v>
      </c>
      <c r="Q1565" s="12" t="s">
        <v>8320</v>
      </c>
      <c r="R1565" t="s">
        <v>8342</v>
      </c>
      <c r="S1565">
        <f t="shared" si="49"/>
        <v>1</v>
      </c>
      <c r="T1565" s="17" t="s">
        <v>8365</v>
      </c>
    </row>
    <row r="1566" spans="1:20" ht="43.2" hidden="1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9">
        <v>42121.367002314815</v>
      </c>
      <c r="K1566">
        <v>1430124509</v>
      </c>
      <c r="L1566" t="b">
        <v>0</v>
      </c>
      <c r="M1566">
        <v>1</v>
      </c>
      <c r="N1566" t="b">
        <v>0</v>
      </c>
      <c r="O1566" t="s">
        <v>8288</v>
      </c>
      <c r="P1566">
        <f t="shared" si="48"/>
        <v>2015</v>
      </c>
      <c r="Q1566" s="12" t="s">
        <v>8320</v>
      </c>
      <c r="R1566" t="s">
        <v>8342</v>
      </c>
      <c r="S1566">
        <f t="shared" si="49"/>
        <v>4</v>
      </c>
      <c r="T1566" s="17" t="s">
        <v>8368</v>
      </c>
    </row>
    <row r="1567" spans="1:20" ht="43.2" hidden="1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9">
        <v>40672.729872685188</v>
      </c>
      <c r="K1567">
        <v>1304962261</v>
      </c>
      <c r="L1567" t="b">
        <v>0</v>
      </c>
      <c r="M1567">
        <v>1</v>
      </c>
      <c r="N1567" t="b">
        <v>0</v>
      </c>
      <c r="O1567" t="s">
        <v>8288</v>
      </c>
      <c r="P1567">
        <f t="shared" si="48"/>
        <v>2011</v>
      </c>
      <c r="Q1567" s="12" t="s">
        <v>8320</v>
      </c>
      <c r="R1567" t="s">
        <v>8342</v>
      </c>
      <c r="S1567">
        <f t="shared" si="49"/>
        <v>5</v>
      </c>
      <c r="T1567" s="17" t="s">
        <v>8369</v>
      </c>
    </row>
    <row r="1568" spans="1:20" ht="43.2" hidden="1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9">
        <v>42549.916712962964</v>
      </c>
      <c r="K1568">
        <v>1467151204</v>
      </c>
      <c r="L1568" t="b">
        <v>0</v>
      </c>
      <c r="M1568">
        <v>59</v>
      </c>
      <c r="N1568" t="b">
        <v>0</v>
      </c>
      <c r="O1568" t="s">
        <v>8288</v>
      </c>
      <c r="P1568">
        <f t="shared" si="48"/>
        <v>2016</v>
      </c>
      <c r="Q1568" s="12" t="s">
        <v>8320</v>
      </c>
      <c r="R1568" t="s">
        <v>8342</v>
      </c>
      <c r="S1568">
        <f t="shared" si="49"/>
        <v>6</v>
      </c>
      <c r="T1568" s="17" t="s">
        <v>8370</v>
      </c>
    </row>
    <row r="1569" spans="1:20" ht="43.2" hidden="1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9">
        <v>41671.936863425923</v>
      </c>
      <c r="K1569">
        <v>1391293745</v>
      </c>
      <c r="L1569" t="b">
        <v>0</v>
      </c>
      <c r="M1569">
        <v>13</v>
      </c>
      <c r="N1569" t="b">
        <v>0</v>
      </c>
      <c r="O1569" t="s">
        <v>8288</v>
      </c>
      <c r="P1569">
        <f t="shared" si="48"/>
        <v>2014</v>
      </c>
      <c r="Q1569" s="12" t="s">
        <v>8320</v>
      </c>
      <c r="R1569" t="s">
        <v>8342</v>
      </c>
      <c r="S1569">
        <f t="shared" si="49"/>
        <v>2</v>
      </c>
      <c r="T1569" s="17" t="s">
        <v>8366</v>
      </c>
    </row>
    <row r="1570" spans="1:20" ht="43.2" hidden="1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9">
        <v>41962.062326388892</v>
      </c>
      <c r="K1570">
        <v>1416360585</v>
      </c>
      <c r="L1570" t="b">
        <v>0</v>
      </c>
      <c r="M1570">
        <v>22</v>
      </c>
      <c r="N1570" t="b">
        <v>0</v>
      </c>
      <c r="O1570" t="s">
        <v>8288</v>
      </c>
      <c r="P1570">
        <f t="shared" si="48"/>
        <v>2014</v>
      </c>
      <c r="Q1570" s="12" t="s">
        <v>8320</v>
      </c>
      <c r="R1570" t="s">
        <v>8342</v>
      </c>
      <c r="S1570">
        <f t="shared" si="49"/>
        <v>11</v>
      </c>
      <c r="T1570" s="17" t="s">
        <v>8375</v>
      </c>
    </row>
    <row r="1571" spans="1:20" hidden="1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9">
        <v>41389.679560185185</v>
      </c>
      <c r="K1571">
        <v>1366906714</v>
      </c>
      <c r="L1571" t="b">
        <v>0</v>
      </c>
      <c r="M1571">
        <v>0</v>
      </c>
      <c r="N1571" t="b">
        <v>0</v>
      </c>
      <c r="O1571" t="s">
        <v>8288</v>
      </c>
      <c r="P1571">
        <f t="shared" si="48"/>
        <v>2013</v>
      </c>
      <c r="Q1571" s="12" t="s">
        <v>8320</v>
      </c>
      <c r="R1571" t="s">
        <v>8342</v>
      </c>
      <c r="S1571">
        <f t="shared" si="49"/>
        <v>4</v>
      </c>
      <c r="T1571" s="17" t="s">
        <v>8368</v>
      </c>
    </row>
    <row r="1572" spans="1:20" ht="28.8" hidden="1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9">
        <v>42438.813449074078</v>
      </c>
      <c r="K1572">
        <v>1457551882</v>
      </c>
      <c r="L1572" t="b">
        <v>0</v>
      </c>
      <c r="M1572">
        <v>52</v>
      </c>
      <c r="N1572" t="b">
        <v>0</v>
      </c>
      <c r="O1572" t="s">
        <v>8288</v>
      </c>
      <c r="P1572">
        <f t="shared" si="48"/>
        <v>2016</v>
      </c>
      <c r="Q1572" s="12" t="s">
        <v>8320</v>
      </c>
      <c r="R1572" t="s">
        <v>8342</v>
      </c>
      <c r="S1572">
        <f t="shared" si="49"/>
        <v>3</v>
      </c>
      <c r="T1572" s="17" t="s">
        <v>8367</v>
      </c>
    </row>
    <row r="1573" spans="1:20" ht="43.2" hidden="1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9">
        <v>42144.769479166665</v>
      </c>
      <c r="K1573">
        <v>1432146483</v>
      </c>
      <c r="L1573" t="b">
        <v>0</v>
      </c>
      <c r="M1573">
        <v>4</v>
      </c>
      <c r="N1573" t="b">
        <v>0</v>
      </c>
      <c r="O1573" t="s">
        <v>8288</v>
      </c>
      <c r="P1573">
        <f t="shared" si="48"/>
        <v>2015</v>
      </c>
      <c r="Q1573" s="12" t="s">
        <v>8320</v>
      </c>
      <c r="R1573" t="s">
        <v>8342</v>
      </c>
      <c r="S1573">
        <f t="shared" si="49"/>
        <v>5</v>
      </c>
      <c r="T1573" s="17" t="s">
        <v>8369</v>
      </c>
    </row>
    <row r="1574" spans="1:20" ht="43.2" hidden="1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9">
        <v>42404.033090277779</v>
      </c>
      <c r="K1574">
        <v>1454546859</v>
      </c>
      <c r="L1574" t="b">
        <v>0</v>
      </c>
      <c r="M1574">
        <v>3</v>
      </c>
      <c r="N1574" t="b">
        <v>0</v>
      </c>
      <c r="O1574" t="s">
        <v>8288</v>
      </c>
      <c r="P1574">
        <f t="shared" si="48"/>
        <v>2016</v>
      </c>
      <c r="Q1574" s="12" t="s">
        <v>8320</v>
      </c>
      <c r="R1574" t="s">
        <v>8342</v>
      </c>
      <c r="S1574">
        <f t="shared" si="49"/>
        <v>2</v>
      </c>
      <c r="T1574" s="17" t="s">
        <v>8366</v>
      </c>
    </row>
    <row r="1575" spans="1:20" ht="43.2" hidden="1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9">
        <v>42786.000023148146</v>
      </c>
      <c r="K1575">
        <v>1487548802</v>
      </c>
      <c r="L1575" t="b">
        <v>0</v>
      </c>
      <c r="M1575">
        <v>3</v>
      </c>
      <c r="N1575" t="b">
        <v>0</v>
      </c>
      <c r="O1575" t="s">
        <v>8288</v>
      </c>
      <c r="P1575">
        <f t="shared" si="48"/>
        <v>2017</v>
      </c>
      <c r="Q1575" s="12" t="s">
        <v>8320</v>
      </c>
      <c r="R1575" t="s">
        <v>8342</v>
      </c>
      <c r="S1575">
        <f t="shared" si="49"/>
        <v>2</v>
      </c>
      <c r="T1575" s="17" t="s">
        <v>8366</v>
      </c>
    </row>
    <row r="1576" spans="1:20" ht="43.2" hidden="1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9">
        <v>42017.927418981482</v>
      </c>
      <c r="K1576">
        <v>1421187329</v>
      </c>
      <c r="L1576" t="b">
        <v>0</v>
      </c>
      <c r="M1576">
        <v>6</v>
      </c>
      <c r="N1576" t="b">
        <v>0</v>
      </c>
      <c r="O1576" t="s">
        <v>8288</v>
      </c>
      <c r="P1576">
        <f t="shared" si="48"/>
        <v>2015</v>
      </c>
      <c r="Q1576" s="12" t="s">
        <v>8320</v>
      </c>
      <c r="R1576" t="s">
        <v>8342</v>
      </c>
      <c r="S1576">
        <f t="shared" si="49"/>
        <v>1</v>
      </c>
      <c r="T1576" s="17" t="s">
        <v>8365</v>
      </c>
    </row>
    <row r="1577" spans="1:20" ht="43.2" hidden="1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9">
        <v>41799.524259259262</v>
      </c>
      <c r="K1577">
        <v>1402317296</v>
      </c>
      <c r="L1577" t="b">
        <v>0</v>
      </c>
      <c r="M1577">
        <v>35</v>
      </c>
      <c r="N1577" t="b">
        <v>0</v>
      </c>
      <c r="O1577" t="s">
        <v>8288</v>
      </c>
      <c r="P1577">
        <f t="shared" si="48"/>
        <v>2014</v>
      </c>
      <c r="Q1577" s="12" t="s">
        <v>8320</v>
      </c>
      <c r="R1577" t="s">
        <v>8342</v>
      </c>
      <c r="S1577">
        <f t="shared" si="49"/>
        <v>6</v>
      </c>
      <c r="T1577" s="17" t="s">
        <v>8370</v>
      </c>
    </row>
    <row r="1578" spans="1:20" ht="28.8" hidden="1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9">
        <v>42140.879259259258</v>
      </c>
      <c r="K1578">
        <v>1431810368</v>
      </c>
      <c r="L1578" t="b">
        <v>0</v>
      </c>
      <c r="M1578">
        <v>10</v>
      </c>
      <c r="N1578" t="b">
        <v>0</v>
      </c>
      <c r="O1578" t="s">
        <v>8288</v>
      </c>
      <c r="P1578">
        <f t="shared" si="48"/>
        <v>2015</v>
      </c>
      <c r="Q1578" s="12" t="s">
        <v>8320</v>
      </c>
      <c r="R1578" t="s">
        <v>8342</v>
      </c>
      <c r="S1578">
        <f t="shared" si="49"/>
        <v>5</v>
      </c>
      <c r="T1578" s="17" t="s">
        <v>8369</v>
      </c>
    </row>
    <row r="1579" spans="1:20" ht="43.2" hidden="1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9">
        <v>41054.847777777781</v>
      </c>
      <c r="K1579">
        <v>1337977248</v>
      </c>
      <c r="L1579" t="b">
        <v>0</v>
      </c>
      <c r="M1579">
        <v>2</v>
      </c>
      <c r="N1579" t="b">
        <v>0</v>
      </c>
      <c r="O1579" t="s">
        <v>8288</v>
      </c>
      <c r="P1579">
        <f t="shared" si="48"/>
        <v>2012</v>
      </c>
      <c r="Q1579" s="12" t="s">
        <v>8320</v>
      </c>
      <c r="R1579" t="s">
        <v>8342</v>
      </c>
      <c r="S1579">
        <f t="shared" si="49"/>
        <v>5</v>
      </c>
      <c r="T1579" s="17" t="s">
        <v>8369</v>
      </c>
    </row>
    <row r="1580" spans="1:20" ht="57.6" hidden="1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9">
        <v>40399.065868055557</v>
      </c>
      <c r="K1580">
        <v>1281317691</v>
      </c>
      <c r="L1580" t="b">
        <v>0</v>
      </c>
      <c r="M1580">
        <v>4</v>
      </c>
      <c r="N1580" t="b">
        <v>0</v>
      </c>
      <c r="O1580" t="s">
        <v>8288</v>
      </c>
      <c r="P1580">
        <f t="shared" si="48"/>
        <v>2010</v>
      </c>
      <c r="Q1580" s="12" t="s">
        <v>8320</v>
      </c>
      <c r="R1580" t="s">
        <v>8342</v>
      </c>
      <c r="S1580">
        <f t="shared" si="49"/>
        <v>8</v>
      </c>
      <c r="T1580" s="17" t="s">
        <v>8372</v>
      </c>
    </row>
    <row r="1581" spans="1:20" ht="28.8" hidden="1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9">
        <v>41481.996423611112</v>
      </c>
      <c r="K1581">
        <v>1374882891</v>
      </c>
      <c r="L1581" t="b">
        <v>0</v>
      </c>
      <c r="M1581">
        <v>2</v>
      </c>
      <c r="N1581" t="b">
        <v>0</v>
      </c>
      <c r="O1581" t="s">
        <v>8288</v>
      </c>
      <c r="P1581">
        <f t="shared" si="48"/>
        <v>2013</v>
      </c>
      <c r="Q1581" s="12" t="s">
        <v>8320</v>
      </c>
      <c r="R1581" t="s">
        <v>8342</v>
      </c>
      <c r="S1581">
        <f t="shared" si="49"/>
        <v>7</v>
      </c>
      <c r="T1581" s="17" t="s">
        <v>8371</v>
      </c>
    </row>
    <row r="1582" spans="1:20" ht="43.2" hidden="1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9">
        <v>40990.050069444442</v>
      </c>
      <c r="K1582">
        <v>1332378726</v>
      </c>
      <c r="L1582" t="b">
        <v>0</v>
      </c>
      <c r="M1582">
        <v>0</v>
      </c>
      <c r="N1582" t="b">
        <v>0</v>
      </c>
      <c r="O1582" t="s">
        <v>8288</v>
      </c>
      <c r="P1582">
        <f t="shared" si="48"/>
        <v>2012</v>
      </c>
      <c r="Q1582" s="12" t="s">
        <v>8320</v>
      </c>
      <c r="R1582" t="s">
        <v>8342</v>
      </c>
      <c r="S1582">
        <f t="shared" si="49"/>
        <v>3</v>
      </c>
      <c r="T1582" s="17" t="s">
        <v>8367</v>
      </c>
    </row>
    <row r="1583" spans="1:20" ht="43.2" hidden="1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9">
        <v>42325.448958333334</v>
      </c>
      <c r="K1583">
        <v>1447757190</v>
      </c>
      <c r="L1583" t="b">
        <v>0</v>
      </c>
      <c r="M1583">
        <v>1</v>
      </c>
      <c r="N1583" t="b">
        <v>0</v>
      </c>
      <c r="O1583" t="s">
        <v>8289</v>
      </c>
      <c r="P1583">
        <f t="shared" si="48"/>
        <v>2015</v>
      </c>
      <c r="Q1583" s="12" t="s">
        <v>8336</v>
      </c>
      <c r="R1583" t="s">
        <v>8343</v>
      </c>
      <c r="S1583">
        <f t="shared" si="49"/>
        <v>11</v>
      </c>
      <c r="T1583" s="17" t="s">
        <v>8375</v>
      </c>
    </row>
    <row r="1584" spans="1:20" ht="28.8" hidden="1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9">
        <v>42246.789965277778</v>
      </c>
      <c r="K1584">
        <v>1440961053</v>
      </c>
      <c r="L1584" t="b">
        <v>0</v>
      </c>
      <c r="M1584">
        <v>3</v>
      </c>
      <c r="N1584" t="b">
        <v>0</v>
      </c>
      <c r="O1584" t="s">
        <v>8289</v>
      </c>
      <c r="P1584">
        <f t="shared" si="48"/>
        <v>2015</v>
      </c>
      <c r="Q1584" s="12" t="s">
        <v>8336</v>
      </c>
      <c r="R1584" t="s">
        <v>8343</v>
      </c>
      <c r="S1584">
        <f t="shared" si="49"/>
        <v>8</v>
      </c>
      <c r="T1584" s="17" t="s">
        <v>8372</v>
      </c>
    </row>
    <row r="1585" spans="1:20" ht="43.2" hidden="1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9">
        <v>41877.904988425929</v>
      </c>
      <c r="K1585">
        <v>1409089391</v>
      </c>
      <c r="L1585" t="b">
        <v>0</v>
      </c>
      <c r="M1585">
        <v>1</v>
      </c>
      <c r="N1585" t="b">
        <v>0</v>
      </c>
      <c r="O1585" t="s">
        <v>8289</v>
      </c>
      <c r="P1585">
        <f t="shared" si="48"/>
        <v>2014</v>
      </c>
      <c r="Q1585" s="12" t="s">
        <v>8336</v>
      </c>
      <c r="R1585" t="s">
        <v>8343</v>
      </c>
      <c r="S1585">
        <f t="shared" si="49"/>
        <v>8</v>
      </c>
      <c r="T1585" s="17" t="s">
        <v>8372</v>
      </c>
    </row>
    <row r="1586" spans="1:20" ht="43.2" hidden="1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9">
        <v>41779.649317129632</v>
      </c>
      <c r="K1586">
        <v>1400600101</v>
      </c>
      <c r="L1586" t="b">
        <v>0</v>
      </c>
      <c r="M1586">
        <v>0</v>
      </c>
      <c r="N1586" t="b">
        <v>0</v>
      </c>
      <c r="O1586" t="s">
        <v>8289</v>
      </c>
      <c r="P1586">
        <f t="shared" si="48"/>
        <v>2014</v>
      </c>
      <c r="Q1586" s="12" t="s">
        <v>8336</v>
      </c>
      <c r="R1586" t="s">
        <v>8343</v>
      </c>
      <c r="S1586">
        <f t="shared" si="49"/>
        <v>5</v>
      </c>
      <c r="T1586" s="17" t="s">
        <v>8369</v>
      </c>
    </row>
    <row r="1587" spans="1:20" ht="43.2" hidden="1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9">
        <v>42707.895462962966</v>
      </c>
      <c r="K1587">
        <v>1480800568</v>
      </c>
      <c r="L1587" t="b">
        <v>0</v>
      </c>
      <c r="M1587">
        <v>12</v>
      </c>
      <c r="N1587" t="b">
        <v>0</v>
      </c>
      <c r="O1587" t="s">
        <v>8289</v>
      </c>
      <c r="P1587">
        <f t="shared" si="48"/>
        <v>2016</v>
      </c>
      <c r="Q1587" s="12" t="s">
        <v>8336</v>
      </c>
      <c r="R1587" t="s">
        <v>8343</v>
      </c>
      <c r="S1587">
        <f t="shared" si="49"/>
        <v>12</v>
      </c>
      <c r="T1587" s="17" t="s">
        <v>8376</v>
      </c>
    </row>
    <row r="1588" spans="1:20" ht="28.8" hidden="1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9">
        <v>42069.104421296295</v>
      </c>
      <c r="K1588">
        <v>1425609022</v>
      </c>
      <c r="L1588" t="b">
        <v>0</v>
      </c>
      <c r="M1588">
        <v>0</v>
      </c>
      <c r="N1588" t="b">
        <v>0</v>
      </c>
      <c r="O1588" t="s">
        <v>8289</v>
      </c>
      <c r="P1588">
        <f t="shared" si="48"/>
        <v>2015</v>
      </c>
      <c r="Q1588" s="12" t="s">
        <v>8336</v>
      </c>
      <c r="R1588" t="s">
        <v>8343</v>
      </c>
      <c r="S1588">
        <f t="shared" si="49"/>
        <v>3</v>
      </c>
      <c r="T1588" s="17" t="s">
        <v>8367</v>
      </c>
    </row>
    <row r="1589" spans="1:20" ht="43.2" hidden="1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9">
        <v>41956.950983796298</v>
      </c>
      <c r="K1589">
        <v>1415918965</v>
      </c>
      <c r="L1589" t="b">
        <v>0</v>
      </c>
      <c r="M1589">
        <v>1</v>
      </c>
      <c r="N1589" t="b">
        <v>0</v>
      </c>
      <c r="O1589" t="s">
        <v>8289</v>
      </c>
      <c r="P1589">
        <f t="shared" si="48"/>
        <v>2014</v>
      </c>
      <c r="Q1589" s="12" t="s">
        <v>8336</v>
      </c>
      <c r="R1589" t="s">
        <v>8343</v>
      </c>
      <c r="S1589">
        <f t="shared" si="49"/>
        <v>11</v>
      </c>
      <c r="T1589" s="17" t="s">
        <v>8375</v>
      </c>
    </row>
    <row r="1590" spans="1:20" ht="28.8" hidden="1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9">
        <v>42005.249988425923</v>
      </c>
      <c r="K1590">
        <v>1420091999</v>
      </c>
      <c r="L1590" t="b">
        <v>0</v>
      </c>
      <c r="M1590">
        <v>0</v>
      </c>
      <c r="N1590" t="b">
        <v>0</v>
      </c>
      <c r="O1590" t="s">
        <v>8289</v>
      </c>
      <c r="P1590">
        <f t="shared" si="48"/>
        <v>2015</v>
      </c>
      <c r="Q1590" s="12" t="s">
        <v>8336</v>
      </c>
      <c r="R1590" t="s">
        <v>8343</v>
      </c>
      <c r="S1590">
        <f t="shared" si="49"/>
        <v>1</v>
      </c>
      <c r="T1590" s="17" t="s">
        <v>8365</v>
      </c>
    </row>
    <row r="1591" spans="1:20" ht="43.2" hidden="1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9">
        <v>42256.984791666669</v>
      </c>
      <c r="K1591">
        <v>1441841886</v>
      </c>
      <c r="L1591" t="b">
        <v>0</v>
      </c>
      <c r="M1591">
        <v>0</v>
      </c>
      <c r="N1591" t="b">
        <v>0</v>
      </c>
      <c r="O1591" t="s">
        <v>8289</v>
      </c>
      <c r="P1591">
        <f t="shared" si="48"/>
        <v>2015</v>
      </c>
      <c r="Q1591" s="12" t="s">
        <v>8336</v>
      </c>
      <c r="R1591" t="s">
        <v>8343</v>
      </c>
      <c r="S1591">
        <f t="shared" si="49"/>
        <v>9</v>
      </c>
      <c r="T1591" s="17" t="s">
        <v>8373</v>
      </c>
    </row>
    <row r="1592" spans="1:20" hidden="1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9">
        <v>42240.857222222221</v>
      </c>
      <c r="K1592">
        <v>1440448464</v>
      </c>
      <c r="L1592" t="b">
        <v>0</v>
      </c>
      <c r="M1592">
        <v>2</v>
      </c>
      <c r="N1592" t="b">
        <v>0</v>
      </c>
      <c r="O1592" t="s">
        <v>8289</v>
      </c>
      <c r="P1592">
        <f t="shared" si="48"/>
        <v>2015</v>
      </c>
      <c r="Q1592" s="12" t="s">
        <v>8336</v>
      </c>
      <c r="R1592" t="s">
        <v>8343</v>
      </c>
      <c r="S1592">
        <f t="shared" si="49"/>
        <v>8</v>
      </c>
      <c r="T1592" s="17" t="s">
        <v>8372</v>
      </c>
    </row>
    <row r="1593" spans="1:20" ht="43.2" hidden="1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9">
        <v>42433.726168981484</v>
      </c>
      <c r="K1593">
        <v>1457112341</v>
      </c>
      <c r="L1593" t="b">
        <v>0</v>
      </c>
      <c r="M1593">
        <v>92</v>
      </c>
      <c r="N1593" t="b">
        <v>0</v>
      </c>
      <c r="O1593" t="s">
        <v>8289</v>
      </c>
      <c r="P1593">
        <f t="shared" si="48"/>
        <v>2016</v>
      </c>
      <c r="Q1593" s="12" t="s">
        <v>8336</v>
      </c>
      <c r="R1593" t="s">
        <v>8343</v>
      </c>
      <c r="S1593">
        <f t="shared" si="49"/>
        <v>3</v>
      </c>
      <c r="T1593" s="17" t="s">
        <v>8367</v>
      </c>
    </row>
    <row r="1594" spans="1:20" ht="28.8" hidden="1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9">
        <v>42046.072743055556</v>
      </c>
      <c r="K1594">
        <v>1423619085</v>
      </c>
      <c r="L1594" t="b">
        <v>0</v>
      </c>
      <c r="M1594">
        <v>0</v>
      </c>
      <c r="N1594" t="b">
        <v>0</v>
      </c>
      <c r="O1594" t="s">
        <v>8289</v>
      </c>
      <c r="P1594">
        <f t="shared" si="48"/>
        <v>2015</v>
      </c>
      <c r="Q1594" s="12" t="s">
        <v>8336</v>
      </c>
      <c r="R1594" t="s">
        <v>8343</v>
      </c>
      <c r="S1594">
        <f t="shared" si="49"/>
        <v>2</v>
      </c>
      <c r="T1594" s="17" t="s">
        <v>8366</v>
      </c>
    </row>
    <row r="1595" spans="1:20" ht="28.8" hidden="1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9">
        <v>42033.845543981479</v>
      </c>
      <c r="K1595">
        <v>1422562655</v>
      </c>
      <c r="L1595" t="b">
        <v>0</v>
      </c>
      <c r="M1595">
        <v>3</v>
      </c>
      <c r="N1595" t="b">
        <v>0</v>
      </c>
      <c r="O1595" t="s">
        <v>8289</v>
      </c>
      <c r="P1595">
        <f t="shared" si="48"/>
        <v>2015</v>
      </c>
      <c r="Q1595" s="12" t="s">
        <v>8336</v>
      </c>
      <c r="R1595" t="s">
        <v>8343</v>
      </c>
      <c r="S1595">
        <f t="shared" si="49"/>
        <v>1</v>
      </c>
      <c r="T1595" s="17" t="s">
        <v>8365</v>
      </c>
    </row>
    <row r="1596" spans="1:20" ht="28.8" hidden="1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9">
        <v>42445.712754629632</v>
      </c>
      <c r="K1596">
        <v>1458147982</v>
      </c>
      <c r="L1596" t="b">
        <v>0</v>
      </c>
      <c r="M1596">
        <v>10</v>
      </c>
      <c r="N1596" t="b">
        <v>0</v>
      </c>
      <c r="O1596" t="s">
        <v>8289</v>
      </c>
      <c r="P1596">
        <f t="shared" si="48"/>
        <v>2016</v>
      </c>
      <c r="Q1596" s="12" t="s">
        <v>8336</v>
      </c>
      <c r="R1596" t="s">
        <v>8343</v>
      </c>
      <c r="S1596">
        <f t="shared" si="49"/>
        <v>3</v>
      </c>
      <c r="T1596" s="17" t="s">
        <v>8367</v>
      </c>
    </row>
    <row r="1597" spans="1:20" ht="43.2" hidden="1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9">
        <v>41780.050092592595</v>
      </c>
      <c r="K1597">
        <v>1400634728</v>
      </c>
      <c r="L1597" t="b">
        <v>0</v>
      </c>
      <c r="M1597">
        <v>7</v>
      </c>
      <c r="N1597" t="b">
        <v>0</v>
      </c>
      <c r="O1597" t="s">
        <v>8289</v>
      </c>
      <c r="P1597">
        <f t="shared" si="48"/>
        <v>2014</v>
      </c>
      <c r="Q1597" s="12" t="s">
        <v>8336</v>
      </c>
      <c r="R1597" t="s">
        <v>8343</v>
      </c>
      <c r="S1597">
        <f t="shared" si="49"/>
        <v>5</v>
      </c>
      <c r="T1597" s="17" t="s">
        <v>8369</v>
      </c>
    </row>
    <row r="1598" spans="1:20" ht="28.8" hidden="1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9">
        <v>41941.430196759262</v>
      </c>
      <c r="K1598">
        <v>1414577969</v>
      </c>
      <c r="L1598" t="b">
        <v>0</v>
      </c>
      <c r="M1598">
        <v>3</v>
      </c>
      <c r="N1598" t="b">
        <v>0</v>
      </c>
      <c r="O1598" t="s">
        <v>8289</v>
      </c>
      <c r="P1598">
        <f t="shared" si="48"/>
        <v>2014</v>
      </c>
      <c r="Q1598" s="12" t="s">
        <v>8336</v>
      </c>
      <c r="R1598" t="s">
        <v>8343</v>
      </c>
      <c r="S1598">
        <f t="shared" si="49"/>
        <v>10</v>
      </c>
      <c r="T1598" s="17" t="s">
        <v>8374</v>
      </c>
    </row>
    <row r="1599" spans="1:20" ht="43.2" hidden="1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9">
        <v>42603.354131944441</v>
      </c>
      <c r="K1599">
        <v>1471768197</v>
      </c>
      <c r="L1599" t="b">
        <v>0</v>
      </c>
      <c r="M1599">
        <v>0</v>
      </c>
      <c r="N1599" t="b">
        <v>0</v>
      </c>
      <c r="O1599" t="s">
        <v>8289</v>
      </c>
      <c r="P1599">
        <f t="shared" si="48"/>
        <v>2016</v>
      </c>
      <c r="Q1599" s="12" t="s">
        <v>8336</v>
      </c>
      <c r="R1599" t="s">
        <v>8343</v>
      </c>
      <c r="S1599">
        <f t="shared" si="49"/>
        <v>8</v>
      </c>
      <c r="T1599" s="17" t="s">
        <v>8372</v>
      </c>
    </row>
    <row r="1600" spans="1:20" ht="43.2" hidden="1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9">
        <v>42151.667337962965</v>
      </c>
      <c r="K1600">
        <v>1432742458</v>
      </c>
      <c r="L1600" t="b">
        <v>0</v>
      </c>
      <c r="M1600">
        <v>1</v>
      </c>
      <c r="N1600" t="b">
        <v>0</v>
      </c>
      <c r="O1600" t="s">
        <v>8289</v>
      </c>
      <c r="P1600">
        <f t="shared" si="48"/>
        <v>2015</v>
      </c>
      <c r="Q1600" s="12" t="s">
        <v>8336</v>
      </c>
      <c r="R1600" t="s">
        <v>8343</v>
      </c>
      <c r="S1600">
        <f t="shared" si="49"/>
        <v>5</v>
      </c>
      <c r="T1600" s="17" t="s">
        <v>8369</v>
      </c>
    </row>
    <row r="1601" spans="1:20" ht="43.2" hidden="1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9">
        <v>42438.539074074077</v>
      </c>
      <c r="K1601">
        <v>1457528176</v>
      </c>
      <c r="L1601" t="b">
        <v>0</v>
      </c>
      <c r="M1601">
        <v>0</v>
      </c>
      <c r="N1601" t="b">
        <v>0</v>
      </c>
      <c r="O1601" t="s">
        <v>8289</v>
      </c>
      <c r="P1601">
        <f t="shared" si="48"/>
        <v>2016</v>
      </c>
      <c r="Q1601" s="12" t="s">
        <v>8336</v>
      </c>
      <c r="R1601" t="s">
        <v>8343</v>
      </c>
      <c r="S1601">
        <f t="shared" si="49"/>
        <v>3</v>
      </c>
      <c r="T1601" s="17" t="s">
        <v>8367</v>
      </c>
    </row>
    <row r="1602" spans="1:20" ht="43.2" hidden="1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9">
        <v>41791.057314814818</v>
      </c>
      <c r="K1602">
        <v>1401585752</v>
      </c>
      <c r="L1602" t="b">
        <v>0</v>
      </c>
      <c r="M1602">
        <v>9</v>
      </c>
      <c r="N1602" t="b">
        <v>0</v>
      </c>
      <c r="O1602" t="s">
        <v>8289</v>
      </c>
      <c r="P1602">
        <f t="shared" si="48"/>
        <v>2014</v>
      </c>
      <c r="Q1602" s="12" t="s">
        <v>8336</v>
      </c>
      <c r="R1602" t="s">
        <v>8343</v>
      </c>
      <c r="S1602">
        <f t="shared" si="49"/>
        <v>6</v>
      </c>
      <c r="T1602" s="17" t="s">
        <v>8370</v>
      </c>
    </row>
    <row r="1603" spans="1:20" ht="43.2" hidden="1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9">
        <v>40638.092974537038</v>
      </c>
      <c r="K1603">
        <v>1301969633</v>
      </c>
      <c r="L1603" t="b">
        <v>0</v>
      </c>
      <c r="M1603">
        <v>56</v>
      </c>
      <c r="N1603" t="b">
        <v>1</v>
      </c>
      <c r="O1603" t="s">
        <v>8274</v>
      </c>
      <c r="P1603">
        <f t="shared" ref="P1603:P1666" si="50">YEAR(J1603)</f>
        <v>2011</v>
      </c>
      <c r="Q1603" s="12" t="s">
        <v>8323</v>
      </c>
      <c r="R1603" t="s">
        <v>8324</v>
      </c>
      <c r="S1603">
        <f t="shared" ref="S1603:S1666" si="51">MONTH(J1603)</f>
        <v>4</v>
      </c>
      <c r="T1603" s="17" t="s">
        <v>8368</v>
      </c>
    </row>
    <row r="1604" spans="1:20" ht="43.2" hidden="1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9">
        <v>40788.297650462962</v>
      </c>
      <c r="K1604">
        <v>1314947317</v>
      </c>
      <c r="L1604" t="b">
        <v>0</v>
      </c>
      <c r="M1604">
        <v>32</v>
      </c>
      <c r="N1604" t="b">
        <v>1</v>
      </c>
      <c r="O1604" t="s">
        <v>8274</v>
      </c>
      <c r="P1604">
        <f t="shared" si="50"/>
        <v>2011</v>
      </c>
      <c r="Q1604" s="12" t="s">
        <v>8323</v>
      </c>
      <c r="R1604" t="s">
        <v>8324</v>
      </c>
      <c r="S1604">
        <f t="shared" si="51"/>
        <v>9</v>
      </c>
      <c r="T1604" s="17" t="s">
        <v>8373</v>
      </c>
    </row>
    <row r="1605" spans="1:20" ht="28.8" hidden="1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9">
        <v>40876.169664351852</v>
      </c>
      <c r="K1605">
        <v>1322539459</v>
      </c>
      <c r="L1605" t="b">
        <v>0</v>
      </c>
      <c r="M1605">
        <v>30</v>
      </c>
      <c r="N1605" t="b">
        <v>1</v>
      </c>
      <c r="O1605" t="s">
        <v>8274</v>
      </c>
      <c r="P1605">
        <f t="shared" si="50"/>
        <v>2011</v>
      </c>
      <c r="Q1605" s="12" t="s">
        <v>8323</v>
      </c>
      <c r="R1605" t="s">
        <v>8324</v>
      </c>
      <c r="S1605">
        <f t="shared" si="51"/>
        <v>11</v>
      </c>
      <c r="T1605" s="17" t="s">
        <v>8375</v>
      </c>
    </row>
    <row r="1606" spans="1:20" ht="43.2" hidden="1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9">
        <v>40945.845312500001</v>
      </c>
      <c r="K1606">
        <v>1328559435</v>
      </c>
      <c r="L1606" t="b">
        <v>0</v>
      </c>
      <c r="M1606">
        <v>70</v>
      </c>
      <c r="N1606" t="b">
        <v>1</v>
      </c>
      <c r="O1606" t="s">
        <v>8274</v>
      </c>
      <c r="P1606">
        <f t="shared" si="50"/>
        <v>2012</v>
      </c>
      <c r="Q1606" s="12" t="s">
        <v>8323</v>
      </c>
      <c r="R1606" t="s">
        <v>8324</v>
      </c>
      <c r="S1606">
        <f t="shared" si="51"/>
        <v>2</v>
      </c>
      <c r="T1606" s="17" t="s">
        <v>8366</v>
      </c>
    </row>
    <row r="1607" spans="1:20" ht="43.2" hidden="1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9">
        <v>40747.012881944444</v>
      </c>
      <c r="K1607">
        <v>1311380313</v>
      </c>
      <c r="L1607" t="b">
        <v>0</v>
      </c>
      <c r="M1607">
        <v>44</v>
      </c>
      <c r="N1607" t="b">
        <v>1</v>
      </c>
      <c r="O1607" t="s">
        <v>8274</v>
      </c>
      <c r="P1607">
        <f t="shared" si="50"/>
        <v>2011</v>
      </c>
      <c r="Q1607" s="12" t="s">
        <v>8323</v>
      </c>
      <c r="R1607" t="s">
        <v>8324</v>
      </c>
      <c r="S1607">
        <f t="shared" si="51"/>
        <v>7</v>
      </c>
      <c r="T1607" s="17" t="s">
        <v>8371</v>
      </c>
    </row>
    <row r="1608" spans="1:20" ht="43.2" hidden="1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9">
        <v>40536.111550925925</v>
      </c>
      <c r="K1608">
        <v>1293158438</v>
      </c>
      <c r="L1608" t="b">
        <v>0</v>
      </c>
      <c r="M1608">
        <v>92</v>
      </c>
      <c r="N1608" t="b">
        <v>1</v>
      </c>
      <c r="O1608" t="s">
        <v>8274</v>
      </c>
      <c r="P1608">
        <f t="shared" si="50"/>
        <v>2010</v>
      </c>
      <c r="Q1608" s="12" t="s">
        <v>8323</v>
      </c>
      <c r="R1608" t="s">
        <v>8324</v>
      </c>
      <c r="S1608">
        <f t="shared" si="51"/>
        <v>12</v>
      </c>
      <c r="T1608" s="17" t="s">
        <v>8376</v>
      </c>
    </row>
    <row r="1609" spans="1:20" ht="43.2" hidden="1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9">
        <v>41053.80846064815</v>
      </c>
      <c r="K1609">
        <v>1337887451</v>
      </c>
      <c r="L1609" t="b">
        <v>0</v>
      </c>
      <c r="M1609">
        <v>205</v>
      </c>
      <c r="N1609" t="b">
        <v>1</v>
      </c>
      <c r="O1609" t="s">
        <v>8274</v>
      </c>
      <c r="P1609">
        <f t="shared" si="50"/>
        <v>2012</v>
      </c>
      <c r="Q1609" s="12" t="s">
        <v>8323</v>
      </c>
      <c r="R1609" t="s">
        <v>8324</v>
      </c>
      <c r="S1609">
        <f t="shared" si="51"/>
        <v>5</v>
      </c>
      <c r="T1609" s="17" t="s">
        <v>8369</v>
      </c>
    </row>
    <row r="1610" spans="1:20" ht="28.8" hidden="1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9">
        <v>41607.83085648148</v>
      </c>
      <c r="K1610">
        <v>1385754986</v>
      </c>
      <c r="L1610" t="b">
        <v>0</v>
      </c>
      <c r="M1610">
        <v>23</v>
      </c>
      <c r="N1610" t="b">
        <v>1</v>
      </c>
      <c r="O1610" t="s">
        <v>8274</v>
      </c>
      <c r="P1610">
        <f t="shared" si="50"/>
        <v>2013</v>
      </c>
      <c r="Q1610" s="12" t="s">
        <v>8323</v>
      </c>
      <c r="R1610" t="s">
        <v>8324</v>
      </c>
      <c r="S1610">
        <f t="shared" si="51"/>
        <v>11</v>
      </c>
      <c r="T1610" s="17" t="s">
        <v>8375</v>
      </c>
    </row>
    <row r="1611" spans="1:20" ht="43.2" hidden="1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9">
        <v>40796.001261574071</v>
      </c>
      <c r="K1611">
        <v>1315612909</v>
      </c>
      <c r="L1611" t="b">
        <v>0</v>
      </c>
      <c r="M1611">
        <v>4</v>
      </c>
      <c r="N1611" t="b">
        <v>1</v>
      </c>
      <c r="O1611" t="s">
        <v>8274</v>
      </c>
      <c r="P1611">
        <f t="shared" si="50"/>
        <v>2011</v>
      </c>
      <c r="Q1611" s="12" t="s">
        <v>8323</v>
      </c>
      <c r="R1611" t="s">
        <v>8324</v>
      </c>
      <c r="S1611">
        <f t="shared" si="51"/>
        <v>9</v>
      </c>
      <c r="T1611" s="17" t="s">
        <v>8373</v>
      </c>
    </row>
    <row r="1612" spans="1:20" ht="28.8" hidden="1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9">
        <v>41228.924884259257</v>
      </c>
      <c r="K1612">
        <v>1353017510</v>
      </c>
      <c r="L1612" t="b">
        <v>0</v>
      </c>
      <c r="M1612">
        <v>112</v>
      </c>
      <c r="N1612" t="b">
        <v>1</v>
      </c>
      <c r="O1612" t="s">
        <v>8274</v>
      </c>
      <c r="P1612">
        <f t="shared" si="50"/>
        <v>2012</v>
      </c>
      <c r="Q1612" s="12" t="s">
        <v>8323</v>
      </c>
      <c r="R1612" t="s">
        <v>8324</v>
      </c>
      <c r="S1612">
        <f t="shared" si="51"/>
        <v>11</v>
      </c>
      <c r="T1612" s="17" t="s">
        <v>8375</v>
      </c>
    </row>
    <row r="1613" spans="1:20" hidden="1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9">
        <v>41409.00037037037</v>
      </c>
      <c r="K1613">
        <v>1368576032</v>
      </c>
      <c r="L1613" t="b">
        <v>0</v>
      </c>
      <c r="M1613">
        <v>27</v>
      </c>
      <c r="N1613" t="b">
        <v>1</v>
      </c>
      <c r="O1613" t="s">
        <v>8274</v>
      </c>
      <c r="P1613">
        <f t="shared" si="50"/>
        <v>2013</v>
      </c>
      <c r="Q1613" s="12" t="s">
        <v>8323</v>
      </c>
      <c r="R1613" t="s">
        <v>8324</v>
      </c>
      <c r="S1613">
        <f t="shared" si="51"/>
        <v>5</v>
      </c>
      <c r="T1613" s="17" t="s">
        <v>8369</v>
      </c>
    </row>
    <row r="1614" spans="1:20" ht="28.8" hidden="1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9">
        <v>41246.874814814815</v>
      </c>
      <c r="K1614">
        <v>1354568384</v>
      </c>
      <c r="L1614" t="b">
        <v>0</v>
      </c>
      <c r="M1614">
        <v>11</v>
      </c>
      <c r="N1614" t="b">
        <v>1</v>
      </c>
      <c r="O1614" t="s">
        <v>8274</v>
      </c>
      <c r="P1614">
        <f t="shared" si="50"/>
        <v>2012</v>
      </c>
      <c r="Q1614" s="12" t="s">
        <v>8323</v>
      </c>
      <c r="R1614" t="s">
        <v>8324</v>
      </c>
      <c r="S1614">
        <f t="shared" si="51"/>
        <v>12</v>
      </c>
      <c r="T1614" s="17" t="s">
        <v>8376</v>
      </c>
    </row>
    <row r="1615" spans="1:20" ht="43.2" hidden="1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9">
        <v>41082.069467592592</v>
      </c>
      <c r="K1615">
        <v>1340329202</v>
      </c>
      <c r="L1615" t="b">
        <v>0</v>
      </c>
      <c r="M1615">
        <v>26</v>
      </c>
      <c r="N1615" t="b">
        <v>1</v>
      </c>
      <c r="O1615" t="s">
        <v>8274</v>
      </c>
      <c r="P1615">
        <f t="shared" si="50"/>
        <v>2012</v>
      </c>
      <c r="Q1615" s="12" t="s">
        <v>8323</v>
      </c>
      <c r="R1615" t="s">
        <v>8324</v>
      </c>
      <c r="S1615">
        <f t="shared" si="51"/>
        <v>6</v>
      </c>
      <c r="T1615" s="17" t="s">
        <v>8370</v>
      </c>
    </row>
    <row r="1616" spans="1:20" ht="43.2" hidden="1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9">
        <v>41794.981122685182</v>
      </c>
      <c r="K1616">
        <v>1401924769</v>
      </c>
      <c r="L1616" t="b">
        <v>0</v>
      </c>
      <c r="M1616">
        <v>77</v>
      </c>
      <c r="N1616" t="b">
        <v>1</v>
      </c>
      <c r="O1616" t="s">
        <v>8274</v>
      </c>
      <c r="P1616">
        <f t="shared" si="50"/>
        <v>2014</v>
      </c>
      <c r="Q1616" s="12" t="s">
        <v>8323</v>
      </c>
      <c r="R1616" t="s">
        <v>8324</v>
      </c>
      <c r="S1616">
        <f t="shared" si="51"/>
        <v>6</v>
      </c>
      <c r="T1616" s="17" t="s">
        <v>8370</v>
      </c>
    </row>
    <row r="1617" spans="1:20" ht="43.2" hidden="1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9">
        <v>40845.050879629627</v>
      </c>
      <c r="K1617">
        <v>1319850796</v>
      </c>
      <c r="L1617" t="b">
        <v>0</v>
      </c>
      <c r="M1617">
        <v>136</v>
      </c>
      <c r="N1617" t="b">
        <v>1</v>
      </c>
      <c r="O1617" t="s">
        <v>8274</v>
      </c>
      <c r="P1617">
        <f t="shared" si="50"/>
        <v>2011</v>
      </c>
      <c r="Q1617" s="12" t="s">
        <v>8323</v>
      </c>
      <c r="R1617" t="s">
        <v>8324</v>
      </c>
      <c r="S1617">
        <f t="shared" si="51"/>
        <v>10</v>
      </c>
      <c r="T1617" s="17" t="s">
        <v>8374</v>
      </c>
    </row>
    <row r="1618" spans="1:20" ht="43.2" hidden="1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9">
        <v>41194.715520833335</v>
      </c>
      <c r="K1618">
        <v>1350061821</v>
      </c>
      <c r="L1618" t="b">
        <v>0</v>
      </c>
      <c r="M1618">
        <v>157</v>
      </c>
      <c r="N1618" t="b">
        <v>1</v>
      </c>
      <c r="O1618" t="s">
        <v>8274</v>
      </c>
      <c r="P1618">
        <f t="shared" si="50"/>
        <v>2012</v>
      </c>
      <c r="Q1618" s="12" t="s">
        <v>8323</v>
      </c>
      <c r="R1618" t="s">
        <v>8324</v>
      </c>
      <c r="S1618">
        <f t="shared" si="51"/>
        <v>10</v>
      </c>
      <c r="T1618" s="17" t="s">
        <v>8374</v>
      </c>
    </row>
    <row r="1619" spans="1:20" ht="28.8" hidden="1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9">
        <v>41546.664212962962</v>
      </c>
      <c r="K1619">
        <v>1380470188</v>
      </c>
      <c r="L1619" t="b">
        <v>0</v>
      </c>
      <c r="M1619">
        <v>158</v>
      </c>
      <c r="N1619" t="b">
        <v>1</v>
      </c>
      <c r="O1619" t="s">
        <v>8274</v>
      </c>
      <c r="P1619">
        <f t="shared" si="50"/>
        <v>2013</v>
      </c>
      <c r="Q1619" s="12" t="s">
        <v>8323</v>
      </c>
      <c r="R1619" t="s">
        <v>8324</v>
      </c>
      <c r="S1619">
        <f t="shared" si="51"/>
        <v>9</v>
      </c>
      <c r="T1619" s="17" t="s">
        <v>8373</v>
      </c>
    </row>
    <row r="1620" spans="1:20" ht="28.8" hidden="1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9">
        <v>41301.654340277775</v>
      </c>
      <c r="K1620">
        <v>1359301335</v>
      </c>
      <c r="L1620" t="b">
        <v>0</v>
      </c>
      <c r="M1620">
        <v>27</v>
      </c>
      <c r="N1620" t="b">
        <v>1</v>
      </c>
      <c r="O1620" t="s">
        <v>8274</v>
      </c>
      <c r="P1620">
        <f t="shared" si="50"/>
        <v>2013</v>
      </c>
      <c r="Q1620" s="12" t="s">
        <v>8323</v>
      </c>
      <c r="R1620" t="s">
        <v>8324</v>
      </c>
      <c r="S1620">
        <f t="shared" si="51"/>
        <v>1</v>
      </c>
      <c r="T1620" s="17" t="s">
        <v>8365</v>
      </c>
    </row>
    <row r="1621" spans="1:20" ht="43.2" hidden="1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9">
        <v>41876.186180555553</v>
      </c>
      <c r="K1621">
        <v>1408940886</v>
      </c>
      <c r="L1621" t="b">
        <v>0</v>
      </c>
      <c r="M1621">
        <v>23</v>
      </c>
      <c r="N1621" t="b">
        <v>1</v>
      </c>
      <c r="O1621" t="s">
        <v>8274</v>
      </c>
      <c r="P1621">
        <f t="shared" si="50"/>
        <v>2014</v>
      </c>
      <c r="Q1621" s="12" t="s">
        <v>8323</v>
      </c>
      <c r="R1621" t="s">
        <v>8324</v>
      </c>
      <c r="S1621">
        <f t="shared" si="51"/>
        <v>8</v>
      </c>
      <c r="T1621" s="17" t="s">
        <v>8372</v>
      </c>
    </row>
    <row r="1622" spans="1:20" ht="28.8" hidden="1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9">
        <v>41321.339583333334</v>
      </c>
      <c r="K1622">
        <v>1361002140</v>
      </c>
      <c r="L1622" t="b">
        <v>0</v>
      </c>
      <c r="M1622">
        <v>17</v>
      </c>
      <c r="N1622" t="b">
        <v>1</v>
      </c>
      <c r="O1622" t="s">
        <v>8274</v>
      </c>
      <c r="P1622">
        <f t="shared" si="50"/>
        <v>2013</v>
      </c>
      <c r="Q1622" s="12" t="s">
        <v>8323</v>
      </c>
      <c r="R1622" t="s">
        <v>8324</v>
      </c>
      <c r="S1622">
        <f t="shared" si="51"/>
        <v>2</v>
      </c>
      <c r="T1622" s="17" t="s">
        <v>8366</v>
      </c>
    </row>
    <row r="1623" spans="1:20" ht="43.2" hidden="1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9">
        <v>41003.60665509259</v>
      </c>
      <c r="K1623">
        <v>1333550015</v>
      </c>
      <c r="L1623" t="b">
        <v>0</v>
      </c>
      <c r="M1623">
        <v>37</v>
      </c>
      <c r="N1623" t="b">
        <v>1</v>
      </c>
      <c r="O1623" t="s">
        <v>8274</v>
      </c>
      <c r="P1623">
        <f t="shared" si="50"/>
        <v>2012</v>
      </c>
      <c r="Q1623" s="12" t="s">
        <v>8323</v>
      </c>
      <c r="R1623" t="s">
        <v>8324</v>
      </c>
      <c r="S1623">
        <f t="shared" si="51"/>
        <v>4</v>
      </c>
      <c r="T1623" s="17" t="s">
        <v>8368</v>
      </c>
    </row>
    <row r="1624" spans="1:20" ht="43.2" hidden="1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9">
        <v>41950.29483796296</v>
      </c>
      <c r="K1624">
        <v>1415343874</v>
      </c>
      <c r="L1624" t="b">
        <v>0</v>
      </c>
      <c r="M1624">
        <v>65</v>
      </c>
      <c r="N1624" t="b">
        <v>1</v>
      </c>
      <c r="O1624" t="s">
        <v>8274</v>
      </c>
      <c r="P1624">
        <f t="shared" si="50"/>
        <v>2014</v>
      </c>
      <c r="Q1624" s="12" t="s">
        <v>8323</v>
      </c>
      <c r="R1624" t="s">
        <v>8324</v>
      </c>
      <c r="S1624">
        <f t="shared" si="51"/>
        <v>11</v>
      </c>
      <c r="T1624" s="17" t="s">
        <v>8375</v>
      </c>
    </row>
    <row r="1625" spans="1:20" ht="43.2" hidden="1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9">
        <v>41453.688530092593</v>
      </c>
      <c r="K1625">
        <v>1372437089</v>
      </c>
      <c r="L1625" t="b">
        <v>0</v>
      </c>
      <c r="M1625">
        <v>18</v>
      </c>
      <c r="N1625" t="b">
        <v>1</v>
      </c>
      <c r="O1625" t="s">
        <v>8274</v>
      </c>
      <c r="P1625">
        <f t="shared" si="50"/>
        <v>2013</v>
      </c>
      <c r="Q1625" s="12" t="s">
        <v>8323</v>
      </c>
      <c r="R1625" t="s">
        <v>8324</v>
      </c>
      <c r="S1625">
        <f t="shared" si="51"/>
        <v>6</v>
      </c>
      <c r="T1625" s="17" t="s">
        <v>8370</v>
      </c>
    </row>
    <row r="1626" spans="1:20" ht="28.8" hidden="1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9">
        <v>41243.367303240739</v>
      </c>
      <c r="K1626">
        <v>1354265335</v>
      </c>
      <c r="L1626" t="b">
        <v>0</v>
      </c>
      <c r="M1626">
        <v>25</v>
      </c>
      <c r="N1626" t="b">
        <v>1</v>
      </c>
      <c r="O1626" t="s">
        <v>8274</v>
      </c>
      <c r="P1626">
        <f t="shared" si="50"/>
        <v>2012</v>
      </c>
      <c r="Q1626" s="12" t="s">
        <v>8323</v>
      </c>
      <c r="R1626" t="s">
        <v>8324</v>
      </c>
      <c r="S1626">
        <f t="shared" si="51"/>
        <v>11</v>
      </c>
      <c r="T1626" s="17" t="s">
        <v>8375</v>
      </c>
    </row>
    <row r="1627" spans="1:20" ht="43.2" hidden="1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9">
        <v>41135.699687499997</v>
      </c>
      <c r="K1627">
        <v>1344962853</v>
      </c>
      <c r="L1627" t="b">
        <v>0</v>
      </c>
      <c r="M1627">
        <v>104</v>
      </c>
      <c r="N1627" t="b">
        <v>1</v>
      </c>
      <c r="O1627" t="s">
        <v>8274</v>
      </c>
      <c r="P1627">
        <f t="shared" si="50"/>
        <v>2012</v>
      </c>
      <c r="Q1627" s="12" t="s">
        <v>8323</v>
      </c>
      <c r="R1627" t="s">
        <v>8324</v>
      </c>
      <c r="S1627">
        <f t="shared" si="51"/>
        <v>8</v>
      </c>
      <c r="T1627" s="17" t="s">
        <v>8372</v>
      </c>
    </row>
    <row r="1628" spans="1:20" ht="43.2" hidden="1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9">
        <v>41579.847997685189</v>
      </c>
      <c r="K1628">
        <v>1383337267</v>
      </c>
      <c r="L1628" t="b">
        <v>0</v>
      </c>
      <c r="M1628">
        <v>108</v>
      </c>
      <c r="N1628" t="b">
        <v>1</v>
      </c>
      <c r="O1628" t="s">
        <v>8274</v>
      </c>
      <c r="P1628">
        <f t="shared" si="50"/>
        <v>2013</v>
      </c>
      <c r="Q1628" s="12" t="s">
        <v>8323</v>
      </c>
      <c r="R1628" t="s">
        <v>8324</v>
      </c>
      <c r="S1628">
        <f t="shared" si="51"/>
        <v>11</v>
      </c>
      <c r="T1628" s="17" t="s">
        <v>8375</v>
      </c>
    </row>
    <row r="1629" spans="1:20" ht="43.2" hidden="1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9">
        <v>41205.707048611112</v>
      </c>
      <c r="K1629">
        <v>1351011489</v>
      </c>
      <c r="L1629" t="b">
        <v>0</v>
      </c>
      <c r="M1629">
        <v>38</v>
      </c>
      <c r="N1629" t="b">
        <v>1</v>
      </c>
      <c r="O1629" t="s">
        <v>8274</v>
      </c>
      <c r="P1629">
        <f t="shared" si="50"/>
        <v>2012</v>
      </c>
      <c r="Q1629" s="12" t="s">
        <v>8323</v>
      </c>
      <c r="R1629" t="s">
        <v>8324</v>
      </c>
      <c r="S1629">
        <f t="shared" si="51"/>
        <v>10</v>
      </c>
      <c r="T1629" s="17" t="s">
        <v>8374</v>
      </c>
    </row>
    <row r="1630" spans="1:20" ht="28.8" hidden="1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9">
        <v>41774.737060185187</v>
      </c>
      <c r="K1630">
        <v>1400175682</v>
      </c>
      <c r="L1630" t="b">
        <v>0</v>
      </c>
      <c r="M1630">
        <v>88</v>
      </c>
      <c r="N1630" t="b">
        <v>1</v>
      </c>
      <c r="O1630" t="s">
        <v>8274</v>
      </c>
      <c r="P1630">
        <f t="shared" si="50"/>
        <v>2014</v>
      </c>
      <c r="Q1630" s="12" t="s">
        <v>8323</v>
      </c>
      <c r="R1630" t="s">
        <v>8324</v>
      </c>
      <c r="S1630">
        <f t="shared" si="51"/>
        <v>5</v>
      </c>
      <c r="T1630" s="17" t="s">
        <v>8369</v>
      </c>
    </row>
    <row r="1631" spans="1:20" ht="28.8" hidden="1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9">
        <v>41645.867280092592</v>
      </c>
      <c r="K1631">
        <v>1389041333</v>
      </c>
      <c r="L1631" t="b">
        <v>0</v>
      </c>
      <c r="M1631">
        <v>82</v>
      </c>
      <c r="N1631" t="b">
        <v>1</v>
      </c>
      <c r="O1631" t="s">
        <v>8274</v>
      </c>
      <c r="P1631">
        <f t="shared" si="50"/>
        <v>2014</v>
      </c>
      <c r="Q1631" s="12" t="s">
        <v>8323</v>
      </c>
      <c r="R1631" t="s">
        <v>8324</v>
      </c>
      <c r="S1631">
        <f t="shared" si="51"/>
        <v>1</v>
      </c>
      <c r="T1631" s="17" t="s">
        <v>8365</v>
      </c>
    </row>
    <row r="1632" spans="1:20" ht="43.2" hidden="1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9">
        <v>40939.837673611109</v>
      </c>
      <c r="K1632">
        <v>1328040375</v>
      </c>
      <c r="L1632" t="b">
        <v>0</v>
      </c>
      <c r="M1632">
        <v>126</v>
      </c>
      <c r="N1632" t="b">
        <v>1</v>
      </c>
      <c r="O1632" t="s">
        <v>8274</v>
      </c>
      <c r="P1632">
        <f t="shared" si="50"/>
        <v>2012</v>
      </c>
      <c r="Q1632" s="12" t="s">
        <v>8323</v>
      </c>
      <c r="R1632" t="s">
        <v>8324</v>
      </c>
      <c r="S1632">
        <f t="shared" si="51"/>
        <v>1</v>
      </c>
      <c r="T1632" s="17" t="s">
        <v>8365</v>
      </c>
    </row>
    <row r="1633" spans="1:20" ht="43.2" hidden="1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9">
        <v>41164.859502314815</v>
      </c>
      <c r="K1633">
        <v>1347482261</v>
      </c>
      <c r="L1633" t="b">
        <v>0</v>
      </c>
      <c r="M1633">
        <v>133</v>
      </c>
      <c r="N1633" t="b">
        <v>1</v>
      </c>
      <c r="O1633" t="s">
        <v>8274</v>
      </c>
      <c r="P1633">
        <f t="shared" si="50"/>
        <v>2012</v>
      </c>
      <c r="Q1633" s="12" t="s">
        <v>8323</v>
      </c>
      <c r="R1633" t="s">
        <v>8324</v>
      </c>
      <c r="S1633">
        <f t="shared" si="51"/>
        <v>9</v>
      </c>
      <c r="T1633" s="17" t="s">
        <v>8373</v>
      </c>
    </row>
    <row r="1634" spans="1:20" ht="43.2" hidden="1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9">
        <v>40750.340902777774</v>
      </c>
      <c r="K1634">
        <v>1311667854</v>
      </c>
      <c r="L1634" t="b">
        <v>0</v>
      </c>
      <c r="M1634">
        <v>47</v>
      </c>
      <c r="N1634" t="b">
        <v>1</v>
      </c>
      <c r="O1634" t="s">
        <v>8274</v>
      </c>
      <c r="P1634">
        <f t="shared" si="50"/>
        <v>2011</v>
      </c>
      <c r="Q1634" s="12" t="s">
        <v>8323</v>
      </c>
      <c r="R1634" t="s">
        <v>8324</v>
      </c>
      <c r="S1634">
        <f t="shared" si="51"/>
        <v>7</v>
      </c>
      <c r="T1634" s="17" t="s">
        <v>8371</v>
      </c>
    </row>
    <row r="1635" spans="1:20" ht="43.2" hidden="1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9">
        <v>40896.883750000001</v>
      </c>
      <c r="K1635">
        <v>1324329156</v>
      </c>
      <c r="L1635" t="b">
        <v>0</v>
      </c>
      <c r="M1635">
        <v>58</v>
      </c>
      <c r="N1635" t="b">
        <v>1</v>
      </c>
      <c r="O1635" t="s">
        <v>8274</v>
      </c>
      <c r="P1635">
        <f t="shared" si="50"/>
        <v>2011</v>
      </c>
      <c r="Q1635" s="12" t="s">
        <v>8323</v>
      </c>
      <c r="R1635" t="s">
        <v>8324</v>
      </c>
      <c r="S1635">
        <f t="shared" si="51"/>
        <v>12</v>
      </c>
      <c r="T1635" s="17" t="s">
        <v>8376</v>
      </c>
    </row>
    <row r="1636" spans="1:20" ht="28.8" hidden="1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9">
        <v>40658.189826388887</v>
      </c>
      <c r="K1636">
        <v>1303706001</v>
      </c>
      <c r="L1636" t="b">
        <v>0</v>
      </c>
      <c r="M1636">
        <v>32</v>
      </c>
      <c r="N1636" t="b">
        <v>1</v>
      </c>
      <c r="O1636" t="s">
        <v>8274</v>
      </c>
      <c r="P1636">
        <f t="shared" si="50"/>
        <v>2011</v>
      </c>
      <c r="Q1636" s="12" t="s">
        <v>8323</v>
      </c>
      <c r="R1636" t="s">
        <v>8324</v>
      </c>
      <c r="S1636">
        <f t="shared" si="51"/>
        <v>4</v>
      </c>
      <c r="T1636" s="17" t="s">
        <v>8368</v>
      </c>
    </row>
    <row r="1637" spans="1:20" ht="43.2" hidden="1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9">
        <v>42502.868761574071</v>
      </c>
      <c r="K1637">
        <v>1463086261</v>
      </c>
      <c r="L1637" t="b">
        <v>0</v>
      </c>
      <c r="M1637">
        <v>37</v>
      </c>
      <c r="N1637" t="b">
        <v>1</v>
      </c>
      <c r="O1637" t="s">
        <v>8274</v>
      </c>
      <c r="P1637">
        <f t="shared" si="50"/>
        <v>2016</v>
      </c>
      <c r="Q1637" s="12" t="s">
        <v>8323</v>
      </c>
      <c r="R1637" t="s">
        <v>8324</v>
      </c>
      <c r="S1637">
        <f t="shared" si="51"/>
        <v>5</v>
      </c>
      <c r="T1637" s="17" t="s">
        <v>8369</v>
      </c>
    </row>
    <row r="1638" spans="1:20" ht="43.2" hidden="1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9">
        <v>40663.08666666667</v>
      </c>
      <c r="K1638">
        <v>1304129088</v>
      </c>
      <c r="L1638" t="b">
        <v>0</v>
      </c>
      <c r="M1638">
        <v>87</v>
      </c>
      <c r="N1638" t="b">
        <v>1</v>
      </c>
      <c r="O1638" t="s">
        <v>8274</v>
      </c>
      <c r="P1638">
        <f t="shared" si="50"/>
        <v>2011</v>
      </c>
      <c r="Q1638" s="12" t="s">
        <v>8323</v>
      </c>
      <c r="R1638" t="s">
        <v>8324</v>
      </c>
      <c r="S1638">
        <f t="shared" si="51"/>
        <v>4</v>
      </c>
      <c r="T1638" s="17" t="s">
        <v>8368</v>
      </c>
    </row>
    <row r="1639" spans="1:20" ht="43.2" hidden="1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9">
        <v>40122.751620370371</v>
      </c>
      <c r="K1639">
        <v>1257444140</v>
      </c>
      <c r="L1639" t="b">
        <v>0</v>
      </c>
      <c r="M1639">
        <v>15</v>
      </c>
      <c r="N1639" t="b">
        <v>1</v>
      </c>
      <c r="O1639" t="s">
        <v>8274</v>
      </c>
      <c r="P1639">
        <f t="shared" si="50"/>
        <v>2009</v>
      </c>
      <c r="Q1639" s="12" t="s">
        <v>8323</v>
      </c>
      <c r="R1639" t="s">
        <v>8324</v>
      </c>
      <c r="S1639">
        <f t="shared" si="51"/>
        <v>11</v>
      </c>
      <c r="T1639" s="17" t="s">
        <v>8375</v>
      </c>
    </row>
    <row r="1640" spans="1:20" ht="28.8" hidden="1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9">
        <v>41288.68712962963</v>
      </c>
      <c r="K1640">
        <v>1358180968</v>
      </c>
      <c r="L1640" t="b">
        <v>0</v>
      </c>
      <c r="M1640">
        <v>27</v>
      </c>
      <c r="N1640" t="b">
        <v>1</v>
      </c>
      <c r="O1640" t="s">
        <v>8274</v>
      </c>
      <c r="P1640">
        <f t="shared" si="50"/>
        <v>2013</v>
      </c>
      <c r="Q1640" s="12" t="s">
        <v>8323</v>
      </c>
      <c r="R1640" t="s">
        <v>8324</v>
      </c>
      <c r="S1640">
        <f t="shared" si="51"/>
        <v>1</v>
      </c>
      <c r="T1640" s="17" t="s">
        <v>8365</v>
      </c>
    </row>
    <row r="1641" spans="1:20" ht="43.2" hidden="1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9">
        <v>40941.652372685188</v>
      </c>
      <c r="K1641">
        <v>1328197165</v>
      </c>
      <c r="L1641" t="b">
        <v>0</v>
      </c>
      <c r="M1641">
        <v>19</v>
      </c>
      <c r="N1641" t="b">
        <v>1</v>
      </c>
      <c r="O1641" t="s">
        <v>8274</v>
      </c>
      <c r="P1641">
        <f t="shared" si="50"/>
        <v>2012</v>
      </c>
      <c r="Q1641" s="12" t="s">
        <v>8323</v>
      </c>
      <c r="R1641" t="s">
        <v>8324</v>
      </c>
      <c r="S1641">
        <f t="shared" si="51"/>
        <v>2</v>
      </c>
      <c r="T1641" s="17" t="s">
        <v>8366</v>
      </c>
    </row>
    <row r="1642" spans="1:20" ht="43.2" hidden="1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9">
        <v>40379.23096064815</v>
      </c>
      <c r="K1642">
        <v>1279603955</v>
      </c>
      <c r="L1642" t="b">
        <v>0</v>
      </c>
      <c r="M1642">
        <v>17</v>
      </c>
      <c r="N1642" t="b">
        <v>1</v>
      </c>
      <c r="O1642" t="s">
        <v>8274</v>
      </c>
      <c r="P1642">
        <f t="shared" si="50"/>
        <v>2010</v>
      </c>
      <c r="Q1642" s="12" t="s">
        <v>8323</v>
      </c>
      <c r="R1642" t="s">
        <v>8324</v>
      </c>
      <c r="S1642">
        <f t="shared" si="51"/>
        <v>7</v>
      </c>
      <c r="T1642" s="17" t="s">
        <v>8371</v>
      </c>
    </row>
    <row r="1643" spans="1:20" ht="28.8" hidden="1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9">
        <v>41962.596574074072</v>
      </c>
      <c r="K1643">
        <v>1416406744</v>
      </c>
      <c r="L1643" t="b">
        <v>0</v>
      </c>
      <c r="M1643">
        <v>26</v>
      </c>
      <c r="N1643" t="b">
        <v>1</v>
      </c>
      <c r="O1643" t="s">
        <v>8290</v>
      </c>
      <c r="P1643">
        <f t="shared" si="50"/>
        <v>2014</v>
      </c>
      <c r="Q1643" s="12" t="s">
        <v>8323</v>
      </c>
      <c r="R1643" t="s">
        <v>8344</v>
      </c>
      <c r="S1643">
        <f t="shared" si="51"/>
        <v>11</v>
      </c>
      <c r="T1643" s="17" t="s">
        <v>8375</v>
      </c>
    </row>
    <row r="1644" spans="1:20" ht="43.2" hidden="1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9">
        <v>40688.024618055555</v>
      </c>
      <c r="K1644">
        <v>1306283727</v>
      </c>
      <c r="L1644" t="b">
        <v>0</v>
      </c>
      <c r="M1644">
        <v>28</v>
      </c>
      <c r="N1644" t="b">
        <v>1</v>
      </c>
      <c r="O1644" t="s">
        <v>8290</v>
      </c>
      <c r="P1644">
        <f t="shared" si="50"/>
        <v>2011</v>
      </c>
      <c r="Q1644" s="12" t="s">
        <v>8323</v>
      </c>
      <c r="R1644" t="s">
        <v>8344</v>
      </c>
      <c r="S1644">
        <f t="shared" si="51"/>
        <v>5</v>
      </c>
      <c r="T1644" s="17" t="s">
        <v>8369</v>
      </c>
    </row>
    <row r="1645" spans="1:20" ht="28.8" hidden="1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9">
        <v>41146.824212962965</v>
      </c>
      <c r="K1645">
        <v>1345924012</v>
      </c>
      <c r="L1645" t="b">
        <v>0</v>
      </c>
      <c r="M1645">
        <v>37</v>
      </c>
      <c r="N1645" t="b">
        <v>1</v>
      </c>
      <c r="O1645" t="s">
        <v>8290</v>
      </c>
      <c r="P1645">
        <f t="shared" si="50"/>
        <v>2012</v>
      </c>
      <c r="Q1645" s="12" t="s">
        <v>8323</v>
      </c>
      <c r="R1645" t="s">
        <v>8344</v>
      </c>
      <c r="S1645">
        <f t="shared" si="51"/>
        <v>8</v>
      </c>
      <c r="T1645" s="17" t="s">
        <v>8372</v>
      </c>
    </row>
    <row r="1646" spans="1:20" ht="43.2" hidden="1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9">
        <v>41175.05972222222</v>
      </c>
      <c r="K1646">
        <v>1348363560</v>
      </c>
      <c r="L1646" t="b">
        <v>0</v>
      </c>
      <c r="M1646">
        <v>128</v>
      </c>
      <c r="N1646" t="b">
        <v>1</v>
      </c>
      <c r="O1646" t="s">
        <v>8290</v>
      </c>
      <c r="P1646">
        <f t="shared" si="50"/>
        <v>2012</v>
      </c>
      <c r="Q1646" s="12" t="s">
        <v>8323</v>
      </c>
      <c r="R1646" t="s">
        <v>8344</v>
      </c>
      <c r="S1646">
        <f t="shared" si="51"/>
        <v>9</v>
      </c>
      <c r="T1646" s="17" t="s">
        <v>8373</v>
      </c>
    </row>
    <row r="1647" spans="1:20" ht="43.2" hidden="1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9">
        <v>41521.617361111108</v>
      </c>
      <c r="K1647">
        <v>1378306140</v>
      </c>
      <c r="L1647" t="b">
        <v>0</v>
      </c>
      <c r="M1647">
        <v>10</v>
      </c>
      <c r="N1647" t="b">
        <v>1</v>
      </c>
      <c r="O1647" t="s">
        <v>8290</v>
      </c>
      <c r="P1647">
        <f t="shared" si="50"/>
        <v>2013</v>
      </c>
      <c r="Q1647" s="12" t="s">
        <v>8323</v>
      </c>
      <c r="R1647" t="s">
        <v>8344</v>
      </c>
      <c r="S1647">
        <f t="shared" si="51"/>
        <v>9</v>
      </c>
      <c r="T1647" s="17" t="s">
        <v>8373</v>
      </c>
    </row>
    <row r="1648" spans="1:20" ht="43.2" hidden="1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9">
        <v>41833.450266203705</v>
      </c>
      <c r="K1648">
        <v>1405248503</v>
      </c>
      <c r="L1648" t="b">
        <v>0</v>
      </c>
      <c r="M1648">
        <v>83</v>
      </c>
      <c r="N1648" t="b">
        <v>1</v>
      </c>
      <c r="O1648" t="s">
        <v>8290</v>
      </c>
      <c r="P1648">
        <f t="shared" si="50"/>
        <v>2014</v>
      </c>
      <c r="Q1648" s="12" t="s">
        <v>8323</v>
      </c>
      <c r="R1648" t="s">
        <v>8344</v>
      </c>
      <c r="S1648">
        <f t="shared" si="51"/>
        <v>7</v>
      </c>
      <c r="T1648" s="17" t="s">
        <v>8371</v>
      </c>
    </row>
    <row r="1649" spans="1:20" ht="43.2" hidden="1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9">
        <v>41039.409456018519</v>
      </c>
      <c r="K1649">
        <v>1336643377</v>
      </c>
      <c r="L1649" t="b">
        <v>0</v>
      </c>
      <c r="M1649">
        <v>46</v>
      </c>
      <c r="N1649" t="b">
        <v>1</v>
      </c>
      <c r="O1649" t="s">
        <v>8290</v>
      </c>
      <c r="P1649">
        <f t="shared" si="50"/>
        <v>2012</v>
      </c>
      <c r="Q1649" s="12" t="s">
        <v>8323</v>
      </c>
      <c r="R1649" t="s">
        <v>8344</v>
      </c>
      <c r="S1649">
        <f t="shared" si="51"/>
        <v>5</v>
      </c>
      <c r="T1649" s="17" t="s">
        <v>8369</v>
      </c>
    </row>
    <row r="1650" spans="1:20" ht="43.2" hidden="1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9">
        <v>40592.704652777778</v>
      </c>
      <c r="K1650">
        <v>1298048082</v>
      </c>
      <c r="L1650" t="b">
        <v>0</v>
      </c>
      <c r="M1650">
        <v>90</v>
      </c>
      <c r="N1650" t="b">
        <v>1</v>
      </c>
      <c r="O1650" t="s">
        <v>8290</v>
      </c>
      <c r="P1650">
        <f t="shared" si="50"/>
        <v>2011</v>
      </c>
      <c r="Q1650" s="12" t="s">
        <v>8323</v>
      </c>
      <c r="R1650" t="s">
        <v>8344</v>
      </c>
      <c r="S1650">
        <f t="shared" si="51"/>
        <v>2</v>
      </c>
      <c r="T1650" s="17" t="s">
        <v>8366</v>
      </c>
    </row>
    <row r="1651" spans="1:20" ht="43.2" hidden="1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9">
        <v>41737.684664351851</v>
      </c>
      <c r="K1651">
        <v>1396974355</v>
      </c>
      <c r="L1651" t="b">
        <v>0</v>
      </c>
      <c r="M1651">
        <v>81</v>
      </c>
      <c r="N1651" t="b">
        <v>1</v>
      </c>
      <c r="O1651" t="s">
        <v>8290</v>
      </c>
      <c r="P1651">
        <f t="shared" si="50"/>
        <v>2014</v>
      </c>
      <c r="Q1651" s="12" t="s">
        <v>8323</v>
      </c>
      <c r="R1651" t="s">
        <v>8344</v>
      </c>
      <c r="S1651">
        <f t="shared" si="51"/>
        <v>4</v>
      </c>
      <c r="T1651" s="17" t="s">
        <v>8368</v>
      </c>
    </row>
    <row r="1652" spans="1:20" ht="28.8" hidden="1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9">
        <v>41526.435613425929</v>
      </c>
      <c r="K1652">
        <v>1378722437</v>
      </c>
      <c r="L1652" t="b">
        <v>0</v>
      </c>
      <c r="M1652">
        <v>32</v>
      </c>
      <c r="N1652" t="b">
        <v>1</v>
      </c>
      <c r="O1652" t="s">
        <v>8290</v>
      </c>
      <c r="P1652">
        <f t="shared" si="50"/>
        <v>2013</v>
      </c>
      <c r="Q1652" s="12" t="s">
        <v>8323</v>
      </c>
      <c r="R1652" t="s">
        <v>8344</v>
      </c>
      <c r="S1652">
        <f t="shared" si="51"/>
        <v>9</v>
      </c>
      <c r="T1652" s="17" t="s">
        <v>8373</v>
      </c>
    </row>
    <row r="1653" spans="1:20" ht="43.2" hidden="1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9">
        <v>40625.900694444441</v>
      </c>
      <c r="K1653">
        <v>1300916220</v>
      </c>
      <c r="L1653" t="b">
        <v>0</v>
      </c>
      <c r="M1653">
        <v>20</v>
      </c>
      <c r="N1653" t="b">
        <v>1</v>
      </c>
      <c r="O1653" t="s">
        <v>8290</v>
      </c>
      <c r="P1653">
        <f t="shared" si="50"/>
        <v>2011</v>
      </c>
      <c r="Q1653" s="12" t="s">
        <v>8323</v>
      </c>
      <c r="R1653" t="s">
        <v>8344</v>
      </c>
      <c r="S1653">
        <f t="shared" si="51"/>
        <v>3</v>
      </c>
      <c r="T1653" s="17" t="s">
        <v>8367</v>
      </c>
    </row>
    <row r="1654" spans="1:20" ht="43.2" hidden="1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9">
        <v>41572.492974537039</v>
      </c>
      <c r="K1654">
        <v>1382701793</v>
      </c>
      <c r="L1654" t="b">
        <v>0</v>
      </c>
      <c r="M1654">
        <v>70</v>
      </c>
      <c r="N1654" t="b">
        <v>1</v>
      </c>
      <c r="O1654" t="s">
        <v>8290</v>
      </c>
      <c r="P1654">
        <f t="shared" si="50"/>
        <v>2013</v>
      </c>
      <c r="Q1654" s="12" t="s">
        <v>8323</v>
      </c>
      <c r="R1654" t="s">
        <v>8344</v>
      </c>
      <c r="S1654">
        <f t="shared" si="51"/>
        <v>10</v>
      </c>
      <c r="T1654" s="17" t="s">
        <v>8374</v>
      </c>
    </row>
    <row r="1655" spans="1:20" ht="43.2" hidden="1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9">
        <v>40626.834444444445</v>
      </c>
      <c r="K1655">
        <v>1300996896</v>
      </c>
      <c r="L1655" t="b">
        <v>0</v>
      </c>
      <c r="M1655">
        <v>168</v>
      </c>
      <c r="N1655" t="b">
        <v>1</v>
      </c>
      <c r="O1655" t="s">
        <v>8290</v>
      </c>
      <c r="P1655">
        <f t="shared" si="50"/>
        <v>2011</v>
      </c>
      <c r="Q1655" s="12" t="s">
        <v>8323</v>
      </c>
      <c r="R1655" t="s">
        <v>8344</v>
      </c>
      <c r="S1655">
        <f t="shared" si="51"/>
        <v>3</v>
      </c>
      <c r="T1655" s="17" t="s">
        <v>8367</v>
      </c>
    </row>
    <row r="1656" spans="1:20" ht="43.2" hidden="1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9">
        <v>40987.890740740739</v>
      </c>
      <c r="K1656">
        <v>1332192160</v>
      </c>
      <c r="L1656" t="b">
        <v>0</v>
      </c>
      <c r="M1656">
        <v>34</v>
      </c>
      <c r="N1656" t="b">
        <v>1</v>
      </c>
      <c r="O1656" t="s">
        <v>8290</v>
      </c>
      <c r="P1656">
        <f t="shared" si="50"/>
        <v>2012</v>
      </c>
      <c r="Q1656" s="12" t="s">
        <v>8323</v>
      </c>
      <c r="R1656" t="s">
        <v>8344</v>
      </c>
      <c r="S1656">
        <f t="shared" si="51"/>
        <v>3</v>
      </c>
      <c r="T1656" s="17" t="s">
        <v>8367</v>
      </c>
    </row>
    <row r="1657" spans="1:20" ht="28.8" hidden="1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9">
        <v>40974.791898148149</v>
      </c>
      <c r="K1657">
        <v>1331060420</v>
      </c>
      <c r="L1657" t="b">
        <v>0</v>
      </c>
      <c r="M1657">
        <v>48</v>
      </c>
      <c r="N1657" t="b">
        <v>1</v>
      </c>
      <c r="O1657" t="s">
        <v>8290</v>
      </c>
      <c r="P1657">
        <f t="shared" si="50"/>
        <v>2012</v>
      </c>
      <c r="Q1657" s="12" t="s">
        <v>8323</v>
      </c>
      <c r="R1657" t="s">
        <v>8344</v>
      </c>
      <c r="S1657">
        <f t="shared" si="51"/>
        <v>3</v>
      </c>
      <c r="T1657" s="17" t="s">
        <v>8367</v>
      </c>
    </row>
    <row r="1658" spans="1:20" ht="57.6" hidden="1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9">
        <v>41226.928842592592</v>
      </c>
      <c r="K1658">
        <v>1352845052</v>
      </c>
      <c r="L1658" t="b">
        <v>0</v>
      </c>
      <c r="M1658">
        <v>48</v>
      </c>
      <c r="N1658" t="b">
        <v>1</v>
      </c>
      <c r="O1658" t="s">
        <v>8290</v>
      </c>
      <c r="P1658">
        <f t="shared" si="50"/>
        <v>2012</v>
      </c>
      <c r="Q1658" s="12" t="s">
        <v>8323</v>
      </c>
      <c r="R1658" t="s">
        <v>8344</v>
      </c>
      <c r="S1658">
        <f t="shared" si="51"/>
        <v>11</v>
      </c>
      <c r="T1658" s="17" t="s">
        <v>8375</v>
      </c>
    </row>
    <row r="1659" spans="1:20" ht="43.2" hidden="1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9">
        <v>41023.782037037039</v>
      </c>
      <c r="K1659">
        <v>1335293168</v>
      </c>
      <c r="L1659" t="b">
        <v>0</v>
      </c>
      <c r="M1659">
        <v>221</v>
      </c>
      <c r="N1659" t="b">
        <v>1</v>
      </c>
      <c r="O1659" t="s">
        <v>8290</v>
      </c>
      <c r="P1659">
        <f t="shared" si="50"/>
        <v>2012</v>
      </c>
      <c r="Q1659" s="12" t="s">
        <v>8323</v>
      </c>
      <c r="R1659" t="s">
        <v>8344</v>
      </c>
      <c r="S1659">
        <f t="shared" si="51"/>
        <v>4</v>
      </c>
      <c r="T1659" s="17" t="s">
        <v>8368</v>
      </c>
    </row>
    <row r="1660" spans="1:20" ht="43.2" hidden="1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9">
        <v>41223.22184027778</v>
      </c>
      <c r="K1660">
        <v>1352524767</v>
      </c>
      <c r="L1660" t="b">
        <v>0</v>
      </c>
      <c r="M1660">
        <v>107</v>
      </c>
      <c r="N1660" t="b">
        <v>1</v>
      </c>
      <c r="O1660" t="s">
        <v>8290</v>
      </c>
      <c r="P1660">
        <f t="shared" si="50"/>
        <v>2012</v>
      </c>
      <c r="Q1660" s="12" t="s">
        <v>8323</v>
      </c>
      <c r="R1660" t="s">
        <v>8344</v>
      </c>
      <c r="S1660">
        <f t="shared" si="51"/>
        <v>11</v>
      </c>
      <c r="T1660" s="17" t="s">
        <v>8375</v>
      </c>
    </row>
    <row r="1661" spans="1:20" ht="43.2" hidden="1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9">
        <v>41596.913437499999</v>
      </c>
      <c r="K1661">
        <v>1384811721</v>
      </c>
      <c r="L1661" t="b">
        <v>0</v>
      </c>
      <c r="M1661">
        <v>45</v>
      </c>
      <c r="N1661" t="b">
        <v>1</v>
      </c>
      <c r="O1661" t="s">
        <v>8290</v>
      </c>
      <c r="P1661">
        <f t="shared" si="50"/>
        <v>2013</v>
      </c>
      <c r="Q1661" s="12" t="s">
        <v>8323</v>
      </c>
      <c r="R1661" t="s">
        <v>8344</v>
      </c>
      <c r="S1661">
        <f t="shared" si="51"/>
        <v>11</v>
      </c>
      <c r="T1661" s="17" t="s">
        <v>8375</v>
      </c>
    </row>
    <row r="1662" spans="1:20" ht="43.2" hidden="1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9">
        <v>42459.693865740737</v>
      </c>
      <c r="K1662">
        <v>1459355950</v>
      </c>
      <c r="L1662" t="b">
        <v>0</v>
      </c>
      <c r="M1662">
        <v>36</v>
      </c>
      <c r="N1662" t="b">
        <v>1</v>
      </c>
      <c r="O1662" t="s">
        <v>8290</v>
      </c>
      <c r="P1662">
        <f t="shared" si="50"/>
        <v>2016</v>
      </c>
      <c r="Q1662" s="12" t="s">
        <v>8323</v>
      </c>
      <c r="R1662" t="s">
        <v>8344</v>
      </c>
      <c r="S1662">
        <f t="shared" si="51"/>
        <v>3</v>
      </c>
      <c r="T1662" s="17" t="s">
        <v>8367</v>
      </c>
    </row>
    <row r="1663" spans="1:20" ht="57.6" hidden="1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9">
        <v>42343.998043981483</v>
      </c>
      <c r="K1663">
        <v>1449359831</v>
      </c>
      <c r="L1663" t="b">
        <v>0</v>
      </c>
      <c r="M1663">
        <v>101</v>
      </c>
      <c r="N1663" t="b">
        <v>1</v>
      </c>
      <c r="O1663" t="s">
        <v>8290</v>
      </c>
      <c r="P1663">
        <f t="shared" si="50"/>
        <v>2015</v>
      </c>
      <c r="Q1663" s="12" t="s">
        <v>8323</v>
      </c>
      <c r="R1663" t="s">
        <v>8344</v>
      </c>
      <c r="S1663">
        <f t="shared" si="51"/>
        <v>12</v>
      </c>
      <c r="T1663" s="17" t="s">
        <v>8376</v>
      </c>
    </row>
    <row r="1664" spans="1:20" ht="43.2" hidden="1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9">
        <v>40848.198333333334</v>
      </c>
      <c r="K1664">
        <v>1320122736</v>
      </c>
      <c r="L1664" t="b">
        <v>0</v>
      </c>
      <c r="M1664">
        <v>62</v>
      </c>
      <c r="N1664" t="b">
        <v>1</v>
      </c>
      <c r="O1664" t="s">
        <v>8290</v>
      </c>
      <c r="P1664">
        <f t="shared" si="50"/>
        <v>2011</v>
      </c>
      <c r="Q1664" s="12" t="s">
        <v>8323</v>
      </c>
      <c r="R1664" t="s">
        <v>8344</v>
      </c>
      <c r="S1664">
        <f t="shared" si="51"/>
        <v>11</v>
      </c>
      <c r="T1664" s="17" t="s">
        <v>8375</v>
      </c>
    </row>
    <row r="1665" spans="1:20" ht="28.8" hidden="1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9">
        <v>42006.02207175926</v>
      </c>
      <c r="K1665">
        <v>1420158707</v>
      </c>
      <c r="L1665" t="b">
        <v>0</v>
      </c>
      <c r="M1665">
        <v>32</v>
      </c>
      <c r="N1665" t="b">
        <v>1</v>
      </c>
      <c r="O1665" t="s">
        <v>8290</v>
      </c>
      <c r="P1665">
        <f t="shared" si="50"/>
        <v>2015</v>
      </c>
      <c r="Q1665" s="12" t="s">
        <v>8323</v>
      </c>
      <c r="R1665" t="s">
        <v>8344</v>
      </c>
      <c r="S1665">
        <f t="shared" si="51"/>
        <v>1</v>
      </c>
      <c r="T1665" s="17" t="s">
        <v>8365</v>
      </c>
    </row>
    <row r="1666" spans="1:20" ht="43.2" hidden="1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9">
        <v>40939.761782407404</v>
      </c>
      <c r="K1666">
        <v>1328033818</v>
      </c>
      <c r="L1666" t="b">
        <v>0</v>
      </c>
      <c r="M1666">
        <v>89</v>
      </c>
      <c r="N1666" t="b">
        <v>1</v>
      </c>
      <c r="O1666" t="s">
        <v>8290</v>
      </c>
      <c r="P1666">
        <f t="shared" si="50"/>
        <v>2012</v>
      </c>
      <c r="Q1666" s="12" t="s">
        <v>8323</v>
      </c>
      <c r="R1666" t="s">
        <v>8344</v>
      </c>
      <c r="S1666">
        <f t="shared" si="51"/>
        <v>1</v>
      </c>
      <c r="T1666" s="17" t="s">
        <v>8365</v>
      </c>
    </row>
    <row r="1667" spans="1:20" ht="43.2" hidden="1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9">
        <v>40564.649456018517</v>
      </c>
      <c r="K1667">
        <v>1295624113</v>
      </c>
      <c r="L1667" t="b">
        <v>0</v>
      </c>
      <c r="M1667">
        <v>93</v>
      </c>
      <c r="N1667" t="b">
        <v>1</v>
      </c>
      <c r="O1667" t="s">
        <v>8290</v>
      </c>
      <c r="P1667">
        <f t="shared" ref="P1667:P1730" si="52">YEAR(J1667)</f>
        <v>2011</v>
      </c>
      <c r="Q1667" s="12" t="s">
        <v>8323</v>
      </c>
      <c r="R1667" t="s">
        <v>8344</v>
      </c>
      <c r="S1667">
        <f t="shared" ref="S1667:S1730" si="53">MONTH(J1667)</f>
        <v>1</v>
      </c>
      <c r="T1667" s="17" t="s">
        <v>8365</v>
      </c>
    </row>
    <row r="1668" spans="1:20" ht="43.2" hidden="1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9">
        <v>41331.253159722219</v>
      </c>
      <c r="K1668">
        <v>1361858673</v>
      </c>
      <c r="L1668" t="b">
        <v>0</v>
      </c>
      <c r="M1668">
        <v>98</v>
      </c>
      <c r="N1668" t="b">
        <v>1</v>
      </c>
      <c r="O1668" t="s">
        <v>8290</v>
      </c>
      <c r="P1668">
        <f t="shared" si="52"/>
        <v>2013</v>
      </c>
      <c r="Q1668" s="12" t="s">
        <v>8323</v>
      </c>
      <c r="R1668" t="s">
        <v>8344</v>
      </c>
      <c r="S1668">
        <f t="shared" si="53"/>
        <v>2</v>
      </c>
      <c r="T1668" s="17" t="s">
        <v>8366</v>
      </c>
    </row>
    <row r="1669" spans="1:20" ht="43.2" hidden="1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9">
        <v>41682.0705787037</v>
      </c>
      <c r="K1669">
        <v>1392169298</v>
      </c>
      <c r="L1669" t="b">
        <v>0</v>
      </c>
      <c r="M1669">
        <v>82</v>
      </c>
      <c r="N1669" t="b">
        <v>1</v>
      </c>
      <c r="O1669" t="s">
        <v>8290</v>
      </c>
      <c r="P1669">
        <f t="shared" si="52"/>
        <v>2014</v>
      </c>
      <c r="Q1669" s="12" t="s">
        <v>8323</v>
      </c>
      <c r="R1669" t="s">
        <v>8344</v>
      </c>
      <c r="S1669">
        <f t="shared" si="53"/>
        <v>2</v>
      </c>
      <c r="T1669" s="17" t="s">
        <v>8366</v>
      </c>
    </row>
    <row r="1670" spans="1:20" ht="43.2" hidden="1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9">
        <v>40845.149756944447</v>
      </c>
      <c r="K1670">
        <v>1319859339</v>
      </c>
      <c r="L1670" t="b">
        <v>0</v>
      </c>
      <c r="M1670">
        <v>116</v>
      </c>
      <c r="N1670" t="b">
        <v>1</v>
      </c>
      <c r="O1670" t="s">
        <v>8290</v>
      </c>
      <c r="P1670">
        <f t="shared" si="52"/>
        <v>2011</v>
      </c>
      <c r="Q1670" s="12" t="s">
        <v>8323</v>
      </c>
      <c r="R1670" t="s">
        <v>8344</v>
      </c>
      <c r="S1670">
        <f t="shared" si="53"/>
        <v>10</v>
      </c>
      <c r="T1670" s="17" t="s">
        <v>8374</v>
      </c>
    </row>
    <row r="1671" spans="1:20" ht="43.2" hidden="1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9">
        <v>42461.885138888887</v>
      </c>
      <c r="K1671">
        <v>1459545276</v>
      </c>
      <c r="L1671" t="b">
        <v>0</v>
      </c>
      <c r="M1671">
        <v>52</v>
      </c>
      <c r="N1671" t="b">
        <v>1</v>
      </c>
      <c r="O1671" t="s">
        <v>8290</v>
      </c>
      <c r="P1671">
        <f t="shared" si="52"/>
        <v>2016</v>
      </c>
      <c r="Q1671" s="12" t="s">
        <v>8323</v>
      </c>
      <c r="R1671" t="s">
        <v>8344</v>
      </c>
      <c r="S1671">
        <f t="shared" si="53"/>
        <v>4</v>
      </c>
      <c r="T1671" s="17" t="s">
        <v>8368</v>
      </c>
    </row>
    <row r="1672" spans="1:20" ht="57.6" hidden="1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9">
        <v>40313.930543981478</v>
      </c>
      <c r="K1672">
        <v>1273961999</v>
      </c>
      <c r="L1672" t="b">
        <v>0</v>
      </c>
      <c r="M1672">
        <v>23</v>
      </c>
      <c r="N1672" t="b">
        <v>1</v>
      </c>
      <c r="O1672" t="s">
        <v>8290</v>
      </c>
      <c r="P1672">
        <f t="shared" si="52"/>
        <v>2010</v>
      </c>
      <c r="Q1672" s="12" t="s">
        <v>8323</v>
      </c>
      <c r="R1672" t="s">
        <v>8344</v>
      </c>
      <c r="S1672">
        <f t="shared" si="53"/>
        <v>5</v>
      </c>
      <c r="T1672" s="17" t="s">
        <v>8369</v>
      </c>
    </row>
    <row r="1673" spans="1:20" ht="28.8" hidden="1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9">
        <v>42553.54414351852</v>
      </c>
      <c r="K1673">
        <v>1467464614</v>
      </c>
      <c r="L1673" t="b">
        <v>0</v>
      </c>
      <c r="M1673">
        <v>77</v>
      </c>
      <c r="N1673" t="b">
        <v>1</v>
      </c>
      <c r="O1673" t="s">
        <v>8290</v>
      </c>
      <c r="P1673">
        <f t="shared" si="52"/>
        <v>2016</v>
      </c>
      <c r="Q1673" s="12" t="s">
        <v>8323</v>
      </c>
      <c r="R1673" t="s">
        <v>8344</v>
      </c>
      <c r="S1673">
        <f t="shared" si="53"/>
        <v>7</v>
      </c>
      <c r="T1673" s="17" t="s">
        <v>8371</v>
      </c>
    </row>
    <row r="1674" spans="1:20" ht="28.8" hidden="1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9">
        <v>41034.656597222223</v>
      </c>
      <c r="K1674">
        <v>1336232730</v>
      </c>
      <c r="L1674" t="b">
        <v>0</v>
      </c>
      <c r="M1674">
        <v>49</v>
      </c>
      <c r="N1674" t="b">
        <v>1</v>
      </c>
      <c r="O1674" t="s">
        <v>8290</v>
      </c>
      <c r="P1674">
        <f t="shared" si="52"/>
        <v>2012</v>
      </c>
      <c r="Q1674" s="12" t="s">
        <v>8323</v>
      </c>
      <c r="R1674" t="s">
        <v>8344</v>
      </c>
      <c r="S1674">
        <f t="shared" si="53"/>
        <v>5</v>
      </c>
      <c r="T1674" s="17" t="s">
        <v>8369</v>
      </c>
    </row>
    <row r="1675" spans="1:20" ht="43.2" hidden="1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9">
        <v>42039.878379629627</v>
      </c>
      <c r="K1675">
        <v>1423083892</v>
      </c>
      <c r="L1675" t="b">
        <v>0</v>
      </c>
      <c r="M1675">
        <v>59</v>
      </c>
      <c r="N1675" t="b">
        <v>1</v>
      </c>
      <c r="O1675" t="s">
        <v>8290</v>
      </c>
      <c r="P1675">
        <f t="shared" si="52"/>
        <v>2015</v>
      </c>
      <c r="Q1675" s="12" t="s">
        <v>8323</v>
      </c>
      <c r="R1675" t="s">
        <v>8344</v>
      </c>
      <c r="S1675">
        <f t="shared" si="53"/>
        <v>2</v>
      </c>
      <c r="T1675" s="17" t="s">
        <v>8366</v>
      </c>
    </row>
    <row r="1676" spans="1:20" ht="43.2" hidden="1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9">
        <v>42569.605393518519</v>
      </c>
      <c r="K1676">
        <v>1468852306</v>
      </c>
      <c r="L1676" t="b">
        <v>0</v>
      </c>
      <c r="M1676">
        <v>113</v>
      </c>
      <c r="N1676" t="b">
        <v>1</v>
      </c>
      <c r="O1676" t="s">
        <v>8290</v>
      </c>
      <c r="P1676">
        <f t="shared" si="52"/>
        <v>2016</v>
      </c>
      <c r="Q1676" s="12" t="s">
        <v>8323</v>
      </c>
      <c r="R1676" t="s">
        <v>8344</v>
      </c>
      <c r="S1676">
        <f t="shared" si="53"/>
        <v>7</v>
      </c>
      <c r="T1676" s="17" t="s">
        <v>8371</v>
      </c>
    </row>
    <row r="1677" spans="1:20" ht="28.8" hidden="1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9">
        <v>40802.733101851853</v>
      </c>
      <c r="K1677">
        <v>1316194540</v>
      </c>
      <c r="L1677" t="b">
        <v>0</v>
      </c>
      <c r="M1677">
        <v>34</v>
      </c>
      <c r="N1677" t="b">
        <v>1</v>
      </c>
      <c r="O1677" t="s">
        <v>8290</v>
      </c>
      <c r="P1677">
        <f t="shared" si="52"/>
        <v>2011</v>
      </c>
      <c r="Q1677" s="12" t="s">
        <v>8323</v>
      </c>
      <c r="R1677" t="s">
        <v>8344</v>
      </c>
      <c r="S1677">
        <f t="shared" si="53"/>
        <v>9</v>
      </c>
      <c r="T1677" s="17" t="s">
        <v>8373</v>
      </c>
    </row>
    <row r="1678" spans="1:20" ht="28.8" hidden="1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9">
        <v>40973.726238425923</v>
      </c>
      <c r="K1678">
        <v>1330968347</v>
      </c>
      <c r="L1678" t="b">
        <v>0</v>
      </c>
      <c r="M1678">
        <v>42</v>
      </c>
      <c r="N1678" t="b">
        <v>1</v>
      </c>
      <c r="O1678" t="s">
        <v>8290</v>
      </c>
      <c r="P1678">
        <f t="shared" si="52"/>
        <v>2012</v>
      </c>
      <c r="Q1678" s="12" t="s">
        <v>8323</v>
      </c>
      <c r="R1678" t="s">
        <v>8344</v>
      </c>
      <c r="S1678">
        <f t="shared" si="53"/>
        <v>3</v>
      </c>
      <c r="T1678" s="17" t="s">
        <v>8367</v>
      </c>
    </row>
    <row r="1679" spans="1:20" ht="43.2" hidden="1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9">
        <v>42416.407129629632</v>
      </c>
      <c r="K1679">
        <v>1455615976</v>
      </c>
      <c r="L1679" t="b">
        <v>0</v>
      </c>
      <c r="M1679">
        <v>42</v>
      </c>
      <c r="N1679" t="b">
        <v>1</v>
      </c>
      <c r="O1679" t="s">
        <v>8290</v>
      </c>
      <c r="P1679">
        <f t="shared" si="52"/>
        <v>2016</v>
      </c>
      <c r="Q1679" s="12" t="s">
        <v>8323</v>
      </c>
      <c r="R1679" t="s">
        <v>8344</v>
      </c>
      <c r="S1679">
        <f t="shared" si="53"/>
        <v>2</v>
      </c>
      <c r="T1679" s="17" t="s">
        <v>8366</v>
      </c>
    </row>
    <row r="1680" spans="1:20" ht="43.2" hidden="1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9">
        <v>41662.854988425926</v>
      </c>
      <c r="K1680">
        <v>1390509071</v>
      </c>
      <c r="L1680" t="b">
        <v>0</v>
      </c>
      <c r="M1680">
        <v>49</v>
      </c>
      <c r="N1680" t="b">
        <v>1</v>
      </c>
      <c r="O1680" t="s">
        <v>8290</v>
      </c>
      <c r="P1680">
        <f t="shared" si="52"/>
        <v>2014</v>
      </c>
      <c r="Q1680" s="12" t="s">
        <v>8323</v>
      </c>
      <c r="R1680" t="s">
        <v>8344</v>
      </c>
      <c r="S1680">
        <f t="shared" si="53"/>
        <v>1</v>
      </c>
      <c r="T1680" s="17" t="s">
        <v>8365</v>
      </c>
    </row>
    <row r="1681" spans="1:20" ht="57.6" hidden="1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9">
        <v>40723.068807870368</v>
      </c>
      <c r="K1681">
        <v>1309311545</v>
      </c>
      <c r="L1681" t="b">
        <v>0</v>
      </c>
      <c r="M1681">
        <v>56</v>
      </c>
      <c r="N1681" t="b">
        <v>1</v>
      </c>
      <c r="O1681" t="s">
        <v>8290</v>
      </c>
      <c r="P1681">
        <f t="shared" si="52"/>
        <v>2011</v>
      </c>
      <c r="Q1681" s="12" t="s">
        <v>8323</v>
      </c>
      <c r="R1681" t="s">
        <v>8344</v>
      </c>
      <c r="S1681">
        <f t="shared" si="53"/>
        <v>6</v>
      </c>
      <c r="T1681" s="17" t="s">
        <v>8370</v>
      </c>
    </row>
    <row r="1682" spans="1:20" ht="28.8" hidden="1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9">
        <v>41802.757719907408</v>
      </c>
      <c r="K1682">
        <v>1402596667</v>
      </c>
      <c r="L1682" t="b">
        <v>0</v>
      </c>
      <c r="M1682">
        <v>25</v>
      </c>
      <c r="N1682" t="b">
        <v>1</v>
      </c>
      <c r="O1682" t="s">
        <v>8290</v>
      </c>
      <c r="P1682">
        <f t="shared" si="52"/>
        <v>2014</v>
      </c>
      <c r="Q1682" s="12" t="s">
        <v>8323</v>
      </c>
      <c r="R1682" t="s">
        <v>8344</v>
      </c>
      <c r="S1682">
        <f t="shared" si="53"/>
        <v>6</v>
      </c>
      <c r="T1682" s="17" t="s">
        <v>8370</v>
      </c>
    </row>
    <row r="1683" spans="1:20" ht="43.2" hidden="1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9">
        <v>42774.121342592596</v>
      </c>
      <c r="K1683">
        <v>1486522484</v>
      </c>
      <c r="L1683" t="b">
        <v>0</v>
      </c>
      <c r="M1683">
        <v>884</v>
      </c>
      <c r="N1683" t="b">
        <v>0</v>
      </c>
      <c r="O1683" t="s">
        <v>8291</v>
      </c>
      <c r="P1683">
        <f t="shared" si="52"/>
        <v>2017</v>
      </c>
      <c r="Q1683" s="12" t="s">
        <v>8323</v>
      </c>
      <c r="R1683" t="s">
        <v>8345</v>
      </c>
      <c r="S1683">
        <f t="shared" si="53"/>
        <v>2</v>
      </c>
      <c r="T1683" s="17" t="s">
        <v>8366</v>
      </c>
    </row>
    <row r="1684" spans="1:20" ht="28.8" hidden="1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9">
        <v>42779.21365740741</v>
      </c>
      <c r="K1684">
        <v>1486962460</v>
      </c>
      <c r="L1684" t="b">
        <v>0</v>
      </c>
      <c r="M1684">
        <v>0</v>
      </c>
      <c r="N1684" t="b">
        <v>0</v>
      </c>
      <c r="O1684" t="s">
        <v>8291</v>
      </c>
      <c r="P1684">
        <f t="shared" si="52"/>
        <v>2017</v>
      </c>
      <c r="Q1684" s="12" t="s">
        <v>8323</v>
      </c>
      <c r="R1684" t="s">
        <v>8345</v>
      </c>
      <c r="S1684">
        <f t="shared" si="53"/>
        <v>2</v>
      </c>
      <c r="T1684" s="17" t="s">
        <v>8366</v>
      </c>
    </row>
    <row r="1685" spans="1:20" ht="43.2" hidden="1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9">
        <v>42808.781689814816</v>
      </c>
      <c r="K1685">
        <v>1489517138</v>
      </c>
      <c r="L1685" t="b">
        <v>0</v>
      </c>
      <c r="M1685">
        <v>10</v>
      </c>
      <c r="N1685" t="b">
        <v>0</v>
      </c>
      <c r="O1685" t="s">
        <v>8291</v>
      </c>
      <c r="P1685">
        <f t="shared" si="52"/>
        <v>2017</v>
      </c>
      <c r="Q1685" s="12" t="s">
        <v>8323</v>
      </c>
      <c r="R1685" t="s">
        <v>8345</v>
      </c>
      <c r="S1685">
        <f t="shared" si="53"/>
        <v>3</v>
      </c>
      <c r="T1685" s="17" t="s">
        <v>8367</v>
      </c>
    </row>
    <row r="1686" spans="1:20" ht="28.8" hidden="1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9">
        <v>42783.815289351849</v>
      </c>
      <c r="K1686">
        <v>1487360041</v>
      </c>
      <c r="L1686" t="b">
        <v>0</v>
      </c>
      <c r="M1686">
        <v>101</v>
      </c>
      <c r="N1686" t="b">
        <v>0</v>
      </c>
      <c r="O1686" t="s">
        <v>8291</v>
      </c>
      <c r="P1686">
        <f t="shared" si="52"/>
        <v>2017</v>
      </c>
      <c r="Q1686" s="12" t="s">
        <v>8323</v>
      </c>
      <c r="R1686" t="s">
        <v>8345</v>
      </c>
      <c r="S1686">
        <f t="shared" si="53"/>
        <v>2</v>
      </c>
      <c r="T1686" s="17" t="s">
        <v>8366</v>
      </c>
    </row>
    <row r="1687" spans="1:20" ht="43.2" hidden="1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9">
        <v>42788.2502662037</v>
      </c>
      <c r="K1687">
        <v>1487743223</v>
      </c>
      <c r="L1687" t="b">
        <v>0</v>
      </c>
      <c r="M1687">
        <v>15</v>
      </c>
      <c r="N1687" t="b">
        <v>0</v>
      </c>
      <c r="O1687" t="s">
        <v>8291</v>
      </c>
      <c r="P1687">
        <f t="shared" si="52"/>
        <v>2017</v>
      </c>
      <c r="Q1687" s="12" t="s">
        <v>8323</v>
      </c>
      <c r="R1687" t="s">
        <v>8345</v>
      </c>
      <c r="S1687">
        <f t="shared" si="53"/>
        <v>2</v>
      </c>
      <c r="T1687" s="17" t="s">
        <v>8366</v>
      </c>
    </row>
    <row r="1688" spans="1:20" ht="43.2" hidden="1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9">
        <v>42792.843969907408</v>
      </c>
      <c r="K1688">
        <v>1488140119</v>
      </c>
      <c r="L1688" t="b">
        <v>0</v>
      </c>
      <c r="M1688">
        <v>1</v>
      </c>
      <c r="N1688" t="b">
        <v>0</v>
      </c>
      <c r="O1688" t="s">
        <v>8291</v>
      </c>
      <c r="P1688">
        <f t="shared" si="52"/>
        <v>2017</v>
      </c>
      <c r="Q1688" s="12" t="s">
        <v>8323</v>
      </c>
      <c r="R1688" t="s">
        <v>8345</v>
      </c>
      <c r="S1688">
        <f t="shared" si="53"/>
        <v>2</v>
      </c>
      <c r="T1688" s="17" t="s">
        <v>8366</v>
      </c>
    </row>
    <row r="1689" spans="1:20" ht="43.2" hidden="1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9">
        <v>42802.046817129631</v>
      </c>
      <c r="K1689">
        <v>1488935245</v>
      </c>
      <c r="L1689" t="b">
        <v>0</v>
      </c>
      <c r="M1689">
        <v>39</v>
      </c>
      <c r="N1689" t="b">
        <v>0</v>
      </c>
      <c r="O1689" t="s">
        <v>8291</v>
      </c>
      <c r="P1689">
        <f t="shared" si="52"/>
        <v>2017</v>
      </c>
      <c r="Q1689" s="12" t="s">
        <v>8323</v>
      </c>
      <c r="R1689" t="s">
        <v>8345</v>
      </c>
      <c r="S1689">
        <f t="shared" si="53"/>
        <v>3</v>
      </c>
      <c r="T1689" s="17" t="s">
        <v>8367</v>
      </c>
    </row>
    <row r="1690" spans="1:20" ht="57.6" hidden="1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9">
        <v>42804.53465277778</v>
      </c>
      <c r="K1690">
        <v>1489150194</v>
      </c>
      <c r="L1690" t="b">
        <v>0</v>
      </c>
      <c r="M1690">
        <v>7</v>
      </c>
      <c r="N1690" t="b">
        <v>0</v>
      </c>
      <c r="O1690" t="s">
        <v>8291</v>
      </c>
      <c r="P1690">
        <f t="shared" si="52"/>
        <v>2017</v>
      </c>
      <c r="Q1690" s="12" t="s">
        <v>8323</v>
      </c>
      <c r="R1690" t="s">
        <v>8345</v>
      </c>
      <c r="S1690">
        <f t="shared" si="53"/>
        <v>3</v>
      </c>
      <c r="T1690" s="17" t="s">
        <v>8367</v>
      </c>
    </row>
    <row r="1691" spans="1:20" hidden="1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9">
        <v>42780.942476851851</v>
      </c>
      <c r="K1691">
        <v>1487111830</v>
      </c>
      <c r="L1691" t="b">
        <v>0</v>
      </c>
      <c r="M1691">
        <v>14</v>
      </c>
      <c r="N1691" t="b">
        <v>0</v>
      </c>
      <c r="O1691" t="s">
        <v>8291</v>
      </c>
      <c r="P1691">
        <f t="shared" si="52"/>
        <v>2017</v>
      </c>
      <c r="Q1691" s="12" t="s">
        <v>8323</v>
      </c>
      <c r="R1691" t="s">
        <v>8345</v>
      </c>
      <c r="S1691">
        <f t="shared" si="53"/>
        <v>2</v>
      </c>
      <c r="T1691" s="17" t="s">
        <v>8366</v>
      </c>
    </row>
    <row r="1692" spans="1:20" ht="43.2" hidden="1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9">
        <v>42801.431041666663</v>
      </c>
      <c r="K1692">
        <v>1488882042</v>
      </c>
      <c r="L1692" t="b">
        <v>0</v>
      </c>
      <c r="M1692">
        <v>11</v>
      </c>
      <c r="N1692" t="b">
        <v>0</v>
      </c>
      <c r="O1692" t="s">
        <v>8291</v>
      </c>
      <c r="P1692">
        <f t="shared" si="52"/>
        <v>2017</v>
      </c>
      <c r="Q1692" s="12" t="s">
        <v>8323</v>
      </c>
      <c r="R1692" t="s">
        <v>8345</v>
      </c>
      <c r="S1692">
        <f t="shared" si="53"/>
        <v>3</v>
      </c>
      <c r="T1692" s="17" t="s">
        <v>8367</v>
      </c>
    </row>
    <row r="1693" spans="1:20" ht="43.2" hidden="1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9">
        <v>42795.701481481483</v>
      </c>
      <c r="K1693">
        <v>1488387008</v>
      </c>
      <c r="L1693" t="b">
        <v>0</v>
      </c>
      <c r="M1693">
        <v>38</v>
      </c>
      <c r="N1693" t="b">
        <v>0</v>
      </c>
      <c r="O1693" t="s">
        <v>8291</v>
      </c>
      <c r="P1693">
        <f t="shared" si="52"/>
        <v>2017</v>
      </c>
      <c r="Q1693" s="12" t="s">
        <v>8323</v>
      </c>
      <c r="R1693" t="s">
        <v>8345</v>
      </c>
      <c r="S1693">
        <f t="shared" si="53"/>
        <v>3</v>
      </c>
      <c r="T1693" s="17" t="s">
        <v>8367</v>
      </c>
    </row>
    <row r="1694" spans="1:20" ht="43.2" hidden="1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9">
        <v>42788.151238425926</v>
      </c>
      <c r="K1694">
        <v>1487734667</v>
      </c>
      <c r="L1694" t="b">
        <v>0</v>
      </c>
      <c r="M1694">
        <v>15</v>
      </c>
      <c r="N1694" t="b">
        <v>0</v>
      </c>
      <c r="O1694" t="s">
        <v>8291</v>
      </c>
      <c r="P1694">
        <f t="shared" si="52"/>
        <v>2017</v>
      </c>
      <c r="Q1694" s="12" t="s">
        <v>8323</v>
      </c>
      <c r="R1694" t="s">
        <v>8345</v>
      </c>
      <c r="S1694">
        <f t="shared" si="53"/>
        <v>2</v>
      </c>
      <c r="T1694" s="17" t="s">
        <v>8366</v>
      </c>
    </row>
    <row r="1695" spans="1:20" ht="43.2" hidden="1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9">
        <v>42803.920277777775</v>
      </c>
      <c r="K1695">
        <v>1489097112</v>
      </c>
      <c r="L1695" t="b">
        <v>0</v>
      </c>
      <c r="M1695">
        <v>8</v>
      </c>
      <c r="N1695" t="b">
        <v>0</v>
      </c>
      <c r="O1695" t="s">
        <v>8291</v>
      </c>
      <c r="P1695">
        <f t="shared" si="52"/>
        <v>2017</v>
      </c>
      <c r="Q1695" s="12" t="s">
        <v>8323</v>
      </c>
      <c r="R1695" t="s">
        <v>8345</v>
      </c>
      <c r="S1695">
        <f t="shared" si="53"/>
        <v>3</v>
      </c>
      <c r="T1695" s="17" t="s">
        <v>8367</v>
      </c>
    </row>
    <row r="1696" spans="1:20" ht="43.2" hidden="1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9">
        <v>42791.66983796296</v>
      </c>
      <c r="K1696">
        <v>1488038674</v>
      </c>
      <c r="L1696" t="b">
        <v>0</v>
      </c>
      <c r="M1696">
        <v>1</v>
      </c>
      <c r="N1696" t="b">
        <v>0</v>
      </c>
      <c r="O1696" t="s">
        <v>8291</v>
      </c>
      <c r="P1696">
        <f t="shared" si="52"/>
        <v>2017</v>
      </c>
      <c r="Q1696" s="12" t="s">
        <v>8323</v>
      </c>
      <c r="R1696" t="s">
        <v>8345</v>
      </c>
      <c r="S1696">
        <f t="shared" si="53"/>
        <v>2</v>
      </c>
      <c r="T1696" s="17" t="s">
        <v>8366</v>
      </c>
    </row>
    <row r="1697" spans="1:20" ht="43.2" hidden="1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9">
        <v>42801.031412037039</v>
      </c>
      <c r="K1697">
        <v>1488847514</v>
      </c>
      <c r="L1697" t="b">
        <v>0</v>
      </c>
      <c r="M1697">
        <v>23</v>
      </c>
      <c r="N1697" t="b">
        <v>0</v>
      </c>
      <c r="O1697" t="s">
        <v>8291</v>
      </c>
      <c r="P1697">
        <f t="shared" si="52"/>
        <v>2017</v>
      </c>
      <c r="Q1697" s="12" t="s">
        <v>8323</v>
      </c>
      <c r="R1697" t="s">
        <v>8345</v>
      </c>
      <c r="S1697">
        <f t="shared" si="53"/>
        <v>3</v>
      </c>
      <c r="T1697" s="17" t="s">
        <v>8367</v>
      </c>
    </row>
    <row r="1698" spans="1:20" ht="43.2" hidden="1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9">
        <v>42796.069571759261</v>
      </c>
      <c r="K1698">
        <v>1488418811</v>
      </c>
      <c r="L1698" t="b">
        <v>0</v>
      </c>
      <c r="M1698">
        <v>0</v>
      </c>
      <c r="N1698" t="b">
        <v>0</v>
      </c>
      <c r="O1698" t="s">
        <v>8291</v>
      </c>
      <c r="P1698">
        <f t="shared" si="52"/>
        <v>2017</v>
      </c>
      <c r="Q1698" s="12" t="s">
        <v>8323</v>
      </c>
      <c r="R1698" t="s">
        <v>8345</v>
      </c>
      <c r="S1698">
        <f t="shared" si="53"/>
        <v>3</v>
      </c>
      <c r="T1698" s="17" t="s">
        <v>8367</v>
      </c>
    </row>
    <row r="1699" spans="1:20" ht="43.2" hidden="1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9">
        <v>42805.032962962963</v>
      </c>
      <c r="K1699">
        <v>1489193248</v>
      </c>
      <c r="L1699" t="b">
        <v>0</v>
      </c>
      <c r="M1699">
        <v>22</v>
      </c>
      <c r="N1699" t="b">
        <v>0</v>
      </c>
      <c r="O1699" t="s">
        <v>8291</v>
      </c>
      <c r="P1699">
        <f t="shared" si="52"/>
        <v>2017</v>
      </c>
      <c r="Q1699" s="12" t="s">
        <v>8323</v>
      </c>
      <c r="R1699" t="s">
        <v>8345</v>
      </c>
      <c r="S1699">
        <f t="shared" si="53"/>
        <v>3</v>
      </c>
      <c r="T1699" s="17" t="s">
        <v>8367</v>
      </c>
    </row>
    <row r="1700" spans="1:20" ht="72" hidden="1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9">
        <v>42796.207870370374</v>
      </c>
      <c r="K1700">
        <v>1488430760</v>
      </c>
      <c r="L1700" t="b">
        <v>0</v>
      </c>
      <c r="M1700">
        <v>0</v>
      </c>
      <c r="N1700" t="b">
        <v>0</v>
      </c>
      <c r="O1700" t="s">
        <v>8291</v>
      </c>
      <c r="P1700">
        <f t="shared" si="52"/>
        <v>2017</v>
      </c>
      <c r="Q1700" s="12" t="s">
        <v>8323</v>
      </c>
      <c r="R1700" t="s">
        <v>8345</v>
      </c>
      <c r="S1700">
        <f t="shared" si="53"/>
        <v>3</v>
      </c>
      <c r="T1700" s="17" t="s">
        <v>8367</v>
      </c>
    </row>
    <row r="1701" spans="1:20" ht="43.2" hidden="1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9">
        <v>42806.863946759258</v>
      </c>
      <c r="K1701">
        <v>1489351445</v>
      </c>
      <c r="L1701" t="b">
        <v>0</v>
      </c>
      <c r="M1701">
        <v>4</v>
      </c>
      <c r="N1701" t="b">
        <v>0</v>
      </c>
      <c r="O1701" t="s">
        <v>8291</v>
      </c>
      <c r="P1701">
        <f t="shared" si="52"/>
        <v>2017</v>
      </c>
      <c r="Q1701" s="12" t="s">
        <v>8323</v>
      </c>
      <c r="R1701" t="s">
        <v>8345</v>
      </c>
      <c r="S1701">
        <f t="shared" si="53"/>
        <v>3</v>
      </c>
      <c r="T1701" s="17" t="s">
        <v>8367</v>
      </c>
    </row>
    <row r="1702" spans="1:20" ht="43.2" hidden="1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9">
        <v>42796.071643518517</v>
      </c>
      <c r="K1702">
        <v>1488418990</v>
      </c>
      <c r="L1702" t="b">
        <v>0</v>
      </c>
      <c r="M1702">
        <v>79</v>
      </c>
      <c r="N1702" t="b">
        <v>0</v>
      </c>
      <c r="O1702" t="s">
        <v>8291</v>
      </c>
      <c r="P1702">
        <f t="shared" si="52"/>
        <v>2017</v>
      </c>
      <c r="Q1702" s="12" t="s">
        <v>8323</v>
      </c>
      <c r="R1702" t="s">
        <v>8345</v>
      </c>
      <c r="S1702">
        <f t="shared" si="53"/>
        <v>3</v>
      </c>
      <c r="T1702" s="17" t="s">
        <v>8367</v>
      </c>
    </row>
    <row r="1703" spans="1:20" ht="43.2" hidden="1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9">
        <v>41989.664409722223</v>
      </c>
      <c r="K1703">
        <v>1418745405</v>
      </c>
      <c r="L1703" t="b">
        <v>0</v>
      </c>
      <c r="M1703">
        <v>2</v>
      </c>
      <c r="N1703" t="b">
        <v>0</v>
      </c>
      <c r="O1703" t="s">
        <v>8291</v>
      </c>
      <c r="P1703">
        <f t="shared" si="52"/>
        <v>2014</v>
      </c>
      <c r="Q1703" s="12" t="s">
        <v>8323</v>
      </c>
      <c r="R1703" t="s">
        <v>8345</v>
      </c>
      <c r="S1703">
        <f t="shared" si="53"/>
        <v>12</v>
      </c>
      <c r="T1703" s="17" t="s">
        <v>8376</v>
      </c>
    </row>
    <row r="1704" spans="1:20" hidden="1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9">
        <v>42063.869791666664</v>
      </c>
      <c r="K1704">
        <v>1425156750</v>
      </c>
      <c r="L1704" t="b">
        <v>0</v>
      </c>
      <c r="M1704">
        <v>1</v>
      </c>
      <c r="N1704" t="b">
        <v>0</v>
      </c>
      <c r="O1704" t="s">
        <v>8291</v>
      </c>
      <c r="P1704">
        <f t="shared" si="52"/>
        <v>2015</v>
      </c>
      <c r="Q1704" s="12" t="s">
        <v>8323</v>
      </c>
      <c r="R1704" t="s">
        <v>8345</v>
      </c>
      <c r="S1704">
        <f t="shared" si="53"/>
        <v>2</v>
      </c>
      <c r="T1704" s="17" t="s">
        <v>8366</v>
      </c>
    </row>
    <row r="1705" spans="1:20" ht="43.2" hidden="1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9">
        <v>42187.281678240739</v>
      </c>
      <c r="K1705">
        <v>1435819537</v>
      </c>
      <c r="L1705" t="b">
        <v>0</v>
      </c>
      <c r="M1705">
        <v>2</v>
      </c>
      <c r="N1705" t="b">
        <v>0</v>
      </c>
      <c r="O1705" t="s">
        <v>8291</v>
      </c>
      <c r="P1705">
        <f t="shared" si="52"/>
        <v>2015</v>
      </c>
      <c r="Q1705" s="12" t="s">
        <v>8323</v>
      </c>
      <c r="R1705" t="s">
        <v>8345</v>
      </c>
      <c r="S1705">
        <f t="shared" si="53"/>
        <v>7</v>
      </c>
      <c r="T1705" s="17" t="s">
        <v>8371</v>
      </c>
    </row>
    <row r="1706" spans="1:20" ht="28.8" hidden="1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9">
        <v>42021.139733796299</v>
      </c>
      <c r="K1706">
        <v>1421464873</v>
      </c>
      <c r="L1706" t="b">
        <v>0</v>
      </c>
      <c r="M1706">
        <v>11</v>
      </c>
      <c r="N1706" t="b">
        <v>0</v>
      </c>
      <c r="O1706" t="s">
        <v>8291</v>
      </c>
      <c r="P1706">
        <f t="shared" si="52"/>
        <v>2015</v>
      </c>
      <c r="Q1706" s="12" t="s">
        <v>8323</v>
      </c>
      <c r="R1706" t="s">
        <v>8345</v>
      </c>
      <c r="S1706">
        <f t="shared" si="53"/>
        <v>1</v>
      </c>
      <c r="T1706" s="17" t="s">
        <v>8365</v>
      </c>
    </row>
    <row r="1707" spans="1:20" ht="43.2" hidden="1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9">
        <v>42245.016736111109</v>
      </c>
      <c r="K1707">
        <v>1440807846</v>
      </c>
      <c r="L1707" t="b">
        <v>0</v>
      </c>
      <c r="M1707">
        <v>0</v>
      </c>
      <c r="N1707" t="b">
        <v>0</v>
      </c>
      <c r="O1707" t="s">
        <v>8291</v>
      </c>
      <c r="P1707">
        <f t="shared" si="52"/>
        <v>2015</v>
      </c>
      <c r="Q1707" s="12" t="s">
        <v>8323</v>
      </c>
      <c r="R1707" t="s">
        <v>8345</v>
      </c>
      <c r="S1707">
        <f t="shared" si="53"/>
        <v>8</v>
      </c>
      <c r="T1707" s="17" t="s">
        <v>8372</v>
      </c>
    </row>
    <row r="1708" spans="1:20" ht="43.2" hidden="1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9">
        <v>42179.306388888886</v>
      </c>
      <c r="K1708">
        <v>1435130472</v>
      </c>
      <c r="L1708" t="b">
        <v>0</v>
      </c>
      <c r="M1708">
        <v>0</v>
      </c>
      <c r="N1708" t="b">
        <v>0</v>
      </c>
      <c r="O1708" t="s">
        <v>8291</v>
      </c>
      <c r="P1708">
        <f t="shared" si="52"/>
        <v>2015</v>
      </c>
      <c r="Q1708" s="12" t="s">
        <v>8323</v>
      </c>
      <c r="R1708" t="s">
        <v>8345</v>
      </c>
      <c r="S1708">
        <f t="shared" si="53"/>
        <v>6</v>
      </c>
      <c r="T1708" s="17" t="s">
        <v>8370</v>
      </c>
    </row>
    <row r="1709" spans="1:20" ht="43.2" hidden="1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9">
        <v>42427.721006944441</v>
      </c>
      <c r="K1709">
        <v>1456593495</v>
      </c>
      <c r="L1709" t="b">
        <v>0</v>
      </c>
      <c r="M1709">
        <v>9</v>
      </c>
      <c r="N1709" t="b">
        <v>0</v>
      </c>
      <c r="O1709" t="s">
        <v>8291</v>
      </c>
      <c r="P1709">
        <f t="shared" si="52"/>
        <v>2016</v>
      </c>
      <c r="Q1709" s="12" t="s">
        <v>8323</v>
      </c>
      <c r="R1709" t="s">
        <v>8345</v>
      </c>
      <c r="S1709">
        <f t="shared" si="53"/>
        <v>2</v>
      </c>
      <c r="T1709" s="17" t="s">
        <v>8366</v>
      </c>
    </row>
    <row r="1710" spans="1:20" ht="43.2" hidden="1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9">
        <v>42451.866967592592</v>
      </c>
      <c r="K1710">
        <v>1458679706</v>
      </c>
      <c r="L1710" t="b">
        <v>0</v>
      </c>
      <c r="M1710">
        <v>0</v>
      </c>
      <c r="N1710" t="b">
        <v>0</v>
      </c>
      <c r="O1710" t="s">
        <v>8291</v>
      </c>
      <c r="P1710">
        <f t="shared" si="52"/>
        <v>2016</v>
      </c>
      <c r="Q1710" s="12" t="s">
        <v>8323</v>
      </c>
      <c r="R1710" t="s">
        <v>8345</v>
      </c>
      <c r="S1710">
        <f t="shared" si="53"/>
        <v>3</v>
      </c>
      <c r="T1710" s="17" t="s">
        <v>8367</v>
      </c>
    </row>
    <row r="1711" spans="1:20" ht="43.2" hidden="1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9">
        <v>41841.563819444447</v>
      </c>
      <c r="K1711">
        <v>1405949514</v>
      </c>
      <c r="L1711" t="b">
        <v>0</v>
      </c>
      <c r="M1711">
        <v>4</v>
      </c>
      <c r="N1711" t="b">
        <v>0</v>
      </c>
      <c r="O1711" t="s">
        <v>8291</v>
      </c>
      <c r="P1711">
        <f t="shared" si="52"/>
        <v>2014</v>
      </c>
      <c r="Q1711" s="12" t="s">
        <v>8323</v>
      </c>
      <c r="R1711" t="s">
        <v>8345</v>
      </c>
      <c r="S1711">
        <f t="shared" si="53"/>
        <v>7</v>
      </c>
      <c r="T1711" s="17" t="s">
        <v>8371</v>
      </c>
    </row>
    <row r="1712" spans="1:20" ht="28.8" hidden="1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9">
        <v>42341.591296296298</v>
      </c>
      <c r="K1712">
        <v>1449151888</v>
      </c>
      <c r="L1712" t="b">
        <v>0</v>
      </c>
      <c r="M1712">
        <v>1</v>
      </c>
      <c r="N1712" t="b">
        <v>0</v>
      </c>
      <c r="O1712" t="s">
        <v>8291</v>
      </c>
      <c r="P1712">
        <f t="shared" si="52"/>
        <v>2015</v>
      </c>
      <c r="Q1712" s="12" t="s">
        <v>8323</v>
      </c>
      <c r="R1712" t="s">
        <v>8345</v>
      </c>
      <c r="S1712">
        <f t="shared" si="53"/>
        <v>12</v>
      </c>
      <c r="T1712" s="17" t="s">
        <v>8376</v>
      </c>
    </row>
    <row r="1713" spans="1:20" ht="43.2" hidden="1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9">
        <v>41852.646226851852</v>
      </c>
      <c r="K1713">
        <v>1406907034</v>
      </c>
      <c r="L1713" t="b">
        <v>0</v>
      </c>
      <c r="M1713">
        <v>2</v>
      </c>
      <c r="N1713" t="b">
        <v>0</v>
      </c>
      <c r="O1713" t="s">
        <v>8291</v>
      </c>
      <c r="P1713">
        <f t="shared" si="52"/>
        <v>2014</v>
      </c>
      <c r="Q1713" s="12" t="s">
        <v>8323</v>
      </c>
      <c r="R1713" t="s">
        <v>8345</v>
      </c>
      <c r="S1713">
        <f t="shared" si="53"/>
        <v>8</v>
      </c>
      <c r="T1713" s="17" t="s">
        <v>8372</v>
      </c>
    </row>
    <row r="1714" spans="1:20" ht="43.2" hidden="1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9">
        <v>42125.913807870369</v>
      </c>
      <c r="K1714">
        <v>1430517353</v>
      </c>
      <c r="L1714" t="b">
        <v>0</v>
      </c>
      <c r="M1714">
        <v>0</v>
      </c>
      <c r="N1714" t="b">
        <v>0</v>
      </c>
      <c r="O1714" t="s">
        <v>8291</v>
      </c>
      <c r="P1714">
        <f t="shared" si="52"/>
        <v>2015</v>
      </c>
      <c r="Q1714" s="12" t="s">
        <v>8323</v>
      </c>
      <c r="R1714" t="s">
        <v>8345</v>
      </c>
      <c r="S1714">
        <f t="shared" si="53"/>
        <v>5</v>
      </c>
      <c r="T1714" s="17" t="s">
        <v>8369</v>
      </c>
    </row>
    <row r="1715" spans="1:20" ht="57.6" hidden="1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9">
        <v>41887.801064814812</v>
      </c>
      <c r="K1715">
        <v>1409944412</v>
      </c>
      <c r="L1715" t="b">
        <v>0</v>
      </c>
      <c r="M1715">
        <v>1</v>
      </c>
      <c r="N1715" t="b">
        <v>0</v>
      </c>
      <c r="O1715" t="s">
        <v>8291</v>
      </c>
      <c r="P1715">
        <f t="shared" si="52"/>
        <v>2014</v>
      </c>
      <c r="Q1715" s="12" t="s">
        <v>8323</v>
      </c>
      <c r="R1715" t="s">
        <v>8345</v>
      </c>
      <c r="S1715">
        <f t="shared" si="53"/>
        <v>9</v>
      </c>
      <c r="T1715" s="17" t="s">
        <v>8373</v>
      </c>
    </row>
    <row r="1716" spans="1:20" ht="43.2" hidden="1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9">
        <v>42095.918530092589</v>
      </c>
      <c r="K1716">
        <v>1427925761</v>
      </c>
      <c r="L1716" t="b">
        <v>0</v>
      </c>
      <c r="M1716">
        <v>17</v>
      </c>
      <c r="N1716" t="b">
        <v>0</v>
      </c>
      <c r="O1716" t="s">
        <v>8291</v>
      </c>
      <c r="P1716">
        <f t="shared" si="52"/>
        <v>2015</v>
      </c>
      <c r="Q1716" s="12" t="s">
        <v>8323</v>
      </c>
      <c r="R1716" t="s">
        <v>8345</v>
      </c>
      <c r="S1716">
        <f t="shared" si="53"/>
        <v>4</v>
      </c>
      <c r="T1716" s="17" t="s">
        <v>8368</v>
      </c>
    </row>
    <row r="1717" spans="1:20" ht="43.2" hidden="1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9">
        <v>42064.217418981483</v>
      </c>
      <c r="K1717">
        <v>1425186785</v>
      </c>
      <c r="L1717" t="b">
        <v>0</v>
      </c>
      <c r="M1717">
        <v>2</v>
      </c>
      <c r="N1717" t="b">
        <v>0</v>
      </c>
      <c r="O1717" t="s">
        <v>8291</v>
      </c>
      <c r="P1717">
        <f t="shared" si="52"/>
        <v>2015</v>
      </c>
      <c r="Q1717" s="12" t="s">
        <v>8323</v>
      </c>
      <c r="R1717" t="s">
        <v>8345</v>
      </c>
      <c r="S1717">
        <f t="shared" si="53"/>
        <v>3</v>
      </c>
      <c r="T1717" s="17" t="s">
        <v>8367</v>
      </c>
    </row>
    <row r="1718" spans="1:20" ht="43.2" hidden="1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9">
        <v>42673.577534722222</v>
      </c>
      <c r="K1718">
        <v>1477835499</v>
      </c>
      <c r="L1718" t="b">
        <v>0</v>
      </c>
      <c r="M1718">
        <v>3</v>
      </c>
      <c r="N1718" t="b">
        <v>0</v>
      </c>
      <c r="O1718" t="s">
        <v>8291</v>
      </c>
      <c r="P1718">
        <f t="shared" si="52"/>
        <v>2016</v>
      </c>
      <c r="Q1718" s="12" t="s">
        <v>8323</v>
      </c>
      <c r="R1718" t="s">
        <v>8345</v>
      </c>
      <c r="S1718">
        <f t="shared" si="53"/>
        <v>10</v>
      </c>
      <c r="T1718" s="17" t="s">
        <v>8374</v>
      </c>
    </row>
    <row r="1719" spans="1:20" ht="43.2" hidden="1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9">
        <v>42460.981921296298</v>
      </c>
      <c r="K1719">
        <v>1459467238</v>
      </c>
      <c r="L1719" t="b">
        <v>0</v>
      </c>
      <c r="M1719">
        <v>41</v>
      </c>
      <c r="N1719" t="b">
        <v>0</v>
      </c>
      <c r="O1719" t="s">
        <v>8291</v>
      </c>
      <c r="P1719">
        <f t="shared" si="52"/>
        <v>2016</v>
      </c>
      <c r="Q1719" s="12" t="s">
        <v>8323</v>
      </c>
      <c r="R1719" t="s">
        <v>8345</v>
      </c>
      <c r="S1719">
        <f t="shared" si="53"/>
        <v>3</v>
      </c>
      <c r="T1719" s="17" t="s">
        <v>8367</v>
      </c>
    </row>
    <row r="1720" spans="1:20" hidden="1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9">
        <v>42460.610520833332</v>
      </c>
      <c r="K1720">
        <v>1459435149</v>
      </c>
      <c r="L1720" t="b">
        <v>0</v>
      </c>
      <c r="M1720">
        <v>2</v>
      </c>
      <c r="N1720" t="b">
        <v>0</v>
      </c>
      <c r="O1720" t="s">
        <v>8291</v>
      </c>
      <c r="P1720">
        <f t="shared" si="52"/>
        <v>2016</v>
      </c>
      <c r="Q1720" s="12" t="s">
        <v>8323</v>
      </c>
      <c r="R1720" t="s">
        <v>8345</v>
      </c>
      <c r="S1720">
        <f t="shared" si="53"/>
        <v>3</v>
      </c>
      <c r="T1720" s="17" t="s">
        <v>8367</v>
      </c>
    </row>
    <row r="1721" spans="1:20" ht="43.2" hidden="1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9">
        <v>41869.534618055557</v>
      </c>
      <c r="K1721">
        <v>1408366191</v>
      </c>
      <c r="L1721" t="b">
        <v>0</v>
      </c>
      <c r="M1721">
        <v>3</v>
      </c>
      <c r="N1721" t="b">
        <v>0</v>
      </c>
      <c r="O1721" t="s">
        <v>8291</v>
      </c>
      <c r="P1721">
        <f t="shared" si="52"/>
        <v>2014</v>
      </c>
      <c r="Q1721" s="12" t="s">
        <v>8323</v>
      </c>
      <c r="R1721" t="s">
        <v>8345</v>
      </c>
      <c r="S1721">
        <f t="shared" si="53"/>
        <v>8</v>
      </c>
      <c r="T1721" s="17" t="s">
        <v>8372</v>
      </c>
    </row>
    <row r="1722" spans="1:20" ht="43.2" hidden="1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9">
        <v>41922.783229166664</v>
      </c>
      <c r="K1722">
        <v>1412966871</v>
      </c>
      <c r="L1722" t="b">
        <v>0</v>
      </c>
      <c r="M1722">
        <v>8</v>
      </c>
      <c r="N1722" t="b">
        <v>0</v>
      </c>
      <c r="O1722" t="s">
        <v>8291</v>
      </c>
      <c r="P1722">
        <f t="shared" si="52"/>
        <v>2014</v>
      </c>
      <c r="Q1722" s="12" t="s">
        <v>8323</v>
      </c>
      <c r="R1722" t="s">
        <v>8345</v>
      </c>
      <c r="S1722">
        <f t="shared" si="53"/>
        <v>10</v>
      </c>
      <c r="T1722" s="17" t="s">
        <v>8374</v>
      </c>
    </row>
    <row r="1723" spans="1:20" ht="43.2" hidden="1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9">
        <v>42319.461377314816</v>
      </c>
      <c r="K1723">
        <v>1447239863</v>
      </c>
      <c r="L1723" t="b">
        <v>0</v>
      </c>
      <c r="M1723">
        <v>0</v>
      </c>
      <c r="N1723" t="b">
        <v>0</v>
      </c>
      <c r="O1723" t="s">
        <v>8291</v>
      </c>
      <c r="P1723">
        <f t="shared" si="52"/>
        <v>2015</v>
      </c>
      <c r="Q1723" s="12" t="s">
        <v>8323</v>
      </c>
      <c r="R1723" t="s">
        <v>8345</v>
      </c>
      <c r="S1723">
        <f t="shared" si="53"/>
        <v>11</v>
      </c>
      <c r="T1723" s="17" t="s">
        <v>8375</v>
      </c>
    </row>
    <row r="1724" spans="1:20" ht="43.2" hidden="1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9">
        <v>42425.9609837963</v>
      </c>
      <c r="K1724">
        <v>1456441429</v>
      </c>
      <c r="L1724" t="b">
        <v>0</v>
      </c>
      <c r="M1724">
        <v>1</v>
      </c>
      <c r="N1724" t="b">
        <v>0</v>
      </c>
      <c r="O1724" t="s">
        <v>8291</v>
      </c>
      <c r="P1724">
        <f t="shared" si="52"/>
        <v>2016</v>
      </c>
      <c r="Q1724" s="12" t="s">
        <v>8323</v>
      </c>
      <c r="R1724" t="s">
        <v>8345</v>
      </c>
      <c r="S1724">
        <f t="shared" si="53"/>
        <v>2</v>
      </c>
      <c r="T1724" s="17" t="s">
        <v>8366</v>
      </c>
    </row>
    <row r="1725" spans="1:20" ht="43.2" hidden="1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9">
        <v>42129.82540509259</v>
      </c>
      <c r="K1725">
        <v>1430855315</v>
      </c>
      <c r="L1725" t="b">
        <v>0</v>
      </c>
      <c r="M1725">
        <v>3</v>
      </c>
      <c r="N1725" t="b">
        <v>0</v>
      </c>
      <c r="O1725" t="s">
        <v>8291</v>
      </c>
      <c r="P1725">
        <f t="shared" si="52"/>
        <v>2015</v>
      </c>
      <c r="Q1725" s="12" t="s">
        <v>8323</v>
      </c>
      <c r="R1725" t="s">
        <v>8345</v>
      </c>
      <c r="S1725">
        <f t="shared" si="53"/>
        <v>5</v>
      </c>
      <c r="T1725" s="17" t="s">
        <v>8369</v>
      </c>
    </row>
    <row r="1726" spans="1:20" ht="43.2" hidden="1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9">
        <v>41912.932430555556</v>
      </c>
      <c r="K1726">
        <v>1412115762</v>
      </c>
      <c r="L1726" t="b">
        <v>0</v>
      </c>
      <c r="M1726">
        <v>4</v>
      </c>
      <c r="N1726" t="b">
        <v>0</v>
      </c>
      <c r="O1726" t="s">
        <v>8291</v>
      </c>
      <c r="P1726">
        <f t="shared" si="52"/>
        <v>2014</v>
      </c>
      <c r="Q1726" s="12" t="s">
        <v>8323</v>
      </c>
      <c r="R1726" t="s">
        <v>8345</v>
      </c>
      <c r="S1726">
        <f t="shared" si="53"/>
        <v>9</v>
      </c>
      <c r="T1726" s="17" t="s">
        <v>8373</v>
      </c>
    </row>
    <row r="1727" spans="1:20" ht="43.2" hidden="1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9">
        <v>41845.968159722222</v>
      </c>
      <c r="K1727">
        <v>1406330049</v>
      </c>
      <c r="L1727" t="b">
        <v>0</v>
      </c>
      <c r="M1727">
        <v>9</v>
      </c>
      <c r="N1727" t="b">
        <v>0</v>
      </c>
      <c r="O1727" t="s">
        <v>8291</v>
      </c>
      <c r="P1727">
        <f t="shared" si="52"/>
        <v>2014</v>
      </c>
      <c r="Q1727" s="12" t="s">
        <v>8323</v>
      </c>
      <c r="R1727" t="s">
        <v>8345</v>
      </c>
      <c r="S1727">
        <f t="shared" si="53"/>
        <v>7</v>
      </c>
      <c r="T1727" s="17" t="s">
        <v>8371</v>
      </c>
    </row>
    <row r="1728" spans="1:20" ht="28.8" hidden="1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9">
        <v>41788.919722222221</v>
      </c>
      <c r="K1728">
        <v>1401401064</v>
      </c>
      <c r="L1728" t="b">
        <v>0</v>
      </c>
      <c r="M1728">
        <v>16</v>
      </c>
      <c r="N1728" t="b">
        <v>0</v>
      </c>
      <c r="O1728" t="s">
        <v>8291</v>
      </c>
      <c r="P1728">
        <f t="shared" si="52"/>
        <v>2014</v>
      </c>
      <c r="Q1728" s="12" t="s">
        <v>8323</v>
      </c>
      <c r="R1728" t="s">
        <v>8345</v>
      </c>
      <c r="S1728">
        <f t="shared" si="53"/>
        <v>5</v>
      </c>
      <c r="T1728" s="17" t="s">
        <v>8369</v>
      </c>
    </row>
    <row r="1729" spans="1:20" ht="43.2" hidden="1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9">
        <v>42044.927974537037</v>
      </c>
      <c r="K1729">
        <v>1423520177</v>
      </c>
      <c r="L1729" t="b">
        <v>0</v>
      </c>
      <c r="M1729">
        <v>1</v>
      </c>
      <c r="N1729" t="b">
        <v>0</v>
      </c>
      <c r="O1729" t="s">
        <v>8291</v>
      </c>
      <c r="P1729">
        <f t="shared" si="52"/>
        <v>2015</v>
      </c>
      <c r="Q1729" s="12" t="s">
        <v>8323</v>
      </c>
      <c r="R1729" t="s">
        <v>8345</v>
      </c>
      <c r="S1729">
        <f t="shared" si="53"/>
        <v>2</v>
      </c>
      <c r="T1729" s="17" t="s">
        <v>8366</v>
      </c>
    </row>
    <row r="1730" spans="1:20" ht="43.2" hidden="1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9">
        <v>42268.625856481478</v>
      </c>
      <c r="K1730">
        <v>1442847674</v>
      </c>
      <c r="L1730" t="b">
        <v>0</v>
      </c>
      <c r="M1730">
        <v>7</v>
      </c>
      <c r="N1730" t="b">
        <v>0</v>
      </c>
      <c r="O1730" t="s">
        <v>8291</v>
      </c>
      <c r="P1730">
        <f t="shared" si="52"/>
        <v>2015</v>
      </c>
      <c r="Q1730" s="12" t="s">
        <v>8323</v>
      </c>
      <c r="R1730" t="s">
        <v>8345</v>
      </c>
      <c r="S1730">
        <f t="shared" si="53"/>
        <v>9</v>
      </c>
      <c r="T1730" s="17" t="s">
        <v>8373</v>
      </c>
    </row>
    <row r="1731" spans="1:20" ht="43.2" hidden="1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9">
        <v>42471.052152777775</v>
      </c>
      <c r="K1731">
        <v>1460337306</v>
      </c>
      <c r="L1731" t="b">
        <v>0</v>
      </c>
      <c r="M1731">
        <v>0</v>
      </c>
      <c r="N1731" t="b">
        <v>0</v>
      </c>
      <c r="O1731" t="s">
        <v>8291</v>
      </c>
      <c r="P1731">
        <f t="shared" ref="P1731:P1794" si="54">YEAR(J1731)</f>
        <v>2016</v>
      </c>
      <c r="Q1731" s="12" t="s">
        <v>8323</v>
      </c>
      <c r="R1731" t="s">
        <v>8345</v>
      </c>
      <c r="S1731">
        <f t="shared" ref="S1731:S1794" si="55">MONTH(J1731)</f>
        <v>4</v>
      </c>
      <c r="T1731" s="17" t="s">
        <v>8368</v>
      </c>
    </row>
    <row r="1732" spans="1:20" ht="43.2" hidden="1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9">
        <v>42272.087766203702</v>
      </c>
      <c r="K1732">
        <v>1443146783</v>
      </c>
      <c r="L1732" t="b">
        <v>0</v>
      </c>
      <c r="M1732">
        <v>0</v>
      </c>
      <c r="N1732" t="b">
        <v>0</v>
      </c>
      <c r="O1732" t="s">
        <v>8291</v>
      </c>
      <c r="P1732">
        <f t="shared" si="54"/>
        <v>2015</v>
      </c>
      <c r="Q1732" s="12" t="s">
        <v>8323</v>
      </c>
      <c r="R1732" t="s">
        <v>8345</v>
      </c>
      <c r="S1732">
        <f t="shared" si="55"/>
        <v>9</v>
      </c>
      <c r="T1732" s="17" t="s">
        <v>8373</v>
      </c>
    </row>
    <row r="1733" spans="1:20" ht="28.8" hidden="1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9">
        <v>42152.906851851854</v>
      </c>
      <c r="K1733">
        <v>1432849552</v>
      </c>
      <c r="L1733" t="b">
        <v>0</v>
      </c>
      <c r="M1733">
        <v>0</v>
      </c>
      <c r="N1733" t="b">
        <v>0</v>
      </c>
      <c r="O1733" t="s">
        <v>8291</v>
      </c>
      <c r="P1733">
        <f t="shared" si="54"/>
        <v>2015</v>
      </c>
      <c r="Q1733" s="12" t="s">
        <v>8323</v>
      </c>
      <c r="R1733" t="s">
        <v>8345</v>
      </c>
      <c r="S1733">
        <f t="shared" si="55"/>
        <v>5</v>
      </c>
      <c r="T1733" s="17" t="s">
        <v>8369</v>
      </c>
    </row>
    <row r="1734" spans="1:20" ht="43.2" hidden="1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9">
        <v>42325.683807870373</v>
      </c>
      <c r="K1734">
        <v>1447777481</v>
      </c>
      <c r="L1734" t="b">
        <v>0</v>
      </c>
      <c r="M1734">
        <v>0</v>
      </c>
      <c r="N1734" t="b">
        <v>0</v>
      </c>
      <c r="O1734" t="s">
        <v>8291</v>
      </c>
      <c r="P1734">
        <f t="shared" si="54"/>
        <v>2015</v>
      </c>
      <c r="Q1734" s="12" t="s">
        <v>8323</v>
      </c>
      <c r="R1734" t="s">
        <v>8345</v>
      </c>
      <c r="S1734">
        <f t="shared" si="55"/>
        <v>11</v>
      </c>
      <c r="T1734" s="17" t="s">
        <v>8375</v>
      </c>
    </row>
    <row r="1735" spans="1:20" ht="43.2" hidden="1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9">
        <v>42614.675625000003</v>
      </c>
      <c r="K1735">
        <v>1472746374</v>
      </c>
      <c r="L1735" t="b">
        <v>0</v>
      </c>
      <c r="M1735">
        <v>0</v>
      </c>
      <c r="N1735" t="b">
        <v>0</v>
      </c>
      <c r="O1735" t="s">
        <v>8291</v>
      </c>
      <c r="P1735">
        <f t="shared" si="54"/>
        <v>2016</v>
      </c>
      <c r="Q1735" s="12" t="s">
        <v>8323</v>
      </c>
      <c r="R1735" t="s">
        <v>8345</v>
      </c>
      <c r="S1735">
        <f t="shared" si="55"/>
        <v>9</v>
      </c>
      <c r="T1735" s="17" t="s">
        <v>8373</v>
      </c>
    </row>
    <row r="1736" spans="1:20" ht="43.2" hidden="1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9">
        <v>42102.036527777775</v>
      </c>
      <c r="K1736">
        <v>1428454356</v>
      </c>
      <c r="L1736" t="b">
        <v>0</v>
      </c>
      <c r="M1736">
        <v>1</v>
      </c>
      <c r="N1736" t="b">
        <v>0</v>
      </c>
      <c r="O1736" t="s">
        <v>8291</v>
      </c>
      <c r="P1736">
        <f t="shared" si="54"/>
        <v>2015</v>
      </c>
      <c r="Q1736" s="12" t="s">
        <v>8323</v>
      </c>
      <c r="R1736" t="s">
        <v>8345</v>
      </c>
      <c r="S1736">
        <f t="shared" si="55"/>
        <v>4</v>
      </c>
      <c r="T1736" s="17" t="s">
        <v>8368</v>
      </c>
    </row>
    <row r="1737" spans="1:20" ht="43.2" hidden="1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9">
        <v>42559.81417824074</v>
      </c>
      <c r="K1737">
        <v>1468006345</v>
      </c>
      <c r="L1737" t="b">
        <v>0</v>
      </c>
      <c r="M1737">
        <v>2</v>
      </c>
      <c r="N1737" t="b">
        <v>0</v>
      </c>
      <c r="O1737" t="s">
        <v>8291</v>
      </c>
      <c r="P1737">
        <f t="shared" si="54"/>
        <v>2016</v>
      </c>
      <c r="Q1737" s="12" t="s">
        <v>8323</v>
      </c>
      <c r="R1737" t="s">
        <v>8345</v>
      </c>
      <c r="S1737">
        <f t="shared" si="55"/>
        <v>7</v>
      </c>
      <c r="T1737" s="17" t="s">
        <v>8371</v>
      </c>
    </row>
    <row r="1738" spans="1:20" ht="28.8" hidden="1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9">
        <v>42286.861493055556</v>
      </c>
      <c r="K1738">
        <v>1444423233</v>
      </c>
      <c r="L1738" t="b">
        <v>0</v>
      </c>
      <c r="M1738">
        <v>1</v>
      </c>
      <c r="N1738" t="b">
        <v>0</v>
      </c>
      <c r="O1738" t="s">
        <v>8291</v>
      </c>
      <c r="P1738">
        <f t="shared" si="54"/>
        <v>2015</v>
      </c>
      <c r="Q1738" s="12" t="s">
        <v>8323</v>
      </c>
      <c r="R1738" t="s">
        <v>8345</v>
      </c>
      <c r="S1738">
        <f t="shared" si="55"/>
        <v>10</v>
      </c>
      <c r="T1738" s="17" t="s">
        <v>8374</v>
      </c>
    </row>
    <row r="1739" spans="1:20" ht="43.2" hidden="1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9">
        <v>42175.948981481481</v>
      </c>
      <c r="K1739">
        <v>1434840392</v>
      </c>
      <c r="L1739" t="b">
        <v>0</v>
      </c>
      <c r="M1739">
        <v>15</v>
      </c>
      <c r="N1739" t="b">
        <v>0</v>
      </c>
      <c r="O1739" t="s">
        <v>8291</v>
      </c>
      <c r="P1739">
        <f t="shared" si="54"/>
        <v>2015</v>
      </c>
      <c r="Q1739" s="12" t="s">
        <v>8323</v>
      </c>
      <c r="R1739" t="s">
        <v>8345</v>
      </c>
      <c r="S1739">
        <f t="shared" si="55"/>
        <v>6</v>
      </c>
      <c r="T1739" s="17" t="s">
        <v>8370</v>
      </c>
    </row>
    <row r="1740" spans="1:20" ht="28.8" hidden="1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9">
        <v>41884.874328703707</v>
      </c>
      <c r="K1740">
        <v>1409691542</v>
      </c>
      <c r="L1740" t="b">
        <v>0</v>
      </c>
      <c r="M1740">
        <v>1</v>
      </c>
      <c r="N1740" t="b">
        <v>0</v>
      </c>
      <c r="O1740" t="s">
        <v>8291</v>
      </c>
      <c r="P1740">
        <f t="shared" si="54"/>
        <v>2014</v>
      </c>
      <c r="Q1740" s="12" t="s">
        <v>8323</v>
      </c>
      <c r="R1740" t="s">
        <v>8345</v>
      </c>
      <c r="S1740">
        <f t="shared" si="55"/>
        <v>9</v>
      </c>
      <c r="T1740" s="17" t="s">
        <v>8373</v>
      </c>
    </row>
    <row r="1741" spans="1:20" ht="43.2" hidden="1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9">
        <v>42435.874212962961</v>
      </c>
      <c r="K1741">
        <v>1457297932</v>
      </c>
      <c r="L1741" t="b">
        <v>0</v>
      </c>
      <c r="M1741">
        <v>1</v>
      </c>
      <c r="N1741" t="b">
        <v>0</v>
      </c>
      <c r="O1741" t="s">
        <v>8291</v>
      </c>
      <c r="P1741">
        <f t="shared" si="54"/>
        <v>2016</v>
      </c>
      <c r="Q1741" s="12" t="s">
        <v>8323</v>
      </c>
      <c r="R1741" t="s">
        <v>8345</v>
      </c>
      <c r="S1741">
        <f t="shared" si="55"/>
        <v>3</v>
      </c>
      <c r="T1741" s="17" t="s">
        <v>8367</v>
      </c>
    </row>
    <row r="1742" spans="1:20" ht="43.2" hidden="1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9">
        <v>42171.817384259259</v>
      </c>
      <c r="K1742">
        <v>1434483422</v>
      </c>
      <c r="L1742" t="b">
        <v>0</v>
      </c>
      <c r="M1742">
        <v>0</v>
      </c>
      <c r="N1742" t="b">
        <v>0</v>
      </c>
      <c r="O1742" t="s">
        <v>8291</v>
      </c>
      <c r="P1742">
        <f t="shared" si="54"/>
        <v>2015</v>
      </c>
      <c r="Q1742" s="12" t="s">
        <v>8323</v>
      </c>
      <c r="R1742" t="s">
        <v>8345</v>
      </c>
      <c r="S1742">
        <f t="shared" si="55"/>
        <v>6</v>
      </c>
      <c r="T1742" s="17" t="s">
        <v>8370</v>
      </c>
    </row>
    <row r="1743" spans="1:20" ht="28.8" hidden="1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9">
        <v>42120.628136574072</v>
      </c>
      <c r="K1743">
        <v>1430060671</v>
      </c>
      <c r="L1743" t="b">
        <v>0</v>
      </c>
      <c r="M1743">
        <v>52</v>
      </c>
      <c r="N1743" t="b">
        <v>1</v>
      </c>
      <c r="O1743" t="s">
        <v>8283</v>
      </c>
      <c r="P1743">
        <f t="shared" si="54"/>
        <v>2015</v>
      </c>
      <c r="Q1743" s="12" t="s">
        <v>8336</v>
      </c>
      <c r="R1743" t="s">
        <v>8337</v>
      </c>
      <c r="S1743">
        <f t="shared" si="55"/>
        <v>4</v>
      </c>
      <c r="T1743" s="17" t="s">
        <v>8368</v>
      </c>
    </row>
    <row r="1744" spans="1:20" ht="43.2" hidden="1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9">
        <v>42710.876967592594</v>
      </c>
      <c r="K1744">
        <v>1481058170</v>
      </c>
      <c r="L1744" t="b">
        <v>0</v>
      </c>
      <c r="M1744">
        <v>34</v>
      </c>
      <c r="N1744" t="b">
        <v>1</v>
      </c>
      <c r="O1744" t="s">
        <v>8283</v>
      </c>
      <c r="P1744">
        <f t="shared" si="54"/>
        <v>2016</v>
      </c>
      <c r="Q1744" s="12" t="s">
        <v>8336</v>
      </c>
      <c r="R1744" t="s">
        <v>8337</v>
      </c>
      <c r="S1744">
        <f t="shared" si="55"/>
        <v>12</v>
      </c>
      <c r="T1744" s="17" t="s">
        <v>8376</v>
      </c>
    </row>
    <row r="1745" spans="1:20" ht="43.2" hidden="1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9">
        <v>42586.925636574073</v>
      </c>
      <c r="K1745">
        <v>1470348775</v>
      </c>
      <c r="L1745" t="b">
        <v>0</v>
      </c>
      <c r="M1745">
        <v>67</v>
      </c>
      <c r="N1745" t="b">
        <v>1</v>
      </c>
      <c r="O1745" t="s">
        <v>8283</v>
      </c>
      <c r="P1745">
        <f t="shared" si="54"/>
        <v>2016</v>
      </c>
      <c r="Q1745" s="12" t="s">
        <v>8336</v>
      </c>
      <c r="R1745" t="s">
        <v>8337</v>
      </c>
      <c r="S1745">
        <f t="shared" si="55"/>
        <v>8</v>
      </c>
      <c r="T1745" s="17" t="s">
        <v>8372</v>
      </c>
    </row>
    <row r="1746" spans="1:20" ht="43.2" hidden="1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9">
        <v>42026.605057870373</v>
      </c>
      <c r="K1746">
        <v>1421937077</v>
      </c>
      <c r="L1746" t="b">
        <v>0</v>
      </c>
      <c r="M1746">
        <v>70</v>
      </c>
      <c r="N1746" t="b">
        <v>1</v>
      </c>
      <c r="O1746" t="s">
        <v>8283</v>
      </c>
      <c r="P1746">
        <f t="shared" si="54"/>
        <v>2015</v>
      </c>
      <c r="Q1746" s="12" t="s">
        <v>8336</v>
      </c>
      <c r="R1746" t="s">
        <v>8337</v>
      </c>
      <c r="S1746">
        <f t="shared" si="55"/>
        <v>1</v>
      </c>
      <c r="T1746" s="17" t="s">
        <v>8365</v>
      </c>
    </row>
    <row r="1747" spans="1:20" ht="43.2" hidden="1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9">
        <v>42690.259699074071</v>
      </c>
      <c r="K1747">
        <v>1479276838</v>
      </c>
      <c r="L1747" t="b">
        <v>0</v>
      </c>
      <c r="M1747">
        <v>89</v>
      </c>
      <c r="N1747" t="b">
        <v>1</v>
      </c>
      <c r="O1747" t="s">
        <v>8283</v>
      </c>
      <c r="P1747">
        <f t="shared" si="54"/>
        <v>2016</v>
      </c>
      <c r="Q1747" s="12" t="s">
        <v>8336</v>
      </c>
      <c r="R1747" t="s">
        <v>8337</v>
      </c>
      <c r="S1747">
        <f t="shared" si="55"/>
        <v>11</v>
      </c>
      <c r="T1747" s="17" t="s">
        <v>8375</v>
      </c>
    </row>
    <row r="1748" spans="1:20" ht="43.2" hidden="1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9">
        <v>42668.176701388889</v>
      </c>
      <c r="K1748">
        <v>1477368867</v>
      </c>
      <c r="L1748" t="b">
        <v>0</v>
      </c>
      <c r="M1748">
        <v>107</v>
      </c>
      <c r="N1748" t="b">
        <v>1</v>
      </c>
      <c r="O1748" t="s">
        <v>8283</v>
      </c>
      <c r="P1748">
        <f t="shared" si="54"/>
        <v>2016</v>
      </c>
      <c r="Q1748" s="12" t="s">
        <v>8336</v>
      </c>
      <c r="R1748" t="s">
        <v>8337</v>
      </c>
      <c r="S1748">
        <f t="shared" si="55"/>
        <v>10</v>
      </c>
      <c r="T1748" s="17" t="s">
        <v>8374</v>
      </c>
    </row>
    <row r="1749" spans="1:20" ht="43.2" hidden="1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9">
        <v>42292.435532407406</v>
      </c>
      <c r="K1749">
        <v>1444904830</v>
      </c>
      <c r="L1749" t="b">
        <v>0</v>
      </c>
      <c r="M1749">
        <v>159</v>
      </c>
      <c r="N1749" t="b">
        <v>1</v>
      </c>
      <c r="O1749" t="s">
        <v>8283</v>
      </c>
      <c r="P1749">
        <f t="shared" si="54"/>
        <v>2015</v>
      </c>
      <c r="Q1749" s="12" t="s">
        <v>8336</v>
      </c>
      <c r="R1749" t="s">
        <v>8337</v>
      </c>
      <c r="S1749">
        <f t="shared" si="55"/>
        <v>10</v>
      </c>
      <c r="T1749" s="17" t="s">
        <v>8374</v>
      </c>
    </row>
    <row r="1750" spans="1:20" ht="28.8" hidden="1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9">
        <v>42219.950729166667</v>
      </c>
      <c r="K1750">
        <v>1438642143</v>
      </c>
      <c r="L1750" t="b">
        <v>0</v>
      </c>
      <c r="M1750">
        <v>181</v>
      </c>
      <c r="N1750" t="b">
        <v>1</v>
      </c>
      <c r="O1750" t="s">
        <v>8283</v>
      </c>
      <c r="P1750">
        <f t="shared" si="54"/>
        <v>2015</v>
      </c>
      <c r="Q1750" s="12" t="s">
        <v>8336</v>
      </c>
      <c r="R1750" t="s">
        <v>8337</v>
      </c>
      <c r="S1750">
        <f t="shared" si="55"/>
        <v>8</v>
      </c>
      <c r="T1750" s="17" t="s">
        <v>8372</v>
      </c>
    </row>
    <row r="1751" spans="1:20" ht="28.8" hidden="1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9">
        <v>42758.975937499999</v>
      </c>
      <c r="K1751">
        <v>1485213921</v>
      </c>
      <c r="L1751" t="b">
        <v>0</v>
      </c>
      <c r="M1751">
        <v>131</v>
      </c>
      <c r="N1751" t="b">
        <v>1</v>
      </c>
      <c r="O1751" t="s">
        <v>8283</v>
      </c>
      <c r="P1751">
        <f t="shared" si="54"/>
        <v>2017</v>
      </c>
      <c r="Q1751" s="12" t="s">
        <v>8336</v>
      </c>
      <c r="R1751" t="s">
        <v>8337</v>
      </c>
      <c r="S1751">
        <f t="shared" si="55"/>
        <v>1</v>
      </c>
      <c r="T1751" s="17" t="s">
        <v>8365</v>
      </c>
    </row>
    <row r="1752" spans="1:20" ht="43.2" hidden="1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9">
        <v>42454.836851851855</v>
      </c>
      <c r="K1752">
        <v>1458936304</v>
      </c>
      <c r="L1752" t="b">
        <v>0</v>
      </c>
      <c r="M1752">
        <v>125</v>
      </c>
      <c r="N1752" t="b">
        <v>1</v>
      </c>
      <c r="O1752" t="s">
        <v>8283</v>
      </c>
      <c r="P1752">
        <f t="shared" si="54"/>
        <v>2016</v>
      </c>
      <c r="Q1752" s="12" t="s">
        <v>8336</v>
      </c>
      <c r="R1752" t="s">
        <v>8337</v>
      </c>
      <c r="S1752">
        <f t="shared" si="55"/>
        <v>3</v>
      </c>
      <c r="T1752" s="17" t="s">
        <v>8367</v>
      </c>
    </row>
    <row r="1753" spans="1:20" ht="28.8" hidden="1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9">
        <v>42052.7815162037</v>
      </c>
      <c r="K1753">
        <v>1424198723</v>
      </c>
      <c r="L1753" t="b">
        <v>0</v>
      </c>
      <c r="M1753">
        <v>61</v>
      </c>
      <c r="N1753" t="b">
        <v>1</v>
      </c>
      <c r="O1753" t="s">
        <v>8283</v>
      </c>
      <c r="P1753">
        <f t="shared" si="54"/>
        <v>2015</v>
      </c>
      <c r="Q1753" s="12" t="s">
        <v>8336</v>
      </c>
      <c r="R1753" t="s">
        <v>8337</v>
      </c>
      <c r="S1753">
        <f t="shared" si="55"/>
        <v>2</v>
      </c>
      <c r="T1753" s="17" t="s">
        <v>8366</v>
      </c>
    </row>
    <row r="1754" spans="1:20" ht="28.8" hidden="1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9">
        <v>42627.253263888888</v>
      </c>
      <c r="K1754">
        <v>1473833082</v>
      </c>
      <c r="L1754" t="b">
        <v>0</v>
      </c>
      <c r="M1754">
        <v>90</v>
      </c>
      <c r="N1754" t="b">
        <v>1</v>
      </c>
      <c r="O1754" t="s">
        <v>8283</v>
      </c>
      <c r="P1754">
        <f t="shared" si="54"/>
        <v>2016</v>
      </c>
      <c r="Q1754" s="12" t="s">
        <v>8336</v>
      </c>
      <c r="R1754" t="s">
        <v>8337</v>
      </c>
      <c r="S1754">
        <f t="shared" si="55"/>
        <v>9</v>
      </c>
      <c r="T1754" s="17" t="s">
        <v>8373</v>
      </c>
    </row>
    <row r="1755" spans="1:20" ht="43.2" hidden="1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9">
        <v>42420.74962962963</v>
      </c>
      <c r="K1755">
        <v>1455991168</v>
      </c>
      <c r="L1755" t="b">
        <v>0</v>
      </c>
      <c r="M1755">
        <v>35</v>
      </c>
      <c r="N1755" t="b">
        <v>1</v>
      </c>
      <c r="O1755" t="s">
        <v>8283</v>
      </c>
      <c r="P1755">
        <f t="shared" si="54"/>
        <v>2016</v>
      </c>
      <c r="Q1755" s="12" t="s">
        <v>8336</v>
      </c>
      <c r="R1755" t="s">
        <v>8337</v>
      </c>
      <c r="S1755">
        <f t="shared" si="55"/>
        <v>2</v>
      </c>
      <c r="T1755" s="17" t="s">
        <v>8366</v>
      </c>
    </row>
    <row r="1756" spans="1:20" ht="43.2" hidden="1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9">
        <v>42067.876770833333</v>
      </c>
      <c r="K1756">
        <v>1425502953</v>
      </c>
      <c r="L1756" t="b">
        <v>0</v>
      </c>
      <c r="M1756">
        <v>90</v>
      </c>
      <c r="N1756" t="b">
        <v>1</v>
      </c>
      <c r="O1756" t="s">
        <v>8283</v>
      </c>
      <c r="P1756">
        <f t="shared" si="54"/>
        <v>2015</v>
      </c>
      <c r="Q1756" s="12" t="s">
        <v>8336</v>
      </c>
      <c r="R1756" t="s">
        <v>8337</v>
      </c>
      <c r="S1756">
        <f t="shared" si="55"/>
        <v>3</v>
      </c>
      <c r="T1756" s="17" t="s">
        <v>8367</v>
      </c>
    </row>
    <row r="1757" spans="1:20" ht="43.2" hidden="1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9">
        <v>42252.788900462961</v>
      </c>
      <c r="K1757">
        <v>1441479361</v>
      </c>
      <c r="L1757" t="b">
        <v>0</v>
      </c>
      <c r="M1757">
        <v>4</v>
      </c>
      <c r="N1757" t="b">
        <v>1</v>
      </c>
      <c r="O1757" t="s">
        <v>8283</v>
      </c>
      <c r="P1757">
        <f t="shared" si="54"/>
        <v>2015</v>
      </c>
      <c r="Q1757" s="12" t="s">
        <v>8336</v>
      </c>
      <c r="R1757" t="s">
        <v>8337</v>
      </c>
      <c r="S1757">
        <f t="shared" si="55"/>
        <v>9</v>
      </c>
      <c r="T1757" s="17" t="s">
        <v>8373</v>
      </c>
    </row>
    <row r="1758" spans="1:20" ht="43.2" hidden="1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9">
        <v>42571.16746527778</v>
      </c>
      <c r="K1758">
        <v>1468987269</v>
      </c>
      <c r="L1758" t="b">
        <v>0</v>
      </c>
      <c r="M1758">
        <v>120</v>
      </c>
      <c r="N1758" t="b">
        <v>1</v>
      </c>
      <c r="O1758" t="s">
        <v>8283</v>
      </c>
      <c r="P1758">
        <f t="shared" si="54"/>
        <v>2016</v>
      </c>
      <c r="Q1758" s="12" t="s">
        <v>8336</v>
      </c>
      <c r="R1758" t="s">
        <v>8337</v>
      </c>
      <c r="S1758">
        <f t="shared" si="55"/>
        <v>7</v>
      </c>
      <c r="T1758" s="17" t="s">
        <v>8371</v>
      </c>
    </row>
    <row r="1759" spans="1:20" ht="28.8" hidden="1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9">
        <v>42733.827349537038</v>
      </c>
      <c r="K1759">
        <v>1483041083</v>
      </c>
      <c r="L1759" t="b">
        <v>0</v>
      </c>
      <c r="M1759">
        <v>14</v>
      </c>
      <c r="N1759" t="b">
        <v>1</v>
      </c>
      <c r="O1759" t="s">
        <v>8283</v>
      </c>
      <c r="P1759">
        <f t="shared" si="54"/>
        <v>2016</v>
      </c>
      <c r="Q1759" s="12" t="s">
        <v>8336</v>
      </c>
      <c r="R1759" t="s">
        <v>8337</v>
      </c>
      <c r="S1759">
        <f t="shared" si="55"/>
        <v>12</v>
      </c>
      <c r="T1759" s="17" t="s">
        <v>8376</v>
      </c>
    </row>
    <row r="1760" spans="1:20" ht="43.2" hidden="1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9">
        <v>42505.955925925926</v>
      </c>
      <c r="K1760">
        <v>1463352992</v>
      </c>
      <c r="L1760" t="b">
        <v>0</v>
      </c>
      <c r="M1760">
        <v>27</v>
      </c>
      <c r="N1760" t="b">
        <v>1</v>
      </c>
      <c r="O1760" t="s">
        <v>8283</v>
      </c>
      <c r="P1760">
        <f t="shared" si="54"/>
        <v>2016</v>
      </c>
      <c r="Q1760" s="12" t="s">
        <v>8336</v>
      </c>
      <c r="R1760" t="s">
        <v>8337</v>
      </c>
      <c r="S1760">
        <f t="shared" si="55"/>
        <v>5</v>
      </c>
      <c r="T1760" s="17" t="s">
        <v>8369</v>
      </c>
    </row>
    <row r="1761" spans="1:20" ht="28.8" hidden="1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9">
        <v>42068.829039351855</v>
      </c>
      <c r="K1761">
        <v>1425585229</v>
      </c>
      <c r="L1761" t="b">
        <v>0</v>
      </c>
      <c r="M1761">
        <v>49</v>
      </c>
      <c r="N1761" t="b">
        <v>1</v>
      </c>
      <c r="O1761" t="s">
        <v>8283</v>
      </c>
      <c r="P1761">
        <f t="shared" si="54"/>
        <v>2015</v>
      </c>
      <c r="Q1761" s="12" t="s">
        <v>8336</v>
      </c>
      <c r="R1761" t="s">
        <v>8337</v>
      </c>
      <c r="S1761">
        <f t="shared" si="55"/>
        <v>3</v>
      </c>
      <c r="T1761" s="17" t="s">
        <v>8367</v>
      </c>
    </row>
    <row r="1762" spans="1:20" ht="43.2" hidden="1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9">
        <v>42405.67260416667</v>
      </c>
      <c r="K1762">
        <v>1454688513</v>
      </c>
      <c r="L1762" t="b">
        <v>0</v>
      </c>
      <c r="M1762">
        <v>102</v>
      </c>
      <c r="N1762" t="b">
        <v>1</v>
      </c>
      <c r="O1762" t="s">
        <v>8283</v>
      </c>
      <c r="P1762">
        <f t="shared" si="54"/>
        <v>2016</v>
      </c>
      <c r="Q1762" s="12" t="s">
        <v>8336</v>
      </c>
      <c r="R1762" t="s">
        <v>8337</v>
      </c>
      <c r="S1762">
        <f t="shared" si="55"/>
        <v>2</v>
      </c>
      <c r="T1762" s="17" t="s">
        <v>8366</v>
      </c>
    </row>
    <row r="1763" spans="1:20" ht="28.8" hidden="1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9">
        <v>42209.567824074074</v>
      </c>
      <c r="K1763">
        <v>1437745060</v>
      </c>
      <c r="L1763" t="b">
        <v>0</v>
      </c>
      <c r="M1763">
        <v>3</v>
      </c>
      <c r="N1763" t="b">
        <v>1</v>
      </c>
      <c r="O1763" t="s">
        <v>8283</v>
      </c>
      <c r="P1763">
        <f t="shared" si="54"/>
        <v>2015</v>
      </c>
      <c r="Q1763" s="12" t="s">
        <v>8336</v>
      </c>
      <c r="R1763" t="s">
        <v>8337</v>
      </c>
      <c r="S1763">
        <f t="shared" si="55"/>
        <v>7</v>
      </c>
      <c r="T1763" s="17" t="s">
        <v>8371</v>
      </c>
    </row>
    <row r="1764" spans="1:20" hidden="1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9">
        <v>42410.982002314813</v>
      </c>
      <c r="K1764">
        <v>1455147245</v>
      </c>
      <c r="L1764" t="b">
        <v>0</v>
      </c>
      <c r="M1764">
        <v>25</v>
      </c>
      <c r="N1764" t="b">
        <v>1</v>
      </c>
      <c r="O1764" t="s">
        <v>8283</v>
      </c>
      <c r="P1764">
        <f t="shared" si="54"/>
        <v>2016</v>
      </c>
      <c r="Q1764" s="12" t="s">
        <v>8336</v>
      </c>
      <c r="R1764" t="s">
        <v>8337</v>
      </c>
      <c r="S1764">
        <f t="shared" si="55"/>
        <v>2</v>
      </c>
      <c r="T1764" s="17" t="s">
        <v>8366</v>
      </c>
    </row>
    <row r="1765" spans="1:20" ht="43.2" hidden="1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9">
        <v>42636.868518518517</v>
      </c>
      <c r="K1765">
        <v>1474663840</v>
      </c>
      <c r="L1765" t="b">
        <v>0</v>
      </c>
      <c r="M1765">
        <v>118</v>
      </c>
      <c r="N1765" t="b">
        <v>1</v>
      </c>
      <c r="O1765" t="s">
        <v>8283</v>
      </c>
      <c r="P1765">
        <f t="shared" si="54"/>
        <v>2016</v>
      </c>
      <c r="Q1765" s="12" t="s">
        <v>8336</v>
      </c>
      <c r="R1765" t="s">
        <v>8337</v>
      </c>
      <c r="S1765">
        <f t="shared" si="55"/>
        <v>9</v>
      </c>
      <c r="T1765" s="17" t="s">
        <v>8373</v>
      </c>
    </row>
    <row r="1766" spans="1:20" ht="43.2" hidden="1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9">
        <v>41825.485868055555</v>
      </c>
      <c r="K1766">
        <v>1404560379</v>
      </c>
      <c r="L1766" t="b">
        <v>1</v>
      </c>
      <c r="M1766">
        <v>39</v>
      </c>
      <c r="N1766" t="b">
        <v>0</v>
      </c>
      <c r="O1766" t="s">
        <v>8283</v>
      </c>
      <c r="P1766">
        <f t="shared" si="54"/>
        <v>2014</v>
      </c>
      <c r="Q1766" s="12" t="s">
        <v>8336</v>
      </c>
      <c r="R1766" t="s">
        <v>8337</v>
      </c>
      <c r="S1766">
        <f t="shared" si="55"/>
        <v>7</v>
      </c>
      <c r="T1766" s="17" t="s">
        <v>8371</v>
      </c>
    </row>
    <row r="1767" spans="1:20" ht="43.2" hidden="1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9">
        <v>41834.980462962965</v>
      </c>
      <c r="K1767">
        <v>1405380712</v>
      </c>
      <c r="L1767" t="b">
        <v>1</v>
      </c>
      <c r="M1767">
        <v>103</v>
      </c>
      <c r="N1767" t="b">
        <v>0</v>
      </c>
      <c r="O1767" t="s">
        <v>8283</v>
      </c>
      <c r="P1767">
        <f t="shared" si="54"/>
        <v>2014</v>
      </c>
      <c r="Q1767" s="12" t="s">
        <v>8336</v>
      </c>
      <c r="R1767" t="s">
        <v>8337</v>
      </c>
      <c r="S1767">
        <f t="shared" si="55"/>
        <v>7</v>
      </c>
      <c r="T1767" s="17" t="s">
        <v>8371</v>
      </c>
    </row>
    <row r="1768" spans="1:20" ht="28.8" hidden="1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9">
        <v>41855.859814814816</v>
      </c>
      <c r="K1768">
        <v>1407184688</v>
      </c>
      <c r="L1768" t="b">
        <v>1</v>
      </c>
      <c r="M1768">
        <v>0</v>
      </c>
      <c r="N1768" t="b">
        <v>0</v>
      </c>
      <c r="O1768" t="s">
        <v>8283</v>
      </c>
      <c r="P1768">
        <f t="shared" si="54"/>
        <v>2014</v>
      </c>
      <c r="Q1768" s="12" t="s">
        <v>8336</v>
      </c>
      <c r="R1768" t="s">
        <v>8337</v>
      </c>
      <c r="S1768">
        <f t="shared" si="55"/>
        <v>8</v>
      </c>
      <c r="T1768" s="17" t="s">
        <v>8372</v>
      </c>
    </row>
    <row r="1769" spans="1:20" ht="28.8" hidden="1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9">
        <v>41824.658379629633</v>
      </c>
      <c r="K1769">
        <v>1404488884</v>
      </c>
      <c r="L1769" t="b">
        <v>1</v>
      </c>
      <c r="M1769">
        <v>39</v>
      </c>
      <c r="N1769" t="b">
        <v>0</v>
      </c>
      <c r="O1769" t="s">
        <v>8283</v>
      </c>
      <c r="P1769">
        <f t="shared" si="54"/>
        <v>2014</v>
      </c>
      <c r="Q1769" s="12" t="s">
        <v>8336</v>
      </c>
      <c r="R1769" t="s">
        <v>8337</v>
      </c>
      <c r="S1769">
        <f t="shared" si="55"/>
        <v>7</v>
      </c>
      <c r="T1769" s="17" t="s">
        <v>8371</v>
      </c>
    </row>
    <row r="1770" spans="1:20" ht="43.2" hidden="1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9">
        <v>41849.560694444444</v>
      </c>
      <c r="K1770">
        <v>1406640444</v>
      </c>
      <c r="L1770" t="b">
        <v>1</v>
      </c>
      <c r="M1770">
        <v>15</v>
      </c>
      <c r="N1770" t="b">
        <v>0</v>
      </c>
      <c r="O1770" t="s">
        <v>8283</v>
      </c>
      <c r="P1770">
        <f t="shared" si="54"/>
        <v>2014</v>
      </c>
      <c r="Q1770" s="12" t="s">
        <v>8336</v>
      </c>
      <c r="R1770" t="s">
        <v>8337</v>
      </c>
      <c r="S1770">
        <f t="shared" si="55"/>
        <v>7</v>
      </c>
      <c r="T1770" s="17" t="s">
        <v>8371</v>
      </c>
    </row>
    <row r="1771" spans="1:20" ht="43.2" hidden="1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9">
        <v>41987.818969907406</v>
      </c>
      <c r="K1771">
        <v>1418585959</v>
      </c>
      <c r="L1771" t="b">
        <v>1</v>
      </c>
      <c r="M1771">
        <v>22</v>
      </c>
      <c r="N1771" t="b">
        <v>0</v>
      </c>
      <c r="O1771" t="s">
        <v>8283</v>
      </c>
      <c r="P1771">
        <f t="shared" si="54"/>
        <v>2014</v>
      </c>
      <c r="Q1771" s="12" t="s">
        <v>8336</v>
      </c>
      <c r="R1771" t="s">
        <v>8337</v>
      </c>
      <c r="S1771">
        <f t="shared" si="55"/>
        <v>12</v>
      </c>
      <c r="T1771" s="17" t="s">
        <v>8376</v>
      </c>
    </row>
    <row r="1772" spans="1:20" ht="43.2" hidden="1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9">
        <v>41891.780023148145</v>
      </c>
      <c r="K1772">
        <v>1410288194</v>
      </c>
      <c r="L1772" t="b">
        <v>1</v>
      </c>
      <c r="M1772">
        <v>92</v>
      </c>
      <c r="N1772" t="b">
        <v>0</v>
      </c>
      <c r="O1772" t="s">
        <v>8283</v>
      </c>
      <c r="P1772">
        <f t="shared" si="54"/>
        <v>2014</v>
      </c>
      <c r="Q1772" s="12" t="s">
        <v>8336</v>
      </c>
      <c r="R1772" t="s">
        <v>8337</v>
      </c>
      <c r="S1772">
        <f t="shared" si="55"/>
        <v>9</v>
      </c>
      <c r="T1772" s="17" t="s">
        <v>8373</v>
      </c>
    </row>
    <row r="1773" spans="1:20" ht="43.2" hidden="1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9">
        <v>41905.979629629626</v>
      </c>
      <c r="K1773">
        <v>1411515040</v>
      </c>
      <c r="L1773" t="b">
        <v>1</v>
      </c>
      <c r="M1773">
        <v>25</v>
      </c>
      <c r="N1773" t="b">
        <v>0</v>
      </c>
      <c r="O1773" t="s">
        <v>8283</v>
      </c>
      <c r="P1773">
        <f t="shared" si="54"/>
        <v>2014</v>
      </c>
      <c r="Q1773" s="12" t="s">
        <v>8336</v>
      </c>
      <c r="R1773" t="s">
        <v>8337</v>
      </c>
      <c r="S1773">
        <f t="shared" si="55"/>
        <v>9</v>
      </c>
      <c r="T1773" s="17" t="s">
        <v>8373</v>
      </c>
    </row>
    <row r="1774" spans="1:20" ht="28.8" hidden="1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9">
        <v>41766.718009259261</v>
      </c>
      <c r="K1774">
        <v>1399482836</v>
      </c>
      <c r="L1774" t="b">
        <v>1</v>
      </c>
      <c r="M1774">
        <v>19</v>
      </c>
      <c r="N1774" t="b">
        <v>0</v>
      </c>
      <c r="O1774" t="s">
        <v>8283</v>
      </c>
      <c r="P1774">
        <f t="shared" si="54"/>
        <v>2014</v>
      </c>
      <c r="Q1774" s="12" t="s">
        <v>8336</v>
      </c>
      <c r="R1774" t="s">
        <v>8337</v>
      </c>
      <c r="S1774">
        <f t="shared" si="55"/>
        <v>5</v>
      </c>
      <c r="T1774" s="17" t="s">
        <v>8369</v>
      </c>
    </row>
    <row r="1775" spans="1:20" ht="43.2" hidden="1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9">
        <v>41978.760393518518</v>
      </c>
      <c r="K1775">
        <v>1417803298</v>
      </c>
      <c r="L1775" t="b">
        <v>1</v>
      </c>
      <c r="M1775">
        <v>19</v>
      </c>
      <c r="N1775" t="b">
        <v>0</v>
      </c>
      <c r="O1775" t="s">
        <v>8283</v>
      </c>
      <c r="P1775">
        <f t="shared" si="54"/>
        <v>2014</v>
      </c>
      <c r="Q1775" s="12" t="s">
        <v>8336</v>
      </c>
      <c r="R1775" t="s">
        <v>8337</v>
      </c>
      <c r="S1775">
        <f t="shared" si="55"/>
        <v>12</v>
      </c>
      <c r="T1775" s="17" t="s">
        <v>8376</v>
      </c>
    </row>
    <row r="1776" spans="1:20" ht="43.2" hidden="1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9">
        <v>41930.218657407408</v>
      </c>
      <c r="K1776">
        <v>1413609292</v>
      </c>
      <c r="L1776" t="b">
        <v>1</v>
      </c>
      <c r="M1776">
        <v>13</v>
      </c>
      <c r="N1776" t="b">
        <v>0</v>
      </c>
      <c r="O1776" t="s">
        <v>8283</v>
      </c>
      <c r="P1776">
        <f t="shared" si="54"/>
        <v>2014</v>
      </c>
      <c r="Q1776" s="12" t="s">
        <v>8336</v>
      </c>
      <c r="R1776" t="s">
        <v>8337</v>
      </c>
      <c r="S1776">
        <f t="shared" si="55"/>
        <v>10</v>
      </c>
      <c r="T1776" s="17" t="s">
        <v>8374</v>
      </c>
    </row>
    <row r="1777" spans="1:20" ht="43.2" hidden="1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9">
        <v>41891.976388888892</v>
      </c>
      <c r="K1777">
        <v>1410305160</v>
      </c>
      <c r="L1777" t="b">
        <v>1</v>
      </c>
      <c r="M1777">
        <v>124</v>
      </c>
      <c r="N1777" t="b">
        <v>0</v>
      </c>
      <c r="O1777" t="s">
        <v>8283</v>
      </c>
      <c r="P1777">
        <f t="shared" si="54"/>
        <v>2014</v>
      </c>
      <c r="Q1777" s="12" t="s">
        <v>8336</v>
      </c>
      <c r="R1777" t="s">
        <v>8337</v>
      </c>
      <c r="S1777">
        <f t="shared" si="55"/>
        <v>9</v>
      </c>
      <c r="T1777" s="17" t="s">
        <v>8373</v>
      </c>
    </row>
    <row r="1778" spans="1:20" ht="43.2" hidden="1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9">
        <v>41905.95684027778</v>
      </c>
      <c r="K1778">
        <v>1411513071</v>
      </c>
      <c r="L1778" t="b">
        <v>1</v>
      </c>
      <c r="M1778">
        <v>4</v>
      </c>
      <c r="N1778" t="b">
        <v>0</v>
      </c>
      <c r="O1778" t="s">
        <v>8283</v>
      </c>
      <c r="P1778">
        <f t="shared" si="54"/>
        <v>2014</v>
      </c>
      <c r="Q1778" s="12" t="s">
        <v>8336</v>
      </c>
      <c r="R1778" t="s">
        <v>8337</v>
      </c>
      <c r="S1778">
        <f t="shared" si="55"/>
        <v>9</v>
      </c>
      <c r="T1778" s="17" t="s">
        <v>8373</v>
      </c>
    </row>
    <row r="1779" spans="1:20" ht="43.2" hidden="1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9">
        <v>42025.357094907406</v>
      </c>
      <c r="K1779">
        <v>1421829253</v>
      </c>
      <c r="L1779" t="b">
        <v>1</v>
      </c>
      <c r="M1779">
        <v>10</v>
      </c>
      <c r="N1779" t="b">
        <v>0</v>
      </c>
      <c r="O1779" t="s">
        <v>8283</v>
      </c>
      <c r="P1779">
        <f t="shared" si="54"/>
        <v>2015</v>
      </c>
      <c r="Q1779" s="12" t="s">
        <v>8336</v>
      </c>
      <c r="R1779" t="s">
        <v>8337</v>
      </c>
      <c r="S1779">
        <f t="shared" si="55"/>
        <v>1</v>
      </c>
      <c r="T1779" s="17" t="s">
        <v>8365</v>
      </c>
    </row>
    <row r="1780" spans="1:20" ht="43.2" hidden="1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9">
        <v>42045.863368055558</v>
      </c>
      <c r="K1780">
        <v>1423600995</v>
      </c>
      <c r="L1780" t="b">
        <v>1</v>
      </c>
      <c r="M1780">
        <v>15</v>
      </c>
      <c r="N1780" t="b">
        <v>0</v>
      </c>
      <c r="O1780" t="s">
        <v>8283</v>
      </c>
      <c r="P1780">
        <f t="shared" si="54"/>
        <v>2015</v>
      </c>
      <c r="Q1780" s="12" t="s">
        <v>8336</v>
      </c>
      <c r="R1780" t="s">
        <v>8337</v>
      </c>
      <c r="S1780">
        <f t="shared" si="55"/>
        <v>2</v>
      </c>
      <c r="T1780" s="17" t="s">
        <v>8366</v>
      </c>
    </row>
    <row r="1781" spans="1:20" ht="43.2" hidden="1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9">
        <v>42585.69189814815</v>
      </c>
      <c r="K1781">
        <v>1470242180</v>
      </c>
      <c r="L1781" t="b">
        <v>1</v>
      </c>
      <c r="M1781">
        <v>38</v>
      </c>
      <c r="N1781" t="b">
        <v>0</v>
      </c>
      <c r="O1781" t="s">
        <v>8283</v>
      </c>
      <c r="P1781">
        <f t="shared" si="54"/>
        <v>2016</v>
      </c>
      <c r="Q1781" s="12" t="s">
        <v>8336</v>
      </c>
      <c r="R1781" t="s">
        <v>8337</v>
      </c>
      <c r="S1781">
        <f t="shared" si="55"/>
        <v>8</v>
      </c>
      <c r="T1781" s="17" t="s">
        <v>8372</v>
      </c>
    </row>
    <row r="1782" spans="1:20" ht="43.2" hidden="1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9">
        <v>42493.600810185184</v>
      </c>
      <c r="K1782">
        <v>1462285510</v>
      </c>
      <c r="L1782" t="b">
        <v>1</v>
      </c>
      <c r="M1782">
        <v>152</v>
      </c>
      <c r="N1782" t="b">
        <v>0</v>
      </c>
      <c r="O1782" t="s">
        <v>8283</v>
      </c>
      <c r="P1782">
        <f t="shared" si="54"/>
        <v>2016</v>
      </c>
      <c r="Q1782" s="12" t="s">
        <v>8336</v>
      </c>
      <c r="R1782" t="s">
        <v>8337</v>
      </c>
      <c r="S1782">
        <f t="shared" si="55"/>
        <v>5</v>
      </c>
      <c r="T1782" s="17" t="s">
        <v>8369</v>
      </c>
    </row>
    <row r="1783" spans="1:20" ht="43.2" hidden="1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9">
        <v>42597.617418981485</v>
      </c>
      <c r="K1783">
        <v>1471272545</v>
      </c>
      <c r="L1783" t="b">
        <v>1</v>
      </c>
      <c r="M1783">
        <v>24</v>
      </c>
      <c r="N1783" t="b">
        <v>0</v>
      </c>
      <c r="O1783" t="s">
        <v>8283</v>
      </c>
      <c r="P1783">
        <f t="shared" si="54"/>
        <v>2016</v>
      </c>
      <c r="Q1783" s="12" t="s">
        <v>8336</v>
      </c>
      <c r="R1783" t="s">
        <v>8337</v>
      </c>
      <c r="S1783">
        <f t="shared" si="55"/>
        <v>8</v>
      </c>
      <c r="T1783" s="17" t="s">
        <v>8372</v>
      </c>
    </row>
    <row r="1784" spans="1:20" ht="43.2" hidden="1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9">
        <v>42388.575104166666</v>
      </c>
      <c r="K1784">
        <v>1453211289</v>
      </c>
      <c r="L1784" t="b">
        <v>1</v>
      </c>
      <c r="M1784">
        <v>76</v>
      </c>
      <c r="N1784" t="b">
        <v>0</v>
      </c>
      <c r="O1784" t="s">
        <v>8283</v>
      </c>
      <c r="P1784">
        <f t="shared" si="54"/>
        <v>2016</v>
      </c>
      <c r="Q1784" s="12" t="s">
        <v>8336</v>
      </c>
      <c r="R1784" t="s">
        <v>8337</v>
      </c>
      <c r="S1784">
        <f t="shared" si="55"/>
        <v>1</v>
      </c>
      <c r="T1784" s="17" t="s">
        <v>8365</v>
      </c>
    </row>
    <row r="1785" spans="1:20" ht="43.2" hidden="1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9">
        <v>42115.949976851851</v>
      </c>
      <c r="K1785">
        <v>1429656478</v>
      </c>
      <c r="L1785" t="b">
        <v>1</v>
      </c>
      <c r="M1785">
        <v>185</v>
      </c>
      <c r="N1785" t="b">
        <v>0</v>
      </c>
      <c r="O1785" t="s">
        <v>8283</v>
      </c>
      <c r="P1785">
        <f t="shared" si="54"/>
        <v>2015</v>
      </c>
      <c r="Q1785" s="12" t="s">
        <v>8336</v>
      </c>
      <c r="R1785" t="s">
        <v>8337</v>
      </c>
      <c r="S1785">
        <f t="shared" si="55"/>
        <v>4</v>
      </c>
      <c r="T1785" s="17" t="s">
        <v>8368</v>
      </c>
    </row>
    <row r="1786" spans="1:20" ht="43.2" hidden="1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9">
        <v>42003.655555555553</v>
      </c>
      <c r="K1786">
        <v>1419954240</v>
      </c>
      <c r="L1786" t="b">
        <v>1</v>
      </c>
      <c r="M1786">
        <v>33</v>
      </c>
      <c r="N1786" t="b">
        <v>0</v>
      </c>
      <c r="O1786" t="s">
        <v>8283</v>
      </c>
      <c r="P1786">
        <f t="shared" si="54"/>
        <v>2014</v>
      </c>
      <c r="Q1786" s="12" t="s">
        <v>8336</v>
      </c>
      <c r="R1786" t="s">
        <v>8337</v>
      </c>
      <c r="S1786">
        <f t="shared" si="55"/>
        <v>12</v>
      </c>
      <c r="T1786" s="17" t="s">
        <v>8376</v>
      </c>
    </row>
    <row r="1787" spans="1:20" ht="43.2" hidden="1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9">
        <v>41897.134895833333</v>
      </c>
      <c r="K1787">
        <v>1410750855</v>
      </c>
      <c r="L1787" t="b">
        <v>1</v>
      </c>
      <c r="M1787">
        <v>108</v>
      </c>
      <c r="N1787" t="b">
        <v>0</v>
      </c>
      <c r="O1787" t="s">
        <v>8283</v>
      </c>
      <c r="P1787">
        <f t="shared" si="54"/>
        <v>2014</v>
      </c>
      <c r="Q1787" s="12" t="s">
        <v>8336</v>
      </c>
      <c r="R1787" t="s">
        <v>8337</v>
      </c>
      <c r="S1787">
        <f t="shared" si="55"/>
        <v>9</v>
      </c>
      <c r="T1787" s="17" t="s">
        <v>8373</v>
      </c>
    </row>
    <row r="1788" spans="1:20" ht="43.2" hidden="1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9">
        <v>41958.550659722219</v>
      </c>
      <c r="K1788">
        <v>1416057177</v>
      </c>
      <c r="L1788" t="b">
        <v>1</v>
      </c>
      <c r="M1788">
        <v>29</v>
      </c>
      <c r="N1788" t="b">
        <v>0</v>
      </c>
      <c r="O1788" t="s">
        <v>8283</v>
      </c>
      <c r="P1788">
        <f t="shared" si="54"/>
        <v>2014</v>
      </c>
      <c r="Q1788" s="12" t="s">
        <v>8336</v>
      </c>
      <c r="R1788" t="s">
        <v>8337</v>
      </c>
      <c r="S1788">
        <f t="shared" si="55"/>
        <v>11</v>
      </c>
      <c r="T1788" s="17" t="s">
        <v>8375</v>
      </c>
    </row>
    <row r="1789" spans="1:20" ht="43.2" hidden="1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9">
        <v>42068.65552083333</v>
      </c>
      <c r="K1789">
        <v>1425570237</v>
      </c>
      <c r="L1789" t="b">
        <v>1</v>
      </c>
      <c r="M1789">
        <v>24</v>
      </c>
      <c r="N1789" t="b">
        <v>0</v>
      </c>
      <c r="O1789" t="s">
        <v>8283</v>
      </c>
      <c r="P1789">
        <f t="shared" si="54"/>
        <v>2015</v>
      </c>
      <c r="Q1789" s="12" t="s">
        <v>8336</v>
      </c>
      <c r="R1789" t="s">
        <v>8337</v>
      </c>
      <c r="S1789">
        <f t="shared" si="55"/>
        <v>3</v>
      </c>
      <c r="T1789" s="17" t="s">
        <v>8367</v>
      </c>
    </row>
    <row r="1790" spans="1:20" ht="43.2" hidden="1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9">
        <v>41913.94840277778</v>
      </c>
      <c r="K1790">
        <v>1412203542</v>
      </c>
      <c r="L1790" t="b">
        <v>1</v>
      </c>
      <c r="M1790">
        <v>4</v>
      </c>
      <c r="N1790" t="b">
        <v>0</v>
      </c>
      <c r="O1790" t="s">
        <v>8283</v>
      </c>
      <c r="P1790">
        <f t="shared" si="54"/>
        <v>2014</v>
      </c>
      <c r="Q1790" s="12" t="s">
        <v>8336</v>
      </c>
      <c r="R1790" t="s">
        <v>8337</v>
      </c>
      <c r="S1790">
        <f t="shared" si="55"/>
        <v>10</v>
      </c>
      <c r="T1790" s="17" t="s">
        <v>8374</v>
      </c>
    </row>
    <row r="1791" spans="1:20" ht="43.2" hidden="1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9">
        <v>41956.250034722223</v>
      </c>
      <c r="K1791">
        <v>1415858403</v>
      </c>
      <c r="L1791" t="b">
        <v>1</v>
      </c>
      <c r="M1791">
        <v>4</v>
      </c>
      <c r="N1791" t="b">
        <v>0</v>
      </c>
      <c r="O1791" t="s">
        <v>8283</v>
      </c>
      <c r="P1791">
        <f t="shared" si="54"/>
        <v>2014</v>
      </c>
      <c r="Q1791" s="12" t="s">
        <v>8336</v>
      </c>
      <c r="R1791" t="s">
        <v>8337</v>
      </c>
      <c r="S1791">
        <f t="shared" si="55"/>
        <v>11</v>
      </c>
      <c r="T1791" s="17" t="s">
        <v>8375</v>
      </c>
    </row>
    <row r="1792" spans="1:20" ht="43.2" hidden="1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9">
        <v>42010.674513888887</v>
      </c>
      <c r="K1792">
        <v>1420560678</v>
      </c>
      <c r="L1792" t="b">
        <v>1</v>
      </c>
      <c r="M1792">
        <v>15</v>
      </c>
      <c r="N1792" t="b">
        <v>0</v>
      </c>
      <c r="O1792" t="s">
        <v>8283</v>
      </c>
      <c r="P1792">
        <f t="shared" si="54"/>
        <v>2015</v>
      </c>
      <c r="Q1792" s="12" t="s">
        <v>8336</v>
      </c>
      <c r="R1792" t="s">
        <v>8337</v>
      </c>
      <c r="S1792">
        <f t="shared" si="55"/>
        <v>1</v>
      </c>
      <c r="T1792" s="17" t="s">
        <v>8365</v>
      </c>
    </row>
    <row r="1793" spans="1:20" ht="28.8" hidden="1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9">
        <v>41973.740335648145</v>
      </c>
      <c r="K1793">
        <v>1417369565</v>
      </c>
      <c r="L1793" t="b">
        <v>1</v>
      </c>
      <c r="M1793">
        <v>4</v>
      </c>
      <c r="N1793" t="b">
        <v>0</v>
      </c>
      <c r="O1793" t="s">
        <v>8283</v>
      </c>
      <c r="P1793">
        <f t="shared" si="54"/>
        <v>2014</v>
      </c>
      <c r="Q1793" s="12" t="s">
        <v>8336</v>
      </c>
      <c r="R1793" t="s">
        <v>8337</v>
      </c>
      <c r="S1793">
        <f t="shared" si="55"/>
        <v>11</v>
      </c>
      <c r="T1793" s="17" t="s">
        <v>8375</v>
      </c>
    </row>
    <row r="1794" spans="1:20" ht="28.8" hidden="1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9">
        <v>42189.031041666669</v>
      </c>
      <c r="K1794">
        <v>1435970682</v>
      </c>
      <c r="L1794" t="b">
        <v>1</v>
      </c>
      <c r="M1794">
        <v>139</v>
      </c>
      <c r="N1794" t="b">
        <v>0</v>
      </c>
      <c r="O1794" t="s">
        <v>8283</v>
      </c>
      <c r="P1794">
        <f t="shared" si="54"/>
        <v>2015</v>
      </c>
      <c r="Q1794" s="12" t="s">
        <v>8336</v>
      </c>
      <c r="R1794" t="s">
        <v>8337</v>
      </c>
      <c r="S1794">
        <f t="shared" si="55"/>
        <v>7</v>
      </c>
      <c r="T1794" s="17" t="s">
        <v>8371</v>
      </c>
    </row>
    <row r="1795" spans="1:20" ht="43.2" hidden="1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9">
        <v>41940.89166666667</v>
      </c>
      <c r="K1795">
        <v>1414531440</v>
      </c>
      <c r="L1795" t="b">
        <v>1</v>
      </c>
      <c r="M1795">
        <v>2</v>
      </c>
      <c r="N1795" t="b">
        <v>0</v>
      </c>
      <c r="O1795" t="s">
        <v>8283</v>
      </c>
      <c r="P1795">
        <f t="shared" ref="P1795:P1858" si="56">YEAR(J1795)</f>
        <v>2014</v>
      </c>
      <c r="Q1795" s="12" t="s">
        <v>8336</v>
      </c>
      <c r="R1795" t="s">
        <v>8337</v>
      </c>
      <c r="S1795">
        <f t="shared" ref="S1795:S1858" si="57">MONTH(J1795)</f>
        <v>10</v>
      </c>
      <c r="T1795" s="17" t="s">
        <v>8374</v>
      </c>
    </row>
    <row r="1796" spans="1:20" ht="43.2" hidden="1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9">
        <v>42011.551180555558</v>
      </c>
      <c r="K1796">
        <v>1420636422</v>
      </c>
      <c r="L1796" t="b">
        <v>1</v>
      </c>
      <c r="M1796">
        <v>18</v>
      </c>
      <c r="N1796" t="b">
        <v>0</v>
      </c>
      <c r="O1796" t="s">
        <v>8283</v>
      </c>
      <c r="P1796">
        <f t="shared" si="56"/>
        <v>2015</v>
      </c>
      <c r="Q1796" s="12" t="s">
        <v>8336</v>
      </c>
      <c r="R1796" t="s">
        <v>8337</v>
      </c>
      <c r="S1796">
        <f t="shared" si="57"/>
        <v>1</v>
      </c>
      <c r="T1796" s="17" t="s">
        <v>8365</v>
      </c>
    </row>
    <row r="1797" spans="1:20" ht="43.2" hidden="1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9">
        <v>42628.288668981484</v>
      </c>
      <c r="K1797">
        <v>1473922541</v>
      </c>
      <c r="L1797" t="b">
        <v>1</v>
      </c>
      <c r="M1797">
        <v>81</v>
      </c>
      <c r="N1797" t="b">
        <v>0</v>
      </c>
      <c r="O1797" t="s">
        <v>8283</v>
      </c>
      <c r="P1797">
        <f t="shared" si="56"/>
        <v>2016</v>
      </c>
      <c r="Q1797" s="12" t="s">
        <v>8336</v>
      </c>
      <c r="R1797" t="s">
        <v>8337</v>
      </c>
      <c r="S1797">
        <f t="shared" si="57"/>
        <v>9</v>
      </c>
      <c r="T1797" s="17" t="s">
        <v>8373</v>
      </c>
    </row>
    <row r="1798" spans="1:20" ht="43.2" hidden="1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9">
        <v>42515.439421296294</v>
      </c>
      <c r="K1798">
        <v>1464172366</v>
      </c>
      <c r="L1798" t="b">
        <v>1</v>
      </c>
      <c r="M1798">
        <v>86</v>
      </c>
      <c r="N1798" t="b">
        <v>0</v>
      </c>
      <c r="O1798" t="s">
        <v>8283</v>
      </c>
      <c r="P1798">
        <f t="shared" si="56"/>
        <v>2016</v>
      </c>
      <c r="Q1798" s="12" t="s">
        <v>8336</v>
      </c>
      <c r="R1798" t="s">
        <v>8337</v>
      </c>
      <c r="S1798">
        <f t="shared" si="57"/>
        <v>5</v>
      </c>
      <c r="T1798" s="17" t="s">
        <v>8369</v>
      </c>
    </row>
    <row r="1799" spans="1:20" ht="43.2" hidden="1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9">
        <v>42689.56931712963</v>
      </c>
      <c r="K1799">
        <v>1479217189</v>
      </c>
      <c r="L1799" t="b">
        <v>1</v>
      </c>
      <c r="M1799">
        <v>140</v>
      </c>
      <c r="N1799" t="b">
        <v>0</v>
      </c>
      <c r="O1799" t="s">
        <v>8283</v>
      </c>
      <c r="P1799">
        <f t="shared" si="56"/>
        <v>2016</v>
      </c>
      <c r="Q1799" s="12" t="s">
        <v>8336</v>
      </c>
      <c r="R1799" t="s">
        <v>8337</v>
      </c>
      <c r="S1799">
        <f t="shared" si="57"/>
        <v>11</v>
      </c>
      <c r="T1799" s="17" t="s">
        <v>8375</v>
      </c>
    </row>
    <row r="1800" spans="1:20" ht="43.2" hidden="1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9">
        <v>42344.326770833337</v>
      </c>
      <c r="K1800">
        <v>1449388233</v>
      </c>
      <c r="L1800" t="b">
        <v>1</v>
      </c>
      <c r="M1800">
        <v>37</v>
      </c>
      <c r="N1800" t="b">
        <v>0</v>
      </c>
      <c r="O1800" t="s">
        <v>8283</v>
      </c>
      <c r="P1800">
        <f t="shared" si="56"/>
        <v>2015</v>
      </c>
      <c r="Q1800" s="12" t="s">
        <v>8336</v>
      </c>
      <c r="R1800" t="s">
        <v>8337</v>
      </c>
      <c r="S1800">
        <f t="shared" si="57"/>
        <v>12</v>
      </c>
      <c r="T1800" s="17" t="s">
        <v>8376</v>
      </c>
    </row>
    <row r="1801" spans="1:20" ht="28.8" hidden="1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9">
        <v>41934.842685185184</v>
      </c>
      <c r="K1801">
        <v>1414008808</v>
      </c>
      <c r="L1801" t="b">
        <v>1</v>
      </c>
      <c r="M1801">
        <v>6</v>
      </c>
      <c r="N1801" t="b">
        <v>0</v>
      </c>
      <c r="O1801" t="s">
        <v>8283</v>
      </c>
      <c r="P1801">
        <f t="shared" si="56"/>
        <v>2014</v>
      </c>
      <c r="Q1801" s="12" t="s">
        <v>8336</v>
      </c>
      <c r="R1801" t="s">
        <v>8337</v>
      </c>
      <c r="S1801">
        <f t="shared" si="57"/>
        <v>10</v>
      </c>
      <c r="T1801" s="17" t="s">
        <v>8374</v>
      </c>
    </row>
    <row r="1802" spans="1:20" ht="43.2" hidden="1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9">
        <v>42623.606134259258</v>
      </c>
      <c r="K1802">
        <v>1473517970</v>
      </c>
      <c r="L1802" t="b">
        <v>1</v>
      </c>
      <c r="M1802">
        <v>113</v>
      </c>
      <c r="N1802" t="b">
        <v>0</v>
      </c>
      <c r="O1802" t="s">
        <v>8283</v>
      </c>
      <c r="P1802">
        <f t="shared" si="56"/>
        <v>2016</v>
      </c>
      <c r="Q1802" s="12" t="s">
        <v>8336</v>
      </c>
      <c r="R1802" t="s">
        <v>8337</v>
      </c>
      <c r="S1802">
        <f t="shared" si="57"/>
        <v>9</v>
      </c>
      <c r="T1802" s="17" t="s">
        <v>8373</v>
      </c>
    </row>
    <row r="1803" spans="1:20" ht="43.2" hidden="1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9">
        <v>42321.660509259258</v>
      </c>
      <c r="K1803">
        <v>1447429868</v>
      </c>
      <c r="L1803" t="b">
        <v>1</v>
      </c>
      <c r="M1803">
        <v>37</v>
      </c>
      <c r="N1803" t="b">
        <v>0</v>
      </c>
      <c r="O1803" t="s">
        <v>8283</v>
      </c>
      <c r="P1803">
        <f t="shared" si="56"/>
        <v>2015</v>
      </c>
      <c r="Q1803" s="12" t="s">
        <v>8336</v>
      </c>
      <c r="R1803" t="s">
        <v>8337</v>
      </c>
      <c r="S1803">
        <f t="shared" si="57"/>
        <v>11</v>
      </c>
      <c r="T1803" s="17" t="s">
        <v>8375</v>
      </c>
    </row>
    <row r="1804" spans="1:20" ht="28.8" hidden="1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9">
        <v>42159.472569444442</v>
      </c>
      <c r="K1804">
        <v>1433416830</v>
      </c>
      <c r="L1804" t="b">
        <v>1</v>
      </c>
      <c r="M1804">
        <v>18</v>
      </c>
      <c r="N1804" t="b">
        <v>0</v>
      </c>
      <c r="O1804" t="s">
        <v>8283</v>
      </c>
      <c r="P1804">
        <f t="shared" si="56"/>
        <v>2015</v>
      </c>
      <c r="Q1804" s="12" t="s">
        <v>8336</v>
      </c>
      <c r="R1804" t="s">
        <v>8337</v>
      </c>
      <c r="S1804">
        <f t="shared" si="57"/>
        <v>6</v>
      </c>
      <c r="T1804" s="17" t="s">
        <v>8370</v>
      </c>
    </row>
    <row r="1805" spans="1:20" ht="43.2" hidden="1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9">
        <v>42018.071550925924</v>
      </c>
      <c r="K1805">
        <v>1421199782</v>
      </c>
      <c r="L1805" t="b">
        <v>1</v>
      </c>
      <c r="M1805">
        <v>75</v>
      </c>
      <c r="N1805" t="b">
        <v>0</v>
      </c>
      <c r="O1805" t="s">
        <v>8283</v>
      </c>
      <c r="P1805">
        <f t="shared" si="56"/>
        <v>2015</v>
      </c>
      <c r="Q1805" s="12" t="s">
        <v>8336</v>
      </c>
      <c r="R1805" t="s">
        <v>8337</v>
      </c>
      <c r="S1805">
        <f t="shared" si="57"/>
        <v>1</v>
      </c>
      <c r="T1805" s="17" t="s">
        <v>8365</v>
      </c>
    </row>
    <row r="1806" spans="1:20" ht="43.2" hidden="1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9">
        <v>42282.678287037037</v>
      </c>
      <c r="K1806">
        <v>1444061804</v>
      </c>
      <c r="L1806" t="b">
        <v>1</v>
      </c>
      <c r="M1806">
        <v>52</v>
      </c>
      <c r="N1806" t="b">
        <v>0</v>
      </c>
      <c r="O1806" t="s">
        <v>8283</v>
      </c>
      <c r="P1806">
        <f t="shared" si="56"/>
        <v>2015</v>
      </c>
      <c r="Q1806" s="12" t="s">
        <v>8336</v>
      </c>
      <c r="R1806" t="s">
        <v>8337</v>
      </c>
      <c r="S1806">
        <f t="shared" si="57"/>
        <v>10</v>
      </c>
      <c r="T1806" s="17" t="s">
        <v>8374</v>
      </c>
    </row>
    <row r="1807" spans="1:20" ht="43.2" hidden="1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9">
        <v>42247.803912037038</v>
      </c>
      <c r="K1807">
        <v>1441048658</v>
      </c>
      <c r="L1807" t="b">
        <v>1</v>
      </c>
      <c r="M1807">
        <v>122</v>
      </c>
      <c r="N1807" t="b">
        <v>0</v>
      </c>
      <c r="O1807" t="s">
        <v>8283</v>
      </c>
      <c r="P1807">
        <f t="shared" si="56"/>
        <v>2015</v>
      </c>
      <c r="Q1807" s="12" t="s">
        <v>8336</v>
      </c>
      <c r="R1807" t="s">
        <v>8337</v>
      </c>
      <c r="S1807">
        <f t="shared" si="57"/>
        <v>8</v>
      </c>
      <c r="T1807" s="17" t="s">
        <v>8372</v>
      </c>
    </row>
    <row r="1808" spans="1:20" ht="43.2" hidden="1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9">
        <v>41877.638298611113</v>
      </c>
      <c r="K1808">
        <v>1409066349</v>
      </c>
      <c r="L1808" t="b">
        <v>1</v>
      </c>
      <c r="M1808">
        <v>8</v>
      </c>
      <c r="N1808" t="b">
        <v>0</v>
      </c>
      <c r="O1808" t="s">
        <v>8283</v>
      </c>
      <c r="P1808">
        <f t="shared" si="56"/>
        <v>2014</v>
      </c>
      <c r="Q1808" s="12" t="s">
        <v>8336</v>
      </c>
      <c r="R1808" t="s">
        <v>8337</v>
      </c>
      <c r="S1808">
        <f t="shared" si="57"/>
        <v>8</v>
      </c>
      <c r="T1808" s="17" t="s">
        <v>8372</v>
      </c>
    </row>
    <row r="1809" spans="1:20" ht="28.8" hidden="1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9">
        <v>41880.068437499998</v>
      </c>
      <c r="K1809">
        <v>1409276313</v>
      </c>
      <c r="L1809" t="b">
        <v>1</v>
      </c>
      <c r="M1809">
        <v>8</v>
      </c>
      <c r="N1809" t="b">
        <v>0</v>
      </c>
      <c r="O1809" t="s">
        <v>8283</v>
      </c>
      <c r="P1809">
        <f t="shared" si="56"/>
        <v>2014</v>
      </c>
      <c r="Q1809" s="12" t="s">
        <v>8336</v>
      </c>
      <c r="R1809" t="s">
        <v>8337</v>
      </c>
      <c r="S1809">
        <f t="shared" si="57"/>
        <v>8</v>
      </c>
      <c r="T1809" s="17" t="s">
        <v>8372</v>
      </c>
    </row>
    <row r="1810" spans="1:20" ht="43.2" hidden="1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9">
        <v>42742.680902777778</v>
      </c>
      <c r="K1810">
        <v>1483806030</v>
      </c>
      <c r="L1810" t="b">
        <v>1</v>
      </c>
      <c r="M1810">
        <v>96</v>
      </c>
      <c r="N1810" t="b">
        <v>0</v>
      </c>
      <c r="O1810" t="s">
        <v>8283</v>
      </c>
      <c r="P1810">
        <f t="shared" si="56"/>
        <v>2017</v>
      </c>
      <c r="Q1810" s="12" t="s">
        <v>8336</v>
      </c>
      <c r="R1810" t="s">
        <v>8337</v>
      </c>
      <c r="S1810">
        <f t="shared" si="57"/>
        <v>1</v>
      </c>
      <c r="T1810" s="17" t="s">
        <v>8365</v>
      </c>
    </row>
    <row r="1811" spans="1:20" ht="43.2" hidden="1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9">
        <v>42029.907858796294</v>
      </c>
      <c r="K1811">
        <v>1422222439</v>
      </c>
      <c r="L1811" t="b">
        <v>1</v>
      </c>
      <c r="M1811">
        <v>9</v>
      </c>
      <c r="N1811" t="b">
        <v>0</v>
      </c>
      <c r="O1811" t="s">
        <v>8283</v>
      </c>
      <c r="P1811">
        <f t="shared" si="56"/>
        <v>2015</v>
      </c>
      <c r="Q1811" s="12" t="s">
        <v>8336</v>
      </c>
      <c r="R1811" t="s">
        <v>8337</v>
      </c>
      <c r="S1811">
        <f t="shared" si="57"/>
        <v>1</v>
      </c>
      <c r="T1811" s="17" t="s">
        <v>8365</v>
      </c>
    </row>
    <row r="1812" spans="1:20" ht="43.2" hidden="1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9">
        <v>41860.91002314815</v>
      </c>
      <c r="K1812">
        <v>1407621026</v>
      </c>
      <c r="L1812" t="b">
        <v>0</v>
      </c>
      <c r="M1812">
        <v>2</v>
      </c>
      <c r="N1812" t="b">
        <v>0</v>
      </c>
      <c r="O1812" t="s">
        <v>8283</v>
      </c>
      <c r="P1812">
        <f t="shared" si="56"/>
        <v>2014</v>
      </c>
      <c r="Q1812" s="12" t="s">
        <v>8336</v>
      </c>
      <c r="R1812" t="s">
        <v>8337</v>
      </c>
      <c r="S1812">
        <f t="shared" si="57"/>
        <v>8</v>
      </c>
      <c r="T1812" s="17" t="s">
        <v>8372</v>
      </c>
    </row>
    <row r="1813" spans="1:20" ht="43.2" hidden="1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9">
        <v>41876.433680555558</v>
      </c>
      <c r="K1813">
        <v>1408962270</v>
      </c>
      <c r="L1813" t="b">
        <v>0</v>
      </c>
      <c r="M1813">
        <v>26</v>
      </c>
      <c r="N1813" t="b">
        <v>0</v>
      </c>
      <c r="O1813" t="s">
        <v>8283</v>
      </c>
      <c r="P1813">
        <f t="shared" si="56"/>
        <v>2014</v>
      </c>
      <c r="Q1813" s="12" t="s">
        <v>8336</v>
      </c>
      <c r="R1813" t="s">
        <v>8337</v>
      </c>
      <c r="S1813">
        <f t="shared" si="57"/>
        <v>8</v>
      </c>
      <c r="T1813" s="17" t="s">
        <v>8372</v>
      </c>
    </row>
    <row r="1814" spans="1:20" ht="43.2" hidden="1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9">
        <v>42524.318703703706</v>
      </c>
      <c r="K1814">
        <v>1464939536</v>
      </c>
      <c r="L1814" t="b">
        <v>0</v>
      </c>
      <c r="M1814">
        <v>23</v>
      </c>
      <c r="N1814" t="b">
        <v>0</v>
      </c>
      <c r="O1814" t="s">
        <v>8283</v>
      </c>
      <c r="P1814">
        <f t="shared" si="56"/>
        <v>2016</v>
      </c>
      <c r="Q1814" s="12" t="s">
        <v>8336</v>
      </c>
      <c r="R1814" t="s">
        <v>8337</v>
      </c>
      <c r="S1814">
        <f t="shared" si="57"/>
        <v>6</v>
      </c>
      <c r="T1814" s="17" t="s">
        <v>8370</v>
      </c>
    </row>
    <row r="1815" spans="1:20" ht="43.2" hidden="1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9">
        <v>41829.889027777775</v>
      </c>
      <c r="K1815">
        <v>1404940812</v>
      </c>
      <c r="L1815" t="b">
        <v>0</v>
      </c>
      <c r="M1815">
        <v>0</v>
      </c>
      <c r="N1815" t="b">
        <v>0</v>
      </c>
      <c r="O1815" t="s">
        <v>8283</v>
      </c>
      <c r="P1815">
        <f t="shared" si="56"/>
        <v>2014</v>
      </c>
      <c r="Q1815" s="12" t="s">
        <v>8336</v>
      </c>
      <c r="R1815" t="s">
        <v>8337</v>
      </c>
      <c r="S1815">
        <f t="shared" si="57"/>
        <v>7</v>
      </c>
      <c r="T1815" s="17" t="s">
        <v>8371</v>
      </c>
    </row>
    <row r="1816" spans="1:20" ht="43.2" hidden="1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9">
        <v>42033.314074074071</v>
      </c>
      <c r="K1816">
        <v>1422516736</v>
      </c>
      <c r="L1816" t="b">
        <v>0</v>
      </c>
      <c r="M1816">
        <v>140</v>
      </c>
      <c r="N1816" t="b">
        <v>0</v>
      </c>
      <c r="O1816" t="s">
        <v>8283</v>
      </c>
      <c r="P1816">
        <f t="shared" si="56"/>
        <v>2015</v>
      </c>
      <c r="Q1816" s="12" t="s">
        <v>8336</v>
      </c>
      <c r="R1816" t="s">
        <v>8337</v>
      </c>
      <c r="S1816">
        <f t="shared" si="57"/>
        <v>1</v>
      </c>
      <c r="T1816" s="17" t="s">
        <v>8365</v>
      </c>
    </row>
    <row r="1817" spans="1:20" ht="43.2" hidden="1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9">
        <v>42172.906678240739</v>
      </c>
      <c r="K1817">
        <v>1434577537</v>
      </c>
      <c r="L1817" t="b">
        <v>0</v>
      </c>
      <c r="M1817">
        <v>0</v>
      </c>
      <c r="N1817" t="b">
        <v>0</v>
      </c>
      <c r="O1817" t="s">
        <v>8283</v>
      </c>
      <c r="P1817">
        <f t="shared" si="56"/>
        <v>2015</v>
      </c>
      <c r="Q1817" s="12" t="s">
        <v>8336</v>
      </c>
      <c r="R1817" t="s">
        <v>8337</v>
      </c>
      <c r="S1817">
        <f t="shared" si="57"/>
        <v>6</v>
      </c>
      <c r="T1817" s="17" t="s">
        <v>8370</v>
      </c>
    </row>
    <row r="1818" spans="1:20" ht="43.2" hidden="1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9">
        <v>42548.876192129632</v>
      </c>
      <c r="K1818">
        <v>1467061303</v>
      </c>
      <c r="L1818" t="b">
        <v>0</v>
      </c>
      <c r="M1818">
        <v>6</v>
      </c>
      <c r="N1818" t="b">
        <v>0</v>
      </c>
      <c r="O1818" t="s">
        <v>8283</v>
      </c>
      <c r="P1818">
        <f t="shared" si="56"/>
        <v>2016</v>
      </c>
      <c r="Q1818" s="12" t="s">
        <v>8336</v>
      </c>
      <c r="R1818" t="s">
        <v>8337</v>
      </c>
      <c r="S1818">
        <f t="shared" si="57"/>
        <v>6</v>
      </c>
      <c r="T1818" s="17" t="s">
        <v>8370</v>
      </c>
    </row>
    <row r="1819" spans="1:20" ht="28.8" hidden="1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9">
        <v>42705.662118055552</v>
      </c>
      <c r="K1819">
        <v>1480607607</v>
      </c>
      <c r="L1819" t="b">
        <v>0</v>
      </c>
      <c r="M1819">
        <v>100</v>
      </c>
      <c r="N1819" t="b">
        <v>0</v>
      </c>
      <c r="O1819" t="s">
        <v>8283</v>
      </c>
      <c r="P1819">
        <f t="shared" si="56"/>
        <v>2016</v>
      </c>
      <c r="Q1819" s="12" t="s">
        <v>8336</v>
      </c>
      <c r="R1819" t="s">
        <v>8337</v>
      </c>
      <c r="S1819">
        <f t="shared" si="57"/>
        <v>12</v>
      </c>
      <c r="T1819" s="17" t="s">
        <v>8376</v>
      </c>
    </row>
    <row r="1820" spans="1:20" ht="28.8" hidden="1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9">
        <v>42067.234375</v>
      </c>
      <c r="K1820">
        <v>1425447450</v>
      </c>
      <c r="L1820" t="b">
        <v>0</v>
      </c>
      <c r="M1820">
        <v>0</v>
      </c>
      <c r="N1820" t="b">
        <v>0</v>
      </c>
      <c r="O1820" t="s">
        <v>8283</v>
      </c>
      <c r="P1820">
        <f t="shared" si="56"/>
        <v>2015</v>
      </c>
      <c r="Q1820" s="12" t="s">
        <v>8336</v>
      </c>
      <c r="R1820" t="s">
        <v>8337</v>
      </c>
      <c r="S1820">
        <f t="shared" si="57"/>
        <v>3</v>
      </c>
      <c r="T1820" s="17" t="s">
        <v>8367</v>
      </c>
    </row>
    <row r="1821" spans="1:20" ht="43.2" hidden="1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9">
        <v>41820.752268518518</v>
      </c>
      <c r="K1821">
        <v>1404151396</v>
      </c>
      <c r="L1821" t="b">
        <v>0</v>
      </c>
      <c r="M1821">
        <v>4</v>
      </c>
      <c r="N1821" t="b">
        <v>0</v>
      </c>
      <c r="O1821" t="s">
        <v>8283</v>
      </c>
      <c r="P1821">
        <f t="shared" si="56"/>
        <v>2014</v>
      </c>
      <c r="Q1821" s="12" t="s">
        <v>8336</v>
      </c>
      <c r="R1821" t="s">
        <v>8337</v>
      </c>
      <c r="S1821">
        <f t="shared" si="57"/>
        <v>6</v>
      </c>
      <c r="T1821" s="17" t="s">
        <v>8370</v>
      </c>
    </row>
    <row r="1822" spans="1:20" ht="43.2" hidden="1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9">
        <v>42065.084374999999</v>
      </c>
      <c r="K1822">
        <v>1425261690</v>
      </c>
      <c r="L1822" t="b">
        <v>0</v>
      </c>
      <c r="M1822">
        <v>8</v>
      </c>
      <c r="N1822" t="b">
        <v>0</v>
      </c>
      <c r="O1822" t="s">
        <v>8283</v>
      </c>
      <c r="P1822">
        <f t="shared" si="56"/>
        <v>2015</v>
      </c>
      <c r="Q1822" s="12" t="s">
        <v>8336</v>
      </c>
      <c r="R1822" t="s">
        <v>8337</v>
      </c>
      <c r="S1822">
        <f t="shared" si="57"/>
        <v>3</v>
      </c>
      <c r="T1822" s="17" t="s">
        <v>8367</v>
      </c>
    </row>
    <row r="1823" spans="1:20" ht="43.2" hidden="1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9">
        <v>40926.319062499999</v>
      </c>
      <c r="K1823">
        <v>1326872367</v>
      </c>
      <c r="L1823" t="b">
        <v>0</v>
      </c>
      <c r="M1823">
        <v>57</v>
      </c>
      <c r="N1823" t="b">
        <v>1</v>
      </c>
      <c r="O1823" t="s">
        <v>8274</v>
      </c>
      <c r="P1823">
        <f t="shared" si="56"/>
        <v>2012</v>
      </c>
      <c r="Q1823" s="12" t="s">
        <v>8323</v>
      </c>
      <c r="R1823" t="s">
        <v>8324</v>
      </c>
      <c r="S1823">
        <f t="shared" si="57"/>
        <v>1</v>
      </c>
      <c r="T1823" s="17" t="s">
        <v>8365</v>
      </c>
    </row>
    <row r="1824" spans="1:20" ht="28.8" hidden="1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9">
        <v>41634.797013888892</v>
      </c>
      <c r="K1824">
        <v>1388084862</v>
      </c>
      <c r="L1824" t="b">
        <v>0</v>
      </c>
      <c r="M1824">
        <v>11</v>
      </c>
      <c r="N1824" t="b">
        <v>1</v>
      </c>
      <c r="O1824" t="s">
        <v>8274</v>
      </c>
      <c r="P1824">
        <f t="shared" si="56"/>
        <v>2013</v>
      </c>
      <c r="Q1824" s="12" t="s">
        <v>8323</v>
      </c>
      <c r="R1824" t="s">
        <v>8324</v>
      </c>
      <c r="S1824">
        <f t="shared" si="57"/>
        <v>12</v>
      </c>
      <c r="T1824" s="17" t="s">
        <v>8376</v>
      </c>
    </row>
    <row r="1825" spans="1:20" ht="43.2" hidden="1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9">
        <v>41176.684907407405</v>
      </c>
      <c r="K1825">
        <v>1348503976</v>
      </c>
      <c r="L1825" t="b">
        <v>0</v>
      </c>
      <c r="M1825">
        <v>33</v>
      </c>
      <c r="N1825" t="b">
        <v>1</v>
      </c>
      <c r="O1825" t="s">
        <v>8274</v>
      </c>
      <c r="P1825">
        <f t="shared" si="56"/>
        <v>2012</v>
      </c>
      <c r="Q1825" s="12" t="s">
        <v>8323</v>
      </c>
      <c r="R1825" t="s">
        <v>8324</v>
      </c>
      <c r="S1825">
        <f t="shared" si="57"/>
        <v>9</v>
      </c>
      <c r="T1825" s="17" t="s">
        <v>8373</v>
      </c>
    </row>
    <row r="1826" spans="1:20" hidden="1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9">
        <v>41626.916284722225</v>
      </c>
      <c r="K1826">
        <v>1387403967</v>
      </c>
      <c r="L1826" t="b">
        <v>0</v>
      </c>
      <c r="M1826">
        <v>40</v>
      </c>
      <c r="N1826" t="b">
        <v>1</v>
      </c>
      <c r="O1826" t="s">
        <v>8274</v>
      </c>
      <c r="P1826">
        <f t="shared" si="56"/>
        <v>2013</v>
      </c>
      <c r="Q1826" s="12" t="s">
        <v>8323</v>
      </c>
      <c r="R1826" t="s">
        <v>8324</v>
      </c>
      <c r="S1826">
        <f t="shared" si="57"/>
        <v>12</v>
      </c>
      <c r="T1826" s="17" t="s">
        <v>8376</v>
      </c>
    </row>
    <row r="1827" spans="1:20" ht="43.2" hidden="1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9">
        <v>41443.83452546296</v>
      </c>
      <c r="K1827">
        <v>1371585703</v>
      </c>
      <c r="L1827" t="b">
        <v>0</v>
      </c>
      <c r="M1827">
        <v>50</v>
      </c>
      <c r="N1827" t="b">
        <v>1</v>
      </c>
      <c r="O1827" t="s">
        <v>8274</v>
      </c>
      <c r="P1827">
        <f t="shared" si="56"/>
        <v>2013</v>
      </c>
      <c r="Q1827" s="12" t="s">
        <v>8323</v>
      </c>
      <c r="R1827" t="s">
        <v>8324</v>
      </c>
      <c r="S1827">
        <f t="shared" si="57"/>
        <v>6</v>
      </c>
      <c r="T1827" s="17" t="s">
        <v>8370</v>
      </c>
    </row>
    <row r="1828" spans="1:20" ht="28.8" hidden="1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9">
        <v>41657.923807870371</v>
      </c>
      <c r="K1828">
        <v>1390083017</v>
      </c>
      <c r="L1828" t="b">
        <v>0</v>
      </c>
      <c r="M1828">
        <v>38</v>
      </c>
      <c r="N1828" t="b">
        <v>1</v>
      </c>
      <c r="O1828" t="s">
        <v>8274</v>
      </c>
      <c r="P1828">
        <f t="shared" si="56"/>
        <v>2014</v>
      </c>
      <c r="Q1828" s="12" t="s">
        <v>8323</v>
      </c>
      <c r="R1828" t="s">
        <v>8324</v>
      </c>
      <c r="S1828">
        <f t="shared" si="57"/>
        <v>1</v>
      </c>
      <c r="T1828" s="17" t="s">
        <v>8365</v>
      </c>
    </row>
    <row r="1829" spans="1:20" ht="43.2" hidden="1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9">
        <v>40555.325937499998</v>
      </c>
      <c r="K1829">
        <v>1294818561</v>
      </c>
      <c r="L1829" t="b">
        <v>0</v>
      </c>
      <c r="M1829">
        <v>96</v>
      </c>
      <c r="N1829" t="b">
        <v>1</v>
      </c>
      <c r="O1829" t="s">
        <v>8274</v>
      </c>
      <c r="P1829">
        <f t="shared" si="56"/>
        <v>2011</v>
      </c>
      <c r="Q1829" s="12" t="s">
        <v>8323</v>
      </c>
      <c r="R1829" t="s">
        <v>8324</v>
      </c>
      <c r="S1829">
        <f t="shared" si="57"/>
        <v>1</v>
      </c>
      <c r="T1829" s="17" t="s">
        <v>8365</v>
      </c>
    </row>
    <row r="1830" spans="1:20" ht="43.2" hidden="1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9">
        <v>41736.899652777778</v>
      </c>
      <c r="K1830">
        <v>1396906530</v>
      </c>
      <c r="L1830" t="b">
        <v>0</v>
      </c>
      <c r="M1830">
        <v>48</v>
      </c>
      <c r="N1830" t="b">
        <v>1</v>
      </c>
      <c r="O1830" t="s">
        <v>8274</v>
      </c>
      <c r="P1830">
        <f t="shared" si="56"/>
        <v>2014</v>
      </c>
      <c r="Q1830" s="12" t="s">
        <v>8323</v>
      </c>
      <c r="R1830" t="s">
        <v>8324</v>
      </c>
      <c r="S1830">
        <f t="shared" si="57"/>
        <v>4</v>
      </c>
      <c r="T1830" s="17" t="s">
        <v>8368</v>
      </c>
    </row>
    <row r="1831" spans="1:20" ht="43.2" hidden="1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9">
        <v>40516.087627314817</v>
      </c>
      <c r="K1831">
        <v>1291428371</v>
      </c>
      <c r="L1831" t="b">
        <v>0</v>
      </c>
      <c r="M1831">
        <v>33</v>
      </c>
      <c r="N1831" t="b">
        <v>1</v>
      </c>
      <c r="O1831" t="s">
        <v>8274</v>
      </c>
      <c r="P1831">
        <f t="shared" si="56"/>
        <v>2010</v>
      </c>
      <c r="Q1831" s="12" t="s">
        <v>8323</v>
      </c>
      <c r="R1831" t="s">
        <v>8324</v>
      </c>
      <c r="S1831">
        <f t="shared" si="57"/>
        <v>12</v>
      </c>
      <c r="T1831" s="17" t="s">
        <v>8376</v>
      </c>
    </row>
    <row r="1832" spans="1:20" ht="43.2" hidden="1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9">
        <v>41664.684108796297</v>
      </c>
      <c r="K1832">
        <v>1390667107</v>
      </c>
      <c r="L1832" t="b">
        <v>0</v>
      </c>
      <c r="M1832">
        <v>226</v>
      </c>
      <c r="N1832" t="b">
        <v>1</v>
      </c>
      <c r="O1832" t="s">
        <v>8274</v>
      </c>
      <c r="P1832">
        <f t="shared" si="56"/>
        <v>2014</v>
      </c>
      <c r="Q1832" s="12" t="s">
        <v>8323</v>
      </c>
      <c r="R1832" t="s">
        <v>8324</v>
      </c>
      <c r="S1832">
        <f t="shared" si="57"/>
        <v>1</v>
      </c>
      <c r="T1832" s="17" t="s">
        <v>8365</v>
      </c>
    </row>
    <row r="1833" spans="1:20" ht="43.2" hidden="1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9">
        <v>41026.996099537035</v>
      </c>
      <c r="K1833">
        <v>1335570863</v>
      </c>
      <c r="L1833" t="b">
        <v>0</v>
      </c>
      <c r="M1833">
        <v>14</v>
      </c>
      <c r="N1833" t="b">
        <v>1</v>
      </c>
      <c r="O1833" t="s">
        <v>8274</v>
      </c>
      <c r="P1833">
        <f t="shared" si="56"/>
        <v>2012</v>
      </c>
      <c r="Q1833" s="12" t="s">
        <v>8323</v>
      </c>
      <c r="R1833" t="s">
        <v>8324</v>
      </c>
      <c r="S1833">
        <f t="shared" si="57"/>
        <v>4</v>
      </c>
      <c r="T1833" s="17" t="s">
        <v>8368</v>
      </c>
    </row>
    <row r="1834" spans="1:20" ht="43.2" hidden="1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9">
        <v>40576.539664351854</v>
      </c>
      <c r="K1834">
        <v>1296651427</v>
      </c>
      <c r="L1834" t="b">
        <v>0</v>
      </c>
      <c r="M1834">
        <v>20</v>
      </c>
      <c r="N1834" t="b">
        <v>1</v>
      </c>
      <c r="O1834" t="s">
        <v>8274</v>
      </c>
      <c r="P1834">
        <f t="shared" si="56"/>
        <v>2011</v>
      </c>
      <c r="Q1834" s="12" t="s">
        <v>8323</v>
      </c>
      <c r="R1834" t="s">
        <v>8324</v>
      </c>
      <c r="S1834">
        <f t="shared" si="57"/>
        <v>2</v>
      </c>
      <c r="T1834" s="17" t="s">
        <v>8366</v>
      </c>
    </row>
    <row r="1835" spans="1:20" ht="43.2" hidden="1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9">
        <v>41303.044016203705</v>
      </c>
      <c r="K1835">
        <v>1359421403</v>
      </c>
      <c r="L1835" t="b">
        <v>0</v>
      </c>
      <c r="M1835">
        <v>25</v>
      </c>
      <c r="N1835" t="b">
        <v>1</v>
      </c>
      <c r="O1835" t="s">
        <v>8274</v>
      </c>
      <c r="P1835">
        <f t="shared" si="56"/>
        <v>2013</v>
      </c>
      <c r="Q1835" s="12" t="s">
        <v>8323</v>
      </c>
      <c r="R1835" t="s">
        <v>8324</v>
      </c>
      <c r="S1835">
        <f t="shared" si="57"/>
        <v>1</v>
      </c>
      <c r="T1835" s="17" t="s">
        <v>8365</v>
      </c>
    </row>
    <row r="1836" spans="1:20" ht="28.8" hidden="1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9">
        <v>41988.964062500003</v>
      </c>
      <c r="K1836">
        <v>1418684895</v>
      </c>
      <c r="L1836" t="b">
        <v>0</v>
      </c>
      <c r="M1836">
        <v>90</v>
      </c>
      <c r="N1836" t="b">
        <v>1</v>
      </c>
      <c r="O1836" t="s">
        <v>8274</v>
      </c>
      <c r="P1836">
        <f t="shared" si="56"/>
        <v>2014</v>
      </c>
      <c r="Q1836" s="12" t="s">
        <v>8323</v>
      </c>
      <c r="R1836" t="s">
        <v>8324</v>
      </c>
      <c r="S1836">
        <f t="shared" si="57"/>
        <v>12</v>
      </c>
      <c r="T1836" s="17" t="s">
        <v>8376</v>
      </c>
    </row>
    <row r="1837" spans="1:20" ht="57.6" hidden="1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9">
        <v>42430.702210648145</v>
      </c>
      <c r="K1837">
        <v>1456851071</v>
      </c>
      <c r="L1837" t="b">
        <v>0</v>
      </c>
      <c r="M1837">
        <v>11</v>
      </c>
      <c r="N1837" t="b">
        <v>1</v>
      </c>
      <c r="O1837" t="s">
        <v>8274</v>
      </c>
      <c r="P1837">
        <f t="shared" si="56"/>
        <v>2016</v>
      </c>
      <c r="Q1837" s="12" t="s">
        <v>8323</v>
      </c>
      <c r="R1837" t="s">
        <v>8324</v>
      </c>
      <c r="S1837">
        <f t="shared" si="57"/>
        <v>3</v>
      </c>
      <c r="T1837" s="17" t="s">
        <v>8367</v>
      </c>
    </row>
    <row r="1838" spans="1:20" hidden="1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9">
        <v>41305.809363425928</v>
      </c>
      <c r="K1838">
        <v>1359660329</v>
      </c>
      <c r="L1838" t="b">
        <v>0</v>
      </c>
      <c r="M1838">
        <v>55</v>
      </c>
      <c r="N1838" t="b">
        <v>1</v>
      </c>
      <c r="O1838" t="s">
        <v>8274</v>
      </c>
      <c r="P1838">
        <f t="shared" si="56"/>
        <v>2013</v>
      </c>
      <c r="Q1838" s="12" t="s">
        <v>8323</v>
      </c>
      <c r="R1838" t="s">
        <v>8324</v>
      </c>
      <c r="S1838">
        <f t="shared" si="57"/>
        <v>1</v>
      </c>
      <c r="T1838" s="17" t="s">
        <v>8365</v>
      </c>
    </row>
    <row r="1839" spans="1:20" ht="43.2" hidden="1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9">
        <v>40926.047858796293</v>
      </c>
      <c r="K1839">
        <v>1326848935</v>
      </c>
      <c r="L1839" t="b">
        <v>0</v>
      </c>
      <c r="M1839">
        <v>30</v>
      </c>
      <c r="N1839" t="b">
        <v>1</v>
      </c>
      <c r="O1839" t="s">
        <v>8274</v>
      </c>
      <c r="P1839">
        <f t="shared" si="56"/>
        <v>2012</v>
      </c>
      <c r="Q1839" s="12" t="s">
        <v>8323</v>
      </c>
      <c r="R1839" t="s">
        <v>8324</v>
      </c>
      <c r="S1839">
        <f t="shared" si="57"/>
        <v>1</v>
      </c>
      <c r="T1839" s="17" t="s">
        <v>8365</v>
      </c>
    </row>
    <row r="1840" spans="1:20" ht="43.2" hidden="1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9">
        <v>40788.786539351851</v>
      </c>
      <c r="K1840">
        <v>1314989557</v>
      </c>
      <c r="L1840" t="b">
        <v>0</v>
      </c>
      <c r="M1840">
        <v>28</v>
      </c>
      <c r="N1840" t="b">
        <v>1</v>
      </c>
      <c r="O1840" t="s">
        <v>8274</v>
      </c>
      <c r="P1840">
        <f t="shared" si="56"/>
        <v>2011</v>
      </c>
      <c r="Q1840" s="12" t="s">
        <v>8323</v>
      </c>
      <c r="R1840" t="s">
        <v>8324</v>
      </c>
      <c r="S1840">
        <f t="shared" si="57"/>
        <v>9</v>
      </c>
      <c r="T1840" s="17" t="s">
        <v>8373</v>
      </c>
    </row>
    <row r="1841" spans="1:20" ht="43.2" hidden="1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9">
        <v>42614.722013888888</v>
      </c>
      <c r="K1841">
        <v>1472750382</v>
      </c>
      <c r="L1841" t="b">
        <v>0</v>
      </c>
      <c r="M1841">
        <v>45</v>
      </c>
      <c r="N1841" t="b">
        <v>1</v>
      </c>
      <c r="O1841" t="s">
        <v>8274</v>
      </c>
      <c r="P1841">
        <f t="shared" si="56"/>
        <v>2016</v>
      </c>
      <c r="Q1841" s="12" t="s">
        <v>8323</v>
      </c>
      <c r="R1841" t="s">
        <v>8324</v>
      </c>
      <c r="S1841">
        <f t="shared" si="57"/>
        <v>9</v>
      </c>
      <c r="T1841" s="17" t="s">
        <v>8373</v>
      </c>
    </row>
    <row r="1842" spans="1:20" ht="43.2" hidden="1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9">
        <v>41382.096180555556</v>
      </c>
      <c r="K1842">
        <v>1366251510</v>
      </c>
      <c r="L1842" t="b">
        <v>0</v>
      </c>
      <c r="M1842">
        <v>13</v>
      </c>
      <c r="N1842" t="b">
        <v>1</v>
      </c>
      <c r="O1842" t="s">
        <v>8274</v>
      </c>
      <c r="P1842">
        <f t="shared" si="56"/>
        <v>2013</v>
      </c>
      <c r="Q1842" s="12" t="s">
        <v>8323</v>
      </c>
      <c r="R1842" t="s">
        <v>8324</v>
      </c>
      <c r="S1842">
        <f t="shared" si="57"/>
        <v>4</v>
      </c>
      <c r="T1842" s="17" t="s">
        <v>8368</v>
      </c>
    </row>
    <row r="1843" spans="1:20" ht="28.8" hidden="1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9">
        <v>41745.84542824074</v>
      </c>
      <c r="K1843">
        <v>1397679445</v>
      </c>
      <c r="L1843" t="b">
        <v>0</v>
      </c>
      <c r="M1843">
        <v>40</v>
      </c>
      <c r="N1843" t="b">
        <v>1</v>
      </c>
      <c r="O1843" t="s">
        <v>8274</v>
      </c>
      <c r="P1843">
        <f t="shared" si="56"/>
        <v>2014</v>
      </c>
      <c r="Q1843" s="12" t="s">
        <v>8323</v>
      </c>
      <c r="R1843" t="s">
        <v>8324</v>
      </c>
      <c r="S1843">
        <f t="shared" si="57"/>
        <v>4</v>
      </c>
      <c r="T1843" s="17" t="s">
        <v>8368</v>
      </c>
    </row>
    <row r="1844" spans="1:20" ht="43.2" hidden="1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9">
        <v>42031.631724537037</v>
      </c>
      <c r="K1844">
        <v>1422371381</v>
      </c>
      <c r="L1844" t="b">
        <v>0</v>
      </c>
      <c r="M1844">
        <v>21</v>
      </c>
      <c r="N1844" t="b">
        <v>1</v>
      </c>
      <c r="O1844" t="s">
        <v>8274</v>
      </c>
      <c r="P1844">
        <f t="shared" si="56"/>
        <v>2015</v>
      </c>
      <c r="Q1844" s="12" t="s">
        <v>8323</v>
      </c>
      <c r="R1844" t="s">
        <v>8324</v>
      </c>
      <c r="S1844">
        <f t="shared" si="57"/>
        <v>1</v>
      </c>
      <c r="T1844" s="17" t="s">
        <v>8365</v>
      </c>
    </row>
    <row r="1845" spans="1:20" ht="43.2" hidden="1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9">
        <v>40564.994837962964</v>
      </c>
      <c r="K1845">
        <v>1295653954</v>
      </c>
      <c r="L1845" t="b">
        <v>0</v>
      </c>
      <c r="M1845">
        <v>134</v>
      </c>
      <c r="N1845" t="b">
        <v>1</v>
      </c>
      <c r="O1845" t="s">
        <v>8274</v>
      </c>
      <c r="P1845">
        <f t="shared" si="56"/>
        <v>2011</v>
      </c>
      <c r="Q1845" s="12" t="s">
        <v>8323</v>
      </c>
      <c r="R1845" t="s">
        <v>8324</v>
      </c>
      <c r="S1845">
        <f t="shared" si="57"/>
        <v>1</v>
      </c>
      <c r="T1845" s="17" t="s">
        <v>8365</v>
      </c>
    </row>
    <row r="1846" spans="1:20" ht="43.2" hidden="1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9">
        <v>40666.973541666666</v>
      </c>
      <c r="K1846">
        <v>1304464914</v>
      </c>
      <c r="L1846" t="b">
        <v>0</v>
      </c>
      <c r="M1846">
        <v>20</v>
      </c>
      <c r="N1846" t="b">
        <v>1</v>
      </c>
      <c r="O1846" t="s">
        <v>8274</v>
      </c>
      <c r="P1846">
        <f t="shared" si="56"/>
        <v>2011</v>
      </c>
      <c r="Q1846" s="12" t="s">
        <v>8323</v>
      </c>
      <c r="R1846" t="s">
        <v>8324</v>
      </c>
      <c r="S1846">
        <f t="shared" si="57"/>
        <v>5</v>
      </c>
      <c r="T1846" s="17" t="s">
        <v>8369</v>
      </c>
    </row>
    <row r="1847" spans="1:20" ht="86.4" hidden="1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9">
        <v>42523.333310185182</v>
      </c>
      <c r="K1847">
        <v>1464854398</v>
      </c>
      <c r="L1847" t="b">
        <v>0</v>
      </c>
      <c r="M1847">
        <v>19</v>
      </c>
      <c r="N1847" t="b">
        <v>1</v>
      </c>
      <c r="O1847" t="s">
        <v>8274</v>
      </c>
      <c r="P1847">
        <f t="shared" si="56"/>
        <v>2016</v>
      </c>
      <c r="Q1847" s="12" t="s">
        <v>8323</v>
      </c>
      <c r="R1847" t="s">
        <v>8324</v>
      </c>
      <c r="S1847">
        <f t="shared" si="57"/>
        <v>6</v>
      </c>
      <c r="T1847" s="17" t="s">
        <v>8370</v>
      </c>
    </row>
    <row r="1848" spans="1:20" ht="43.2" hidden="1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9">
        <v>41228.650196759256</v>
      </c>
      <c r="K1848">
        <v>1352993777</v>
      </c>
      <c r="L1848" t="b">
        <v>0</v>
      </c>
      <c r="M1848">
        <v>209</v>
      </c>
      <c r="N1848" t="b">
        <v>1</v>
      </c>
      <c r="O1848" t="s">
        <v>8274</v>
      </c>
      <c r="P1848">
        <f t="shared" si="56"/>
        <v>2012</v>
      </c>
      <c r="Q1848" s="12" t="s">
        <v>8323</v>
      </c>
      <c r="R1848" t="s">
        <v>8324</v>
      </c>
      <c r="S1848">
        <f t="shared" si="57"/>
        <v>11</v>
      </c>
      <c r="T1848" s="17" t="s">
        <v>8375</v>
      </c>
    </row>
    <row r="1849" spans="1:20" ht="43.2" hidden="1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9">
        <v>42094.236481481479</v>
      </c>
      <c r="K1849">
        <v>1427780432</v>
      </c>
      <c r="L1849" t="b">
        <v>0</v>
      </c>
      <c r="M1849">
        <v>38</v>
      </c>
      <c r="N1849" t="b">
        <v>1</v>
      </c>
      <c r="O1849" t="s">
        <v>8274</v>
      </c>
      <c r="P1849">
        <f t="shared" si="56"/>
        <v>2015</v>
      </c>
      <c r="Q1849" s="12" t="s">
        <v>8323</v>
      </c>
      <c r="R1849" t="s">
        <v>8324</v>
      </c>
      <c r="S1849">
        <f t="shared" si="57"/>
        <v>3</v>
      </c>
      <c r="T1849" s="17" t="s">
        <v>8367</v>
      </c>
    </row>
    <row r="1850" spans="1:20" ht="43.2" hidden="1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9">
        <v>40691.788055555553</v>
      </c>
      <c r="K1850">
        <v>1306608888</v>
      </c>
      <c r="L1850" t="b">
        <v>0</v>
      </c>
      <c r="M1850">
        <v>24</v>
      </c>
      <c r="N1850" t="b">
        <v>1</v>
      </c>
      <c r="O1850" t="s">
        <v>8274</v>
      </c>
      <c r="P1850">
        <f t="shared" si="56"/>
        <v>2011</v>
      </c>
      <c r="Q1850" s="12" t="s">
        <v>8323</v>
      </c>
      <c r="R1850" t="s">
        <v>8324</v>
      </c>
      <c r="S1850">
        <f t="shared" si="57"/>
        <v>5</v>
      </c>
      <c r="T1850" s="17" t="s">
        <v>8369</v>
      </c>
    </row>
    <row r="1851" spans="1:20" ht="28.8" hidden="1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9">
        <v>41169.845590277779</v>
      </c>
      <c r="K1851">
        <v>1347913059</v>
      </c>
      <c r="L1851" t="b">
        <v>0</v>
      </c>
      <c r="M1851">
        <v>8</v>
      </c>
      <c r="N1851" t="b">
        <v>1</v>
      </c>
      <c r="O1851" t="s">
        <v>8274</v>
      </c>
      <c r="P1851">
        <f t="shared" si="56"/>
        <v>2012</v>
      </c>
      <c r="Q1851" s="12" t="s">
        <v>8323</v>
      </c>
      <c r="R1851" t="s">
        <v>8324</v>
      </c>
      <c r="S1851">
        <f t="shared" si="57"/>
        <v>9</v>
      </c>
      <c r="T1851" s="17" t="s">
        <v>8373</v>
      </c>
    </row>
    <row r="1852" spans="1:20" ht="43.2" hidden="1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9">
        <v>41800.959490740737</v>
      </c>
      <c r="K1852">
        <v>1402441300</v>
      </c>
      <c r="L1852" t="b">
        <v>0</v>
      </c>
      <c r="M1852">
        <v>179</v>
      </c>
      <c r="N1852" t="b">
        <v>1</v>
      </c>
      <c r="O1852" t="s">
        <v>8274</v>
      </c>
      <c r="P1852">
        <f t="shared" si="56"/>
        <v>2014</v>
      </c>
      <c r="Q1852" s="12" t="s">
        <v>8323</v>
      </c>
      <c r="R1852" t="s">
        <v>8324</v>
      </c>
      <c r="S1852">
        <f t="shared" si="57"/>
        <v>6</v>
      </c>
      <c r="T1852" s="17" t="s">
        <v>8370</v>
      </c>
    </row>
    <row r="1853" spans="1:20" ht="43.2" hidden="1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9">
        <v>41827.906689814816</v>
      </c>
      <c r="K1853">
        <v>1404769538</v>
      </c>
      <c r="L1853" t="b">
        <v>0</v>
      </c>
      <c r="M1853">
        <v>26</v>
      </c>
      <c r="N1853" t="b">
        <v>1</v>
      </c>
      <c r="O1853" t="s">
        <v>8274</v>
      </c>
      <c r="P1853">
        <f t="shared" si="56"/>
        <v>2014</v>
      </c>
      <c r="Q1853" s="12" t="s">
        <v>8323</v>
      </c>
      <c r="R1853" t="s">
        <v>8324</v>
      </c>
      <c r="S1853">
        <f t="shared" si="57"/>
        <v>7</v>
      </c>
      <c r="T1853" s="17" t="s">
        <v>8371</v>
      </c>
    </row>
    <row r="1854" spans="1:20" ht="43.2" hidden="1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9">
        <v>42081.771435185183</v>
      </c>
      <c r="K1854">
        <v>1426703452</v>
      </c>
      <c r="L1854" t="b">
        <v>0</v>
      </c>
      <c r="M1854">
        <v>131</v>
      </c>
      <c r="N1854" t="b">
        <v>1</v>
      </c>
      <c r="O1854" t="s">
        <v>8274</v>
      </c>
      <c r="P1854">
        <f t="shared" si="56"/>
        <v>2015</v>
      </c>
      <c r="Q1854" s="12" t="s">
        <v>8323</v>
      </c>
      <c r="R1854" t="s">
        <v>8324</v>
      </c>
      <c r="S1854">
        <f t="shared" si="57"/>
        <v>3</v>
      </c>
      <c r="T1854" s="17" t="s">
        <v>8367</v>
      </c>
    </row>
    <row r="1855" spans="1:20" ht="43.2" hidden="1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9">
        <v>41177.060381944444</v>
      </c>
      <c r="K1855">
        <v>1348536417</v>
      </c>
      <c r="L1855" t="b">
        <v>0</v>
      </c>
      <c r="M1855">
        <v>14</v>
      </c>
      <c r="N1855" t="b">
        <v>1</v>
      </c>
      <c r="O1855" t="s">
        <v>8274</v>
      </c>
      <c r="P1855">
        <f t="shared" si="56"/>
        <v>2012</v>
      </c>
      <c r="Q1855" s="12" t="s">
        <v>8323</v>
      </c>
      <c r="R1855" t="s">
        <v>8324</v>
      </c>
      <c r="S1855">
        <f t="shared" si="57"/>
        <v>9</v>
      </c>
      <c r="T1855" s="17" t="s">
        <v>8373</v>
      </c>
    </row>
    <row r="1856" spans="1:20" ht="43.2" hidden="1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9">
        <v>41388.021261574075</v>
      </c>
      <c r="K1856">
        <v>1366763437</v>
      </c>
      <c r="L1856" t="b">
        <v>0</v>
      </c>
      <c r="M1856">
        <v>174</v>
      </c>
      <c r="N1856" t="b">
        <v>1</v>
      </c>
      <c r="O1856" t="s">
        <v>8274</v>
      </c>
      <c r="P1856">
        <f t="shared" si="56"/>
        <v>2013</v>
      </c>
      <c r="Q1856" s="12" t="s">
        <v>8323</v>
      </c>
      <c r="R1856" t="s">
        <v>8324</v>
      </c>
      <c r="S1856">
        <f t="shared" si="57"/>
        <v>4</v>
      </c>
      <c r="T1856" s="17" t="s">
        <v>8368</v>
      </c>
    </row>
    <row r="1857" spans="1:20" ht="43.2" hidden="1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9">
        <v>41600.538657407407</v>
      </c>
      <c r="K1857">
        <v>1385124940</v>
      </c>
      <c r="L1857" t="b">
        <v>0</v>
      </c>
      <c r="M1857">
        <v>191</v>
      </c>
      <c r="N1857" t="b">
        <v>1</v>
      </c>
      <c r="O1857" t="s">
        <v>8274</v>
      </c>
      <c r="P1857">
        <f t="shared" si="56"/>
        <v>2013</v>
      </c>
      <c r="Q1857" s="12" t="s">
        <v>8323</v>
      </c>
      <c r="R1857" t="s">
        <v>8324</v>
      </c>
      <c r="S1857">
        <f t="shared" si="57"/>
        <v>11</v>
      </c>
      <c r="T1857" s="17" t="s">
        <v>8375</v>
      </c>
    </row>
    <row r="1858" spans="1:20" ht="43.2" hidden="1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9">
        <v>41817.855000000003</v>
      </c>
      <c r="K1858">
        <v>1403901072</v>
      </c>
      <c r="L1858" t="b">
        <v>0</v>
      </c>
      <c r="M1858">
        <v>38</v>
      </c>
      <c r="N1858" t="b">
        <v>1</v>
      </c>
      <c r="O1858" t="s">
        <v>8274</v>
      </c>
      <c r="P1858">
        <f t="shared" si="56"/>
        <v>2014</v>
      </c>
      <c r="Q1858" s="12" t="s">
        <v>8323</v>
      </c>
      <c r="R1858" t="s">
        <v>8324</v>
      </c>
      <c r="S1858">
        <f t="shared" si="57"/>
        <v>6</v>
      </c>
      <c r="T1858" s="17" t="s">
        <v>8370</v>
      </c>
    </row>
    <row r="1859" spans="1:20" ht="43.2" hidden="1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9">
        <v>41864.76866898148</v>
      </c>
      <c r="K1859">
        <v>1407954413</v>
      </c>
      <c r="L1859" t="b">
        <v>0</v>
      </c>
      <c r="M1859">
        <v>22</v>
      </c>
      <c r="N1859" t="b">
        <v>1</v>
      </c>
      <c r="O1859" t="s">
        <v>8274</v>
      </c>
      <c r="P1859">
        <f t="shared" ref="P1859:P1922" si="58">YEAR(J1859)</f>
        <v>2014</v>
      </c>
      <c r="Q1859" s="12" t="s">
        <v>8323</v>
      </c>
      <c r="R1859" t="s">
        <v>8324</v>
      </c>
      <c r="S1859">
        <f t="shared" ref="S1859:S1922" si="59">MONTH(J1859)</f>
        <v>8</v>
      </c>
      <c r="T1859" s="17" t="s">
        <v>8372</v>
      </c>
    </row>
    <row r="1860" spans="1:20" ht="43.2" hidden="1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9">
        <v>40833.200474537036</v>
      </c>
      <c r="K1860">
        <v>1318826921</v>
      </c>
      <c r="L1860" t="b">
        <v>0</v>
      </c>
      <c r="M1860">
        <v>149</v>
      </c>
      <c r="N1860" t="b">
        <v>1</v>
      </c>
      <c r="O1860" t="s">
        <v>8274</v>
      </c>
      <c r="P1860">
        <f t="shared" si="58"/>
        <v>2011</v>
      </c>
      <c r="Q1860" s="12" t="s">
        <v>8323</v>
      </c>
      <c r="R1860" t="s">
        <v>8324</v>
      </c>
      <c r="S1860">
        <f t="shared" si="59"/>
        <v>10</v>
      </c>
      <c r="T1860" s="17" t="s">
        <v>8374</v>
      </c>
    </row>
    <row r="1861" spans="1:20" ht="28.8" hidden="1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9">
        <v>40778.770011574074</v>
      </c>
      <c r="K1861">
        <v>1314124129</v>
      </c>
      <c r="L1861" t="b">
        <v>0</v>
      </c>
      <c r="M1861">
        <v>56</v>
      </c>
      <c r="N1861" t="b">
        <v>1</v>
      </c>
      <c r="O1861" t="s">
        <v>8274</v>
      </c>
      <c r="P1861">
        <f t="shared" si="58"/>
        <v>2011</v>
      </c>
      <c r="Q1861" s="12" t="s">
        <v>8323</v>
      </c>
      <c r="R1861" t="s">
        <v>8324</v>
      </c>
      <c r="S1861">
        <f t="shared" si="59"/>
        <v>8</v>
      </c>
      <c r="T1861" s="17" t="s">
        <v>8372</v>
      </c>
    </row>
    <row r="1862" spans="1:20" ht="43.2" hidden="1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9">
        <v>41655.709305555552</v>
      </c>
      <c r="K1862">
        <v>1389891684</v>
      </c>
      <c r="L1862" t="b">
        <v>0</v>
      </c>
      <c r="M1862">
        <v>19</v>
      </c>
      <c r="N1862" t="b">
        <v>1</v>
      </c>
      <c r="O1862" t="s">
        <v>8274</v>
      </c>
      <c r="P1862">
        <f t="shared" si="58"/>
        <v>2014</v>
      </c>
      <c r="Q1862" s="12" t="s">
        <v>8323</v>
      </c>
      <c r="R1862" t="s">
        <v>8324</v>
      </c>
      <c r="S1862">
        <f t="shared" si="59"/>
        <v>1</v>
      </c>
      <c r="T1862" s="17" t="s">
        <v>8365</v>
      </c>
    </row>
    <row r="1863" spans="1:20" ht="43.2" hidden="1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9">
        <v>42000.300243055557</v>
      </c>
      <c r="K1863">
        <v>1419664341</v>
      </c>
      <c r="L1863" t="b">
        <v>0</v>
      </c>
      <c r="M1863">
        <v>0</v>
      </c>
      <c r="N1863" t="b">
        <v>0</v>
      </c>
      <c r="O1863" t="s">
        <v>8281</v>
      </c>
      <c r="P1863">
        <f t="shared" si="58"/>
        <v>2014</v>
      </c>
      <c r="Q1863" s="12" t="s">
        <v>8331</v>
      </c>
      <c r="R1863" t="s">
        <v>8333</v>
      </c>
      <c r="S1863">
        <f t="shared" si="59"/>
        <v>12</v>
      </c>
      <c r="T1863" s="17" t="s">
        <v>8376</v>
      </c>
    </row>
    <row r="1864" spans="1:20" ht="43.2" hidden="1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9">
        <v>42755.492754629631</v>
      </c>
      <c r="K1864">
        <v>1484912974</v>
      </c>
      <c r="L1864" t="b">
        <v>0</v>
      </c>
      <c r="M1864">
        <v>16</v>
      </c>
      <c r="N1864" t="b">
        <v>0</v>
      </c>
      <c r="O1864" t="s">
        <v>8281</v>
      </c>
      <c r="P1864">
        <f t="shared" si="58"/>
        <v>2017</v>
      </c>
      <c r="Q1864" s="12" t="s">
        <v>8331</v>
      </c>
      <c r="R1864" t="s">
        <v>8333</v>
      </c>
      <c r="S1864">
        <f t="shared" si="59"/>
        <v>1</v>
      </c>
      <c r="T1864" s="17" t="s">
        <v>8365</v>
      </c>
    </row>
    <row r="1865" spans="1:20" ht="43.2" hidden="1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9">
        <v>41772.797280092593</v>
      </c>
      <c r="K1865">
        <v>1400008085</v>
      </c>
      <c r="L1865" t="b">
        <v>0</v>
      </c>
      <c r="M1865">
        <v>2</v>
      </c>
      <c r="N1865" t="b">
        <v>0</v>
      </c>
      <c r="O1865" t="s">
        <v>8281</v>
      </c>
      <c r="P1865">
        <f t="shared" si="58"/>
        <v>2014</v>
      </c>
      <c r="Q1865" s="12" t="s">
        <v>8331</v>
      </c>
      <c r="R1865" t="s">
        <v>8333</v>
      </c>
      <c r="S1865">
        <f t="shared" si="59"/>
        <v>5</v>
      </c>
      <c r="T1865" s="17" t="s">
        <v>8369</v>
      </c>
    </row>
    <row r="1866" spans="1:20" ht="43.2" hidden="1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9">
        <v>41733.716435185182</v>
      </c>
      <c r="K1866">
        <v>1396631500</v>
      </c>
      <c r="L1866" t="b">
        <v>0</v>
      </c>
      <c r="M1866">
        <v>48</v>
      </c>
      <c r="N1866" t="b">
        <v>0</v>
      </c>
      <c r="O1866" t="s">
        <v>8281</v>
      </c>
      <c r="P1866">
        <f t="shared" si="58"/>
        <v>2014</v>
      </c>
      <c r="Q1866" s="12" t="s">
        <v>8331</v>
      </c>
      <c r="R1866" t="s">
        <v>8333</v>
      </c>
      <c r="S1866">
        <f t="shared" si="59"/>
        <v>4</v>
      </c>
      <c r="T1866" s="17" t="s">
        <v>8368</v>
      </c>
    </row>
    <row r="1867" spans="1:20" ht="43.2" hidden="1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9">
        <v>42645.367442129631</v>
      </c>
      <c r="K1867">
        <v>1475398147</v>
      </c>
      <c r="L1867" t="b">
        <v>0</v>
      </c>
      <c r="M1867">
        <v>2</v>
      </c>
      <c r="N1867" t="b">
        <v>0</v>
      </c>
      <c r="O1867" t="s">
        <v>8281</v>
      </c>
      <c r="P1867">
        <f t="shared" si="58"/>
        <v>2016</v>
      </c>
      <c r="Q1867" s="12" t="s">
        <v>8331</v>
      </c>
      <c r="R1867" t="s">
        <v>8333</v>
      </c>
      <c r="S1867">
        <f t="shared" si="59"/>
        <v>10</v>
      </c>
      <c r="T1867" s="17" t="s">
        <v>8374</v>
      </c>
    </row>
    <row r="1868" spans="1:20" ht="43.2" hidden="1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9">
        <v>42742.246493055558</v>
      </c>
      <c r="K1868">
        <v>1483768497</v>
      </c>
      <c r="L1868" t="b">
        <v>0</v>
      </c>
      <c r="M1868">
        <v>2</v>
      </c>
      <c r="N1868" t="b">
        <v>0</v>
      </c>
      <c r="O1868" t="s">
        <v>8281</v>
      </c>
      <c r="P1868">
        <f t="shared" si="58"/>
        <v>2017</v>
      </c>
      <c r="Q1868" s="12" t="s">
        <v>8331</v>
      </c>
      <c r="R1868" t="s">
        <v>8333</v>
      </c>
      <c r="S1868">
        <f t="shared" si="59"/>
        <v>1</v>
      </c>
      <c r="T1868" s="17" t="s">
        <v>8365</v>
      </c>
    </row>
    <row r="1869" spans="1:20" ht="43.2" hidden="1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9">
        <v>42649.924907407411</v>
      </c>
      <c r="K1869">
        <v>1475791912</v>
      </c>
      <c r="L1869" t="b">
        <v>0</v>
      </c>
      <c r="M1869">
        <v>1</v>
      </c>
      <c r="N1869" t="b">
        <v>0</v>
      </c>
      <c r="O1869" t="s">
        <v>8281</v>
      </c>
      <c r="P1869">
        <f t="shared" si="58"/>
        <v>2016</v>
      </c>
      <c r="Q1869" s="12" t="s">
        <v>8331</v>
      </c>
      <c r="R1869" t="s">
        <v>8333</v>
      </c>
      <c r="S1869">
        <f t="shared" si="59"/>
        <v>10</v>
      </c>
      <c r="T1869" s="17" t="s">
        <v>8374</v>
      </c>
    </row>
    <row r="1870" spans="1:20" ht="43.2" hidden="1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9">
        <v>42328.779224537036</v>
      </c>
      <c r="K1870">
        <v>1448044925</v>
      </c>
      <c r="L1870" t="b">
        <v>0</v>
      </c>
      <c r="M1870">
        <v>17</v>
      </c>
      <c r="N1870" t="b">
        <v>0</v>
      </c>
      <c r="O1870" t="s">
        <v>8281</v>
      </c>
      <c r="P1870">
        <f t="shared" si="58"/>
        <v>2015</v>
      </c>
      <c r="Q1870" s="12" t="s">
        <v>8331</v>
      </c>
      <c r="R1870" t="s">
        <v>8333</v>
      </c>
      <c r="S1870">
        <f t="shared" si="59"/>
        <v>11</v>
      </c>
      <c r="T1870" s="17" t="s">
        <v>8375</v>
      </c>
    </row>
    <row r="1871" spans="1:20" ht="43.2" hidden="1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9">
        <v>42709.002881944441</v>
      </c>
      <c r="K1871">
        <v>1480896249</v>
      </c>
      <c r="L1871" t="b">
        <v>0</v>
      </c>
      <c r="M1871">
        <v>0</v>
      </c>
      <c r="N1871" t="b">
        <v>0</v>
      </c>
      <c r="O1871" t="s">
        <v>8281</v>
      </c>
      <c r="P1871">
        <f t="shared" si="58"/>
        <v>2016</v>
      </c>
      <c r="Q1871" s="12" t="s">
        <v>8331</v>
      </c>
      <c r="R1871" t="s">
        <v>8333</v>
      </c>
      <c r="S1871">
        <f t="shared" si="59"/>
        <v>12</v>
      </c>
      <c r="T1871" s="17" t="s">
        <v>8376</v>
      </c>
    </row>
    <row r="1872" spans="1:20" ht="43.2" hidden="1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9">
        <v>42371.355729166666</v>
      </c>
      <c r="K1872">
        <v>1451723535</v>
      </c>
      <c r="L1872" t="b">
        <v>0</v>
      </c>
      <c r="M1872">
        <v>11</v>
      </c>
      <c r="N1872" t="b">
        <v>0</v>
      </c>
      <c r="O1872" t="s">
        <v>8281</v>
      </c>
      <c r="P1872">
        <f t="shared" si="58"/>
        <v>2016</v>
      </c>
      <c r="Q1872" s="12" t="s">
        <v>8331</v>
      </c>
      <c r="R1872" t="s">
        <v>8333</v>
      </c>
      <c r="S1872">
        <f t="shared" si="59"/>
        <v>1</v>
      </c>
      <c r="T1872" s="17" t="s">
        <v>8365</v>
      </c>
    </row>
    <row r="1873" spans="1:20" ht="43.2" hidden="1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9">
        <v>41923.783576388887</v>
      </c>
      <c r="K1873">
        <v>1413053301</v>
      </c>
      <c r="L1873" t="b">
        <v>0</v>
      </c>
      <c r="M1873">
        <v>95</v>
      </c>
      <c r="N1873" t="b">
        <v>0</v>
      </c>
      <c r="O1873" t="s">
        <v>8281</v>
      </c>
      <c r="P1873">
        <f t="shared" si="58"/>
        <v>2014</v>
      </c>
      <c r="Q1873" s="12" t="s">
        <v>8331</v>
      </c>
      <c r="R1873" t="s">
        <v>8333</v>
      </c>
      <c r="S1873">
        <f t="shared" si="59"/>
        <v>10</v>
      </c>
      <c r="T1873" s="17" t="s">
        <v>8374</v>
      </c>
    </row>
    <row r="1874" spans="1:20" ht="43.2" hidden="1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9">
        <v>42155.129652777781</v>
      </c>
      <c r="K1874">
        <v>1433041602</v>
      </c>
      <c r="L1874" t="b">
        <v>0</v>
      </c>
      <c r="M1874">
        <v>13</v>
      </c>
      <c r="N1874" t="b">
        <v>0</v>
      </c>
      <c r="O1874" t="s">
        <v>8281</v>
      </c>
      <c r="P1874">
        <f t="shared" si="58"/>
        <v>2015</v>
      </c>
      <c r="Q1874" s="12" t="s">
        <v>8331</v>
      </c>
      <c r="R1874" t="s">
        <v>8333</v>
      </c>
      <c r="S1874">
        <f t="shared" si="59"/>
        <v>5</v>
      </c>
      <c r="T1874" s="17" t="s">
        <v>8369</v>
      </c>
    </row>
    <row r="1875" spans="1:20" ht="43.2" hidden="1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9">
        <v>42164.615856481483</v>
      </c>
      <c r="K1875">
        <v>1433861210</v>
      </c>
      <c r="L1875" t="b">
        <v>0</v>
      </c>
      <c r="M1875">
        <v>2</v>
      </c>
      <c r="N1875" t="b">
        <v>0</v>
      </c>
      <c r="O1875" t="s">
        <v>8281</v>
      </c>
      <c r="P1875">
        <f t="shared" si="58"/>
        <v>2015</v>
      </c>
      <c r="Q1875" s="12" t="s">
        <v>8331</v>
      </c>
      <c r="R1875" t="s">
        <v>8333</v>
      </c>
      <c r="S1875">
        <f t="shared" si="59"/>
        <v>6</v>
      </c>
      <c r="T1875" s="17" t="s">
        <v>8370</v>
      </c>
    </row>
    <row r="1876" spans="1:20" ht="57.6" hidden="1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9">
        <v>42529.969131944446</v>
      </c>
      <c r="K1876">
        <v>1465427733</v>
      </c>
      <c r="L1876" t="b">
        <v>0</v>
      </c>
      <c r="M1876">
        <v>2</v>
      </c>
      <c r="N1876" t="b">
        <v>0</v>
      </c>
      <c r="O1876" t="s">
        <v>8281</v>
      </c>
      <c r="P1876">
        <f t="shared" si="58"/>
        <v>2016</v>
      </c>
      <c r="Q1876" s="12" t="s">
        <v>8331</v>
      </c>
      <c r="R1876" t="s">
        <v>8333</v>
      </c>
      <c r="S1876">
        <f t="shared" si="59"/>
        <v>6</v>
      </c>
      <c r="T1876" s="17" t="s">
        <v>8370</v>
      </c>
    </row>
    <row r="1877" spans="1:20" ht="28.8" hidden="1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9">
        <v>42528.899398148147</v>
      </c>
      <c r="K1877">
        <v>1465335308</v>
      </c>
      <c r="L1877" t="b">
        <v>0</v>
      </c>
      <c r="M1877">
        <v>3</v>
      </c>
      <c r="N1877" t="b">
        <v>0</v>
      </c>
      <c r="O1877" t="s">
        <v>8281</v>
      </c>
      <c r="P1877">
        <f t="shared" si="58"/>
        <v>2016</v>
      </c>
      <c r="Q1877" s="12" t="s">
        <v>8331</v>
      </c>
      <c r="R1877" t="s">
        <v>8333</v>
      </c>
      <c r="S1877">
        <f t="shared" si="59"/>
        <v>6</v>
      </c>
      <c r="T1877" s="17" t="s">
        <v>8370</v>
      </c>
    </row>
    <row r="1878" spans="1:20" ht="43.2" hidden="1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9">
        <v>41776.284780092596</v>
      </c>
      <c r="K1878">
        <v>1400309405</v>
      </c>
      <c r="L1878" t="b">
        <v>0</v>
      </c>
      <c r="M1878">
        <v>0</v>
      </c>
      <c r="N1878" t="b">
        <v>0</v>
      </c>
      <c r="O1878" t="s">
        <v>8281</v>
      </c>
      <c r="P1878">
        <f t="shared" si="58"/>
        <v>2014</v>
      </c>
      <c r="Q1878" s="12" t="s">
        <v>8331</v>
      </c>
      <c r="R1878" t="s">
        <v>8333</v>
      </c>
      <c r="S1878">
        <f t="shared" si="59"/>
        <v>5</v>
      </c>
      <c r="T1878" s="17" t="s">
        <v>8369</v>
      </c>
    </row>
    <row r="1879" spans="1:20" ht="28.8" hidden="1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9">
        <v>42035.029224537036</v>
      </c>
      <c r="K1879">
        <v>1422664925</v>
      </c>
      <c r="L1879" t="b">
        <v>0</v>
      </c>
      <c r="M1879">
        <v>0</v>
      </c>
      <c r="N1879" t="b">
        <v>0</v>
      </c>
      <c r="O1879" t="s">
        <v>8281</v>
      </c>
      <c r="P1879">
        <f t="shared" si="58"/>
        <v>2015</v>
      </c>
      <c r="Q1879" s="12" t="s">
        <v>8331</v>
      </c>
      <c r="R1879" t="s">
        <v>8333</v>
      </c>
      <c r="S1879">
        <f t="shared" si="59"/>
        <v>1</v>
      </c>
      <c r="T1879" s="17" t="s">
        <v>8365</v>
      </c>
    </row>
    <row r="1880" spans="1:20" ht="43.2" hidden="1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9">
        <v>41773.008738425924</v>
      </c>
      <c r="K1880">
        <v>1400026355</v>
      </c>
      <c r="L1880" t="b">
        <v>0</v>
      </c>
      <c r="M1880">
        <v>0</v>
      </c>
      <c r="N1880" t="b">
        <v>0</v>
      </c>
      <c r="O1880" t="s">
        <v>8281</v>
      </c>
      <c r="P1880">
        <f t="shared" si="58"/>
        <v>2014</v>
      </c>
      <c r="Q1880" s="12" t="s">
        <v>8331</v>
      </c>
      <c r="R1880" t="s">
        <v>8333</v>
      </c>
      <c r="S1880">
        <f t="shared" si="59"/>
        <v>5</v>
      </c>
      <c r="T1880" s="17" t="s">
        <v>8369</v>
      </c>
    </row>
    <row r="1881" spans="1:20" ht="43.2" hidden="1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9">
        <v>42413.649641203701</v>
      </c>
      <c r="K1881">
        <v>1455377729</v>
      </c>
      <c r="L1881" t="b">
        <v>0</v>
      </c>
      <c r="M1881">
        <v>2</v>
      </c>
      <c r="N1881" t="b">
        <v>0</v>
      </c>
      <c r="O1881" t="s">
        <v>8281</v>
      </c>
      <c r="P1881">
        <f t="shared" si="58"/>
        <v>2016</v>
      </c>
      <c r="Q1881" s="12" t="s">
        <v>8331</v>
      </c>
      <c r="R1881" t="s">
        <v>8333</v>
      </c>
      <c r="S1881">
        <f t="shared" si="59"/>
        <v>2</v>
      </c>
      <c r="T1881" s="17" t="s">
        <v>8366</v>
      </c>
    </row>
    <row r="1882" spans="1:20" ht="28.8" hidden="1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9">
        <v>42430.56689814815</v>
      </c>
      <c r="K1882">
        <v>1456839380</v>
      </c>
      <c r="L1882" t="b">
        <v>0</v>
      </c>
      <c r="M1882">
        <v>24</v>
      </c>
      <c r="N1882" t="b">
        <v>0</v>
      </c>
      <c r="O1882" t="s">
        <v>8281</v>
      </c>
      <c r="P1882">
        <f t="shared" si="58"/>
        <v>2016</v>
      </c>
      <c r="Q1882" s="12" t="s">
        <v>8331</v>
      </c>
      <c r="R1882" t="s">
        <v>8333</v>
      </c>
      <c r="S1882">
        <f t="shared" si="59"/>
        <v>3</v>
      </c>
      <c r="T1882" s="17" t="s">
        <v>8367</v>
      </c>
    </row>
    <row r="1883" spans="1:20" ht="43.2" hidden="1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9">
        <v>42043.152650462966</v>
      </c>
      <c r="K1883">
        <v>1423366789</v>
      </c>
      <c r="L1883" t="b">
        <v>0</v>
      </c>
      <c r="M1883">
        <v>70</v>
      </c>
      <c r="N1883" t="b">
        <v>1</v>
      </c>
      <c r="O1883" t="s">
        <v>8277</v>
      </c>
      <c r="P1883">
        <f t="shared" si="58"/>
        <v>2015</v>
      </c>
      <c r="Q1883" s="12" t="s">
        <v>8323</v>
      </c>
      <c r="R1883" t="s">
        <v>8327</v>
      </c>
      <c r="S1883">
        <f t="shared" si="59"/>
        <v>2</v>
      </c>
      <c r="T1883" s="17" t="s">
        <v>8366</v>
      </c>
    </row>
    <row r="1884" spans="1:20" ht="43.2" hidden="1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9">
        <v>41067.949212962965</v>
      </c>
      <c r="K1884">
        <v>1339109212</v>
      </c>
      <c r="L1884" t="b">
        <v>0</v>
      </c>
      <c r="M1884">
        <v>81</v>
      </c>
      <c r="N1884" t="b">
        <v>1</v>
      </c>
      <c r="O1884" t="s">
        <v>8277</v>
      </c>
      <c r="P1884">
        <f t="shared" si="58"/>
        <v>2012</v>
      </c>
      <c r="Q1884" s="12" t="s">
        <v>8323</v>
      </c>
      <c r="R1884" t="s">
        <v>8327</v>
      </c>
      <c r="S1884">
        <f t="shared" si="59"/>
        <v>6</v>
      </c>
      <c r="T1884" s="17" t="s">
        <v>8370</v>
      </c>
    </row>
    <row r="1885" spans="1:20" ht="43.2" hidden="1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9">
        <v>40977.948009259257</v>
      </c>
      <c r="K1885">
        <v>1331333108</v>
      </c>
      <c r="L1885" t="b">
        <v>0</v>
      </c>
      <c r="M1885">
        <v>32</v>
      </c>
      <c r="N1885" t="b">
        <v>1</v>
      </c>
      <c r="O1885" t="s">
        <v>8277</v>
      </c>
      <c r="P1885">
        <f t="shared" si="58"/>
        <v>2012</v>
      </c>
      <c r="Q1885" s="12" t="s">
        <v>8323</v>
      </c>
      <c r="R1885" t="s">
        <v>8327</v>
      </c>
      <c r="S1885">
        <f t="shared" si="59"/>
        <v>3</v>
      </c>
      <c r="T1885" s="17" t="s">
        <v>8367</v>
      </c>
    </row>
    <row r="1886" spans="1:20" ht="43.2" hidden="1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9">
        <v>41205.198321759257</v>
      </c>
      <c r="K1886">
        <v>1350967535</v>
      </c>
      <c r="L1886" t="b">
        <v>0</v>
      </c>
      <c r="M1886">
        <v>26</v>
      </c>
      <c r="N1886" t="b">
        <v>1</v>
      </c>
      <c r="O1886" t="s">
        <v>8277</v>
      </c>
      <c r="P1886">
        <f t="shared" si="58"/>
        <v>2012</v>
      </c>
      <c r="Q1886" s="12" t="s">
        <v>8323</v>
      </c>
      <c r="R1886" t="s">
        <v>8327</v>
      </c>
      <c r="S1886">
        <f t="shared" si="59"/>
        <v>10</v>
      </c>
      <c r="T1886" s="17" t="s">
        <v>8374</v>
      </c>
    </row>
    <row r="1887" spans="1:20" ht="43.2" hidden="1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9">
        <v>41099.093865740739</v>
      </c>
      <c r="K1887">
        <v>1341800110</v>
      </c>
      <c r="L1887" t="b">
        <v>0</v>
      </c>
      <c r="M1887">
        <v>105</v>
      </c>
      <c r="N1887" t="b">
        <v>1</v>
      </c>
      <c r="O1887" t="s">
        <v>8277</v>
      </c>
      <c r="P1887">
        <f t="shared" si="58"/>
        <v>2012</v>
      </c>
      <c r="Q1887" s="12" t="s">
        <v>8323</v>
      </c>
      <c r="R1887" t="s">
        <v>8327</v>
      </c>
      <c r="S1887">
        <f t="shared" si="59"/>
        <v>7</v>
      </c>
      <c r="T1887" s="17" t="s">
        <v>8371</v>
      </c>
    </row>
    <row r="1888" spans="1:20" ht="43.2" hidden="1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9">
        <v>41925.906689814816</v>
      </c>
      <c r="K1888">
        <v>1413236738</v>
      </c>
      <c r="L1888" t="b">
        <v>0</v>
      </c>
      <c r="M1888">
        <v>29</v>
      </c>
      <c r="N1888" t="b">
        <v>1</v>
      </c>
      <c r="O1888" t="s">
        <v>8277</v>
      </c>
      <c r="P1888">
        <f t="shared" si="58"/>
        <v>2014</v>
      </c>
      <c r="Q1888" s="12" t="s">
        <v>8323</v>
      </c>
      <c r="R1888" t="s">
        <v>8327</v>
      </c>
      <c r="S1888">
        <f t="shared" si="59"/>
        <v>10</v>
      </c>
      <c r="T1888" s="17" t="s">
        <v>8374</v>
      </c>
    </row>
    <row r="1889" spans="1:20" ht="43.2" hidden="1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9">
        <v>42323.800138888888</v>
      </c>
      <c r="K1889">
        <v>1447614732</v>
      </c>
      <c r="L1889" t="b">
        <v>0</v>
      </c>
      <c r="M1889">
        <v>8</v>
      </c>
      <c r="N1889" t="b">
        <v>1</v>
      </c>
      <c r="O1889" t="s">
        <v>8277</v>
      </c>
      <c r="P1889">
        <f t="shared" si="58"/>
        <v>2015</v>
      </c>
      <c r="Q1889" s="12" t="s">
        <v>8323</v>
      </c>
      <c r="R1889" t="s">
        <v>8327</v>
      </c>
      <c r="S1889">
        <f t="shared" si="59"/>
        <v>11</v>
      </c>
      <c r="T1889" s="17" t="s">
        <v>8375</v>
      </c>
    </row>
    <row r="1890" spans="1:20" ht="43.2" hidden="1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9">
        <v>40299.239953703705</v>
      </c>
      <c r="K1890">
        <v>1272692732</v>
      </c>
      <c r="L1890" t="b">
        <v>0</v>
      </c>
      <c r="M1890">
        <v>89</v>
      </c>
      <c r="N1890" t="b">
        <v>1</v>
      </c>
      <c r="O1890" t="s">
        <v>8277</v>
      </c>
      <c r="P1890">
        <f t="shared" si="58"/>
        <v>2010</v>
      </c>
      <c r="Q1890" s="12" t="s">
        <v>8323</v>
      </c>
      <c r="R1890" t="s">
        <v>8327</v>
      </c>
      <c r="S1890">
        <f t="shared" si="59"/>
        <v>5</v>
      </c>
      <c r="T1890" s="17" t="s">
        <v>8369</v>
      </c>
    </row>
    <row r="1891" spans="1:20" ht="43.2" hidden="1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9">
        <v>41299.793356481481</v>
      </c>
      <c r="K1891">
        <v>1359140546</v>
      </c>
      <c r="L1891" t="b">
        <v>0</v>
      </c>
      <c r="M1891">
        <v>44</v>
      </c>
      <c r="N1891" t="b">
        <v>1</v>
      </c>
      <c r="O1891" t="s">
        <v>8277</v>
      </c>
      <c r="P1891">
        <f t="shared" si="58"/>
        <v>2013</v>
      </c>
      <c r="Q1891" s="12" t="s">
        <v>8323</v>
      </c>
      <c r="R1891" t="s">
        <v>8327</v>
      </c>
      <c r="S1891">
        <f t="shared" si="59"/>
        <v>1</v>
      </c>
      <c r="T1891" s="17" t="s">
        <v>8365</v>
      </c>
    </row>
    <row r="1892" spans="1:20" ht="43.2" hidden="1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9">
        <v>41228.786203703705</v>
      </c>
      <c r="K1892">
        <v>1353005528</v>
      </c>
      <c r="L1892" t="b">
        <v>0</v>
      </c>
      <c r="M1892">
        <v>246</v>
      </c>
      <c r="N1892" t="b">
        <v>1</v>
      </c>
      <c r="O1892" t="s">
        <v>8277</v>
      </c>
      <c r="P1892">
        <f t="shared" si="58"/>
        <v>2012</v>
      </c>
      <c r="Q1892" s="12" t="s">
        <v>8323</v>
      </c>
      <c r="R1892" t="s">
        <v>8327</v>
      </c>
      <c r="S1892">
        <f t="shared" si="59"/>
        <v>11</v>
      </c>
      <c r="T1892" s="17" t="s">
        <v>8375</v>
      </c>
    </row>
    <row r="1893" spans="1:20" ht="57.6" hidden="1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9">
        <v>40335.798078703701</v>
      </c>
      <c r="K1893">
        <v>1275851354</v>
      </c>
      <c r="L1893" t="b">
        <v>0</v>
      </c>
      <c r="M1893">
        <v>120</v>
      </c>
      <c r="N1893" t="b">
        <v>1</v>
      </c>
      <c r="O1893" t="s">
        <v>8277</v>
      </c>
      <c r="P1893">
        <f t="shared" si="58"/>
        <v>2010</v>
      </c>
      <c r="Q1893" s="12" t="s">
        <v>8323</v>
      </c>
      <c r="R1893" t="s">
        <v>8327</v>
      </c>
      <c r="S1893">
        <f t="shared" si="59"/>
        <v>6</v>
      </c>
      <c r="T1893" s="17" t="s">
        <v>8370</v>
      </c>
    </row>
    <row r="1894" spans="1:20" ht="43.2" hidden="1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9">
        <v>40671.637511574074</v>
      </c>
      <c r="K1894">
        <v>1304867881</v>
      </c>
      <c r="L1894" t="b">
        <v>0</v>
      </c>
      <c r="M1894">
        <v>26</v>
      </c>
      <c r="N1894" t="b">
        <v>1</v>
      </c>
      <c r="O1894" t="s">
        <v>8277</v>
      </c>
      <c r="P1894">
        <f t="shared" si="58"/>
        <v>2011</v>
      </c>
      <c r="Q1894" s="12" t="s">
        <v>8323</v>
      </c>
      <c r="R1894" t="s">
        <v>8327</v>
      </c>
      <c r="S1894">
        <f t="shared" si="59"/>
        <v>5</v>
      </c>
      <c r="T1894" s="17" t="s">
        <v>8369</v>
      </c>
    </row>
    <row r="1895" spans="1:20" ht="43.2" hidden="1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9">
        <v>40632.94195601852</v>
      </c>
      <c r="K1895">
        <v>1301524585</v>
      </c>
      <c r="L1895" t="b">
        <v>0</v>
      </c>
      <c r="M1895">
        <v>45</v>
      </c>
      <c r="N1895" t="b">
        <v>1</v>
      </c>
      <c r="O1895" t="s">
        <v>8277</v>
      </c>
      <c r="P1895">
        <f t="shared" si="58"/>
        <v>2011</v>
      </c>
      <c r="Q1895" s="12" t="s">
        <v>8323</v>
      </c>
      <c r="R1895" t="s">
        <v>8327</v>
      </c>
      <c r="S1895">
        <f t="shared" si="59"/>
        <v>3</v>
      </c>
      <c r="T1895" s="17" t="s">
        <v>8367</v>
      </c>
    </row>
    <row r="1896" spans="1:20" ht="28.8" hidden="1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9">
        <v>40920.904895833337</v>
      </c>
      <c r="K1896">
        <v>1326404583</v>
      </c>
      <c r="L1896" t="b">
        <v>0</v>
      </c>
      <c r="M1896">
        <v>20</v>
      </c>
      <c r="N1896" t="b">
        <v>1</v>
      </c>
      <c r="O1896" t="s">
        <v>8277</v>
      </c>
      <c r="P1896">
        <f t="shared" si="58"/>
        <v>2012</v>
      </c>
      <c r="Q1896" s="12" t="s">
        <v>8323</v>
      </c>
      <c r="R1896" t="s">
        <v>8327</v>
      </c>
      <c r="S1896">
        <f t="shared" si="59"/>
        <v>1</v>
      </c>
      <c r="T1896" s="17" t="s">
        <v>8365</v>
      </c>
    </row>
    <row r="1897" spans="1:20" ht="43.2" hidden="1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9">
        <v>42267.746782407405</v>
      </c>
      <c r="K1897">
        <v>1442771722</v>
      </c>
      <c r="L1897" t="b">
        <v>0</v>
      </c>
      <c r="M1897">
        <v>47</v>
      </c>
      <c r="N1897" t="b">
        <v>1</v>
      </c>
      <c r="O1897" t="s">
        <v>8277</v>
      </c>
      <c r="P1897">
        <f t="shared" si="58"/>
        <v>2015</v>
      </c>
      <c r="Q1897" s="12" t="s">
        <v>8323</v>
      </c>
      <c r="R1897" t="s">
        <v>8327</v>
      </c>
      <c r="S1897">
        <f t="shared" si="59"/>
        <v>9</v>
      </c>
      <c r="T1897" s="17" t="s">
        <v>8373</v>
      </c>
    </row>
    <row r="1898" spans="1:20" ht="43.2" hidden="1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9">
        <v>40981.710243055553</v>
      </c>
      <c r="K1898">
        <v>1331658165</v>
      </c>
      <c r="L1898" t="b">
        <v>0</v>
      </c>
      <c r="M1898">
        <v>13</v>
      </c>
      <c r="N1898" t="b">
        <v>1</v>
      </c>
      <c r="O1898" t="s">
        <v>8277</v>
      </c>
      <c r="P1898">
        <f t="shared" si="58"/>
        <v>2012</v>
      </c>
      <c r="Q1898" s="12" t="s">
        <v>8323</v>
      </c>
      <c r="R1898" t="s">
        <v>8327</v>
      </c>
      <c r="S1898">
        <f t="shared" si="59"/>
        <v>3</v>
      </c>
      <c r="T1898" s="17" t="s">
        <v>8367</v>
      </c>
    </row>
    <row r="1899" spans="1:20" ht="43.2" hidden="1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9">
        <v>41680.583402777775</v>
      </c>
      <c r="K1899">
        <v>1392040806</v>
      </c>
      <c r="L1899" t="b">
        <v>0</v>
      </c>
      <c r="M1899">
        <v>183</v>
      </c>
      <c r="N1899" t="b">
        <v>1</v>
      </c>
      <c r="O1899" t="s">
        <v>8277</v>
      </c>
      <c r="P1899">
        <f t="shared" si="58"/>
        <v>2014</v>
      </c>
      <c r="Q1899" s="12" t="s">
        <v>8323</v>
      </c>
      <c r="R1899" t="s">
        <v>8327</v>
      </c>
      <c r="S1899">
        <f t="shared" si="59"/>
        <v>2</v>
      </c>
      <c r="T1899" s="17" t="s">
        <v>8366</v>
      </c>
    </row>
    <row r="1900" spans="1:20" ht="43.2" hidden="1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9">
        <v>42366.192974537036</v>
      </c>
      <c r="K1900">
        <v>1451277473</v>
      </c>
      <c r="L1900" t="b">
        <v>0</v>
      </c>
      <c r="M1900">
        <v>21</v>
      </c>
      <c r="N1900" t="b">
        <v>1</v>
      </c>
      <c r="O1900" t="s">
        <v>8277</v>
      </c>
      <c r="P1900">
        <f t="shared" si="58"/>
        <v>2015</v>
      </c>
      <c r="Q1900" s="12" t="s">
        <v>8323</v>
      </c>
      <c r="R1900" t="s">
        <v>8327</v>
      </c>
      <c r="S1900">
        <f t="shared" si="59"/>
        <v>12</v>
      </c>
      <c r="T1900" s="17" t="s">
        <v>8376</v>
      </c>
    </row>
    <row r="1901" spans="1:20" ht="43.2" hidden="1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9">
        <v>42058.941736111112</v>
      </c>
      <c r="K1901">
        <v>1424730966</v>
      </c>
      <c r="L1901" t="b">
        <v>0</v>
      </c>
      <c r="M1901">
        <v>42</v>
      </c>
      <c r="N1901" t="b">
        <v>1</v>
      </c>
      <c r="O1901" t="s">
        <v>8277</v>
      </c>
      <c r="P1901">
        <f t="shared" si="58"/>
        <v>2015</v>
      </c>
      <c r="Q1901" s="12" t="s">
        <v>8323</v>
      </c>
      <c r="R1901" t="s">
        <v>8327</v>
      </c>
      <c r="S1901">
        <f t="shared" si="59"/>
        <v>2</v>
      </c>
      <c r="T1901" s="17" t="s">
        <v>8366</v>
      </c>
    </row>
    <row r="1902" spans="1:20" ht="43.2" hidden="1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9">
        <v>41160.871886574074</v>
      </c>
      <c r="K1902">
        <v>1347137731</v>
      </c>
      <c r="L1902" t="b">
        <v>0</v>
      </c>
      <c r="M1902">
        <v>54</v>
      </c>
      <c r="N1902" t="b">
        <v>1</v>
      </c>
      <c r="O1902" t="s">
        <v>8277</v>
      </c>
      <c r="P1902">
        <f t="shared" si="58"/>
        <v>2012</v>
      </c>
      <c r="Q1902" s="12" t="s">
        <v>8323</v>
      </c>
      <c r="R1902" t="s">
        <v>8327</v>
      </c>
      <c r="S1902">
        <f t="shared" si="59"/>
        <v>9</v>
      </c>
      <c r="T1902" s="17" t="s">
        <v>8373</v>
      </c>
    </row>
    <row r="1903" spans="1:20" ht="43.2" hidden="1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9">
        <v>42116.54315972222</v>
      </c>
      <c r="K1903">
        <v>1429707729</v>
      </c>
      <c r="L1903" t="b">
        <v>0</v>
      </c>
      <c r="M1903">
        <v>25</v>
      </c>
      <c r="N1903" t="b">
        <v>0</v>
      </c>
      <c r="O1903" t="s">
        <v>8292</v>
      </c>
      <c r="P1903">
        <f t="shared" si="58"/>
        <v>2015</v>
      </c>
      <c r="Q1903" s="12" t="s">
        <v>8317</v>
      </c>
      <c r="R1903" t="s">
        <v>8346</v>
      </c>
      <c r="S1903">
        <f t="shared" si="59"/>
        <v>4</v>
      </c>
      <c r="T1903" s="17" t="s">
        <v>8368</v>
      </c>
    </row>
    <row r="1904" spans="1:20" ht="43.2" hidden="1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9">
        <v>42037.789895833332</v>
      </c>
      <c r="K1904">
        <v>1422903447</v>
      </c>
      <c r="L1904" t="b">
        <v>0</v>
      </c>
      <c r="M1904">
        <v>3</v>
      </c>
      <c r="N1904" t="b">
        <v>0</v>
      </c>
      <c r="O1904" t="s">
        <v>8292</v>
      </c>
      <c r="P1904">
        <f t="shared" si="58"/>
        <v>2015</v>
      </c>
      <c r="Q1904" s="12" t="s">
        <v>8317</v>
      </c>
      <c r="R1904" t="s">
        <v>8346</v>
      </c>
      <c r="S1904">
        <f t="shared" si="59"/>
        <v>2</v>
      </c>
      <c r="T1904" s="17" t="s">
        <v>8366</v>
      </c>
    </row>
    <row r="1905" spans="1:20" ht="43.2" hidden="1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9">
        <v>42702.770729166667</v>
      </c>
      <c r="K1905">
        <v>1480357791</v>
      </c>
      <c r="L1905" t="b">
        <v>0</v>
      </c>
      <c r="M1905">
        <v>41</v>
      </c>
      <c r="N1905" t="b">
        <v>0</v>
      </c>
      <c r="O1905" t="s">
        <v>8292</v>
      </c>
      <c r="P1905">
        <f t="shared" si="58"/>
        <v>2016</v>
      </c>
      <c r="Q1905" s="12" t="s">
        <v>8317</v>
      </c>
      <c r="R1905" t="s">
        <v>8346</v>
      </c>
      <c r="S1905">
        <f t="shared" si="59"/>
        <v>11</v>
      </c>
      <c r="T1905" s="17" t="s">
        <v>8375</v>
      </c>
    </row>
    <row r="1906" spans="1:20" ht="43.2" hidden="1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9">
        <v>42326.685428240744</v>
      </c>
      <c r="K1906">
        <v>1447864021</v>
      </c>
      <c r="L1906" t="b">
        <v>0</v>
      </c>
      <c r="M1906">
        <v>2</v>
      </c>
      <c r="N1906" t="b">
        <v>0</v>
      </c>
      <c r="O1906" t="s">
        <v>8292</v>
      </c>
      <c r="P1906">
        <f t="shared" si="58"/>
        <v>2015</v>
      </c>
      <c r="Q1906" s="12" t="s">
        <v>8317</v>
      </c>
      <c r="R1906" t="s">
        <v>8346</v>
      </c>
      <c r="S1906">
        <f t="shared" si="59"/>
        <v>11</v>
      </c>
      <c r="T1906" s="17" t="s">
        <v>8375</v>
      </c>
    </row>
    <row r="1907" spans="1:20" ht="43.2" hidden="1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9">
        <v>41859.925856481481</v>
      </c>
      <c r="K1907">
        <v>1407535994</v>
      </c>
      <c r="L1907" t="b">
        <v>0</v>
      </c>
      <c r="M1907">
        <v>4</v>
      </c>
      <c r="N1907" t="b">
        <v>0</v>
      </c>
      <c r="O1907" t="s">
        <v>8292</v>
      </c>
      <c r="P1907">
        <f t="shared" si="58"/>
        <v>2014</v>
      </c>
      <c r="Q1907" s="12" t="s">
        <v>8317</v>
      </c>
      <c r="R1907" t="s">
        <v>8346</v>
      </c>
      <c r="S1907">
        <f t="shared" si="59"/>
        <v>8</v>
      </c>
      <c r="T1907" s="17" t="s">
        <v>8372</v>
      </c>
    </row>
    <row r="1908" spans="1:20" ht="43.2" hidden="1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9">
        <v>42514.671099537038</v>
      </c>
      <c r="K1908">
        <v>1464105983</v>
      </c>
      <c r="L1908" t="b">
        <v>0</v>
      </c>
      <c r="M1908">
        <v>99</v>
      </c>
      <c r="N1908" t="b">
        <v>0</v>
      </c>
      <c r="O1908" t="s">
        <v>8292</v>
      </c>
      <c r="P1908">
        <f t="shared" si="58"/>
        <v>2016</v>
      </c>
      <c r="Q1908" s="12" t="s">
        <v>8317</v>
      </c>
      <c r="R1908" t="s">
        <v>8346</v>
      </c>
      <c r="S1908">
        <f t="shared" si="59"/>
        <v>5</v>
      </c>
      <c r="T1908" s="17" t="s">
        <v>8369</v>
      </c>
    </row>
    <row r="1909" spans="1:20" ht="43.2" hidden="1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9">
        <v>41767.587094907409</v>
      </c>
      <c r="K1909">
        <v>1399557925</v>
      </c>
      <c r="L1909" t="b">
        <v>0</v>
      </c>
      <c r="M1909">
        <v>4</v>
      </c>
      <c r="N1909" t="b">
        <v>0</v>
      </c>
      <c r="O1909" t="s">
        <v>8292</v>
      </c>
      <c r="P1909">
        <f t="shared" si="58"/>
        <v>2014</v>
      </c>
      <c r="Q1909" s="12" t="s">
        <v>8317</v>
      </c>
      <c r="R1909" t="s">
        <v>8346</v>
      </c>
      <c r="S1909">
        <f t="shared" si="59"/>
        <v>5</v>
      </c>
      <c r="T1909" s="17" t="s">
        <v>8369</v>
      </c>
    </row>
    <row r="1910" spans="1:20" ht="43.2" hidden="1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9">
        <v>42703.917824074073</v>
      </c>
      <c r="K1910">
        <v>1480456900</v>
      </c>
      <c r="L1910" t="b">
        <v>0</v>
      </c>
      <c r="M1910">
        <v>4</v>
      </c>
      <c r="N1910" t="b">
        <v>0</v>
      </c>
      <c r="O1910" t="s">
        <v>8292</v>
      </c>
      <c r="P1910">
        <f t="shared" si="58"/>
        <v>2016</v>
      </c>
      <c r="Q1910" s="12" t="s">
        <v>8317</v>
      </c>
      <c r="R1910" t="s">
        <v>8346</v>
      </c>
      <c r="S1910">
        <f t="shared" si="59"/>
        <v>11</v>
      </c>
      <c r="T1910" s="17" t="s">
        <v>8375</v>
      </c>
    </row>
    <row r="1911" spans="1:20" ht="43.2" hidden="1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9">
        <v>41905.429155092592</v>
      </c>
      <c r="K1911">
        <v>1411467479</v>
      </c>
      <c r="L1911" t="b">
        <v>0</v>
      </c>
      <c r="M1911">
        <v>38</v>
      </c>
      <c r="N1911" t="b">
        <v>0</v>
      </c>
      <c r="O1911" t="s">
        <v>8292</v>
      </c>
      <c r="P1911">
        <f t="shared" si="58"/>
        <v>2014</v>
      </c>
      <c r="Q1911" s="12" t="s">
        <v>8317</v>
      </c>
      <c r="R1911" t="s">
        <v>8346</v>
      </c>
      <c r="S1911">
        <f t="shared" si="59"/>
        <v>9</v>
      </c>
      <c r="T1911" s="17" t="s">
        <v>8373</v>
      </c>
    </row>
    <row r="1912" spans="1:20" ht="43.2" hidden="1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9">
        <v>42264.963159722225</v>
      </c>
      <c r="K1912">
        <v>1442531217</v>
      </c>
      <c r="L1912" t="b">
        <v>0</v>
      </c>
      <c r="M1912">
        <v>285</v>
      </c>
      <c r="N1912" t="b">
        <v>0</v>
      </c>
      <c r="O1912" t="s">
        <v>8292</v>
      </c>
      <c r="P1912">
        <f t="shared" si="58"/>
        <v>2015</v>
      </c>
      <c r="Q1912" s="12" t="s">
        <v>8317</v>
      </c>
      <c r="R1912" t="s">
        <v>8346</v>
      </c>
      <c r="S1912">
        <f t="shared" si="59"/>
        <v>9</v>
      </c>
      <c r="T1912" s="17" t="s">
        <v>8373</v>
      </c>
    </row>
    <row r="1913" spans="1:20" ht="43.2" hidden="1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9">
        <v>41830.033958333333</v>
      </c>
      <c r="K1913">
        <v>1404953334</v>
      </c>
      <c r="L1913" t="b">
        <v>0</v>
      </c>
      <c r="M1913">
        <v>1</v>
      </c>
      <c r="N1913" t="b">
        <v>0</v>
      </c>
      <c r="O1913" t="s">
        <v>8292</v>
      </c>
      <c r="P1913">
        <f t="shared" si="58"/>
        <v>2014</v>
      </c>
      <c r="Q1913" s="12" t="s">
        <v>8317</v>
      </c>
      <c r="R1913" t="s">
        <v>8346</v>
      </c>
      <c r="S1913">
        <f t="shared" si="59"/>
        <v>7</v>
      </c>
      <c r="T1913" s="17" t="s">
        <v>8371</v>
      </c>
    </row>
    <row r="1914" spans="1:20" ht="43.2" hidden="1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9">
        <v>42129.226388888892</v>
      </c>
      <c r="K1914">
        <v>1430803560</v>
      </c>
      <c r="L1914" t="b">
        <v>0</v>
      </c>
      <c r="M1914">
        <v>42</v>
      </c>
      <c r="N1914" t="b">
        <v>0</v>
      </c>
      <c r="O1914" t="s">
        <v>8292</v>
      </c>
      <c r="P1914">
        <f t="shared" si="58"/>
        <v>2015</v>
      </c>
      <c r="Q1914" s="12" t="s">
        <v>8317</v>
      </c>
      <c r="R1914" t="s">
        <v>8346</v>
      </c>
      <c r="S1914">
        <f t="shared" si="59"/>
        <v>5</v>
      </c>
      <c r="T1914" s="17" t="s">
        <v>8369</v>
      </c>
    </row>
    <row r="1915" spans="1:20" ht="28.8" hidden="1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9">
        <v>41890.511319444442</v>
      </c>
      <c r="K1915">
        <v>1410178578</v>
      </c>
      <c r="L1915" t="b">
        <v>0</v>
      </c>
      <c r="M1915">
        <v>26</v>
      </c>
      <c r="N1915" t="b">
        <v>0</v>
      </c>
      <c r="O1915" t="s">
        <v>8292</v>
      </c>
      <c r="P1915">
        <f t="shared" si="58"/>
        <v>2014</v>
      </c>
      <c r="Q1915" s="12" t="s">
        <v>8317</v>
      </c>
      <c r="R1915" t="s">
        <v>8346</v>
      </c>
      <c r="S1915">
        <f t="shared" si="59"/>
        <v>9</v>
      </c>
      <c r="T1915" s="17" t="s">
        <v>8373</v>
      </c>
    </row>
    <row r="1916" spans="1:20" ht="43.2" hidden="1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9">
        <v>41929.174456018518</v>
      </c>
      <c r="K1916">
        <v>1413519073</v>
      </c>
      <c r="L1916" t="b">
        <v>0</v>
      </c>
      <c r="M1916">
        <v>2</v>
      </c>
      <c r="N1916" t="b">
        <v>0</v>
      </c>
      <c r="O1916" t="s">
        <v>8292</v>
      </c>
      <c r="P1916">
        <f t="shared" si="58"/>
        <v>2014</v>
      </c>
      <c r="Q1916" s="12" t="s">
        <v>8317</v>
      </c>
      <c r="R1916" t="s">
        <v>8346</v>
      </c>
      <c r="S1916">
        <f t="shared" si="59"/>
        <v>10</v>
      </c>
      <c r="T1916" s="17" t="s">
        <v>8374</v>
      </c>
    </row>
    <row r="1917" spans="1:20" ht="43.2" hidden="1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9">
        <v>41864.04886574074</v>
      </c>
      <c r="K1917">
        <v>1407892222</v>
      </c>
      <c r="L1917" t="b">
        <v>0</v>
      </c>
      <c r="M1917">
        <v>4</v>
      </c>
      <c r="N1917" t="b">
        <v>0</v>
      </c>
      <c r="O1917" t="s">
        <v>8292</v>
      </c>
      <c r="P1917">
        <f t="shared" si="58"/>
        <v>2014</v>
      </c>
      <c r="Q1917" s="12" t="s">
        <v>8317</v>
      </c>
      <c r="R1917" t="s">
        <v>8346</v>
      </c>
      <c r="S1917">
        <f t="shared" si="59"/>
        <v>8</v>
      </c>
      <c r="T1917" s="17" t="s">
        <v>8372</v>
      </c>
    </row>
    <row r="1918" spans="1:20" ht="28.8" hidden="1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9">
        <v>42656.717303240737</v>
      </c>
      <c r="K1918">
        <v>1476378775</v>
      </c>
      <c r="L1918" t="b">
        <v>0</v>
      </c>
      <c r="M1918">
        <v>6</v>
      </c>
      <c r="N1918" t="b">
        <v>0</v>
      </c>
      <c r="O1918" t="s">
        <v>8292</v>
      </c>
      <c r="P1918">
        <f t="shared" si="58"/>
        <v>2016</v>
      </c>
      <c r="Q1918" s="12" t="s">
        <v>8317</v>
      </c>
      <c r="R1918" t="s">
        <v>8346</v>
      </c>
      <c r="S1918">
        <f t="shared" si="59"/>
        <v>10</v>
      </c>
      <c r="T1918" s="17" t="s">
        <v>8374</v>
      </c>
    </row>
    <row r="1919" spans="1:20" ht="28.8" hidden="1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9">
        <v>42746.270057870373</v>
      </c>
      <c r="K1919">
        <v>1484116133</v>
      </c>
      <c r="L1919" t="b">
        <v>0</v>
      </c>
      <c r="M1919">
        <v>70</v>
      </c>
      <c r="N1919" t="b">
        <v>0</v>
      </c>
      <c r="O1919" t="s">
        <v>8292</v>
      </c>
      <c r="P1919">
        <f t="shared" si="58"/>
        <v>2017</v>
      </c>
      <c r="Q1919" s="12" t="s">
        <v>8317</v>
      </c>
      <c r="R1919" t="s">
        <v>8346</v>
      </c>
      <c r="S1919">
        <f t="shared" si="59"/>
        <v>1</v>
      </c>
      <c r="T1919" s="17" t="s">
        <v>8365</v>
      </c>
    </row>
    <row r="1920" spans="1:20" ht="43.2" hidden="1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9">
        <v>41828.789942129632</v>
      </c>
      <c r="K1920">
        <v>1404845851</v>
      </c>
      <c r="L1920" t="b">
        <v>0</v>
      </c>
      <c r="M1920">
        <v>9</v>
      </c>
      <c r="N1920" t="b">
        <v>0</v>
      </c>
      <c r="O1920" t="s">
        <v>8292</v>
      </c>
      <c r="P1920">
        <f t="shared" si="58"/>
        <v>2014</v>
      </c>
      <c r="Q1920" s="12" t="s">
        <v>8317</v>
      </c>
      <c r="R1920" t="s">
        <v>8346</v>
      </c>
      <c r="S1920">
        <f t="shared" si="59"/>
        <v>7</v>
      </c>
      <c r="T1920" s="17" t="s">
        <v>8371</v>
      </c>
    </row>
    <row r="1921" spans="1:20" ht="43.2" hidden="1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9">
        <v>42113.875567129631</v>
      </c>
      <c r="K1921">
        <v>1429477249</v>
      </c>
      <c r="L1921" t="b">
        <v>0</v>
      </c>
      <c r="M1921">
        <v>8</v>
      </c>
      <c r="N1921" t="b">
        <v>0</v>
      </c>
      <c r="O1921" t="s">
        <v>8292</v>
      </c>
      <c r="P1921">
        <f t="shared" si="58"/>
        <v>2015</v>
      </c>
      <c r="Q1921" s="12" t="s">
        <v>8317</v>
      </c>
      <c r="R1921" t="s">
        <v>8346</v>
      </c>
      <c r="S1921">
        <f t="shared" si="59"/>
        <v>4</v>
      </c>
      <c r="T1921" s="17" t="s">
        <v>8368</v>
      </c>
    </row>
    <row r="1922" spans="1:20" ht="43.2" hidden="1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9">
        <v>42270.875706018516</v>
      </c>
      <c r="K1922">
        <v>1443042061</v>
      </c>
      <c r="L1922" t="b">
        <v>0</v>
      </c>
      <c r="M1922">
        <v>105</v>
      </c>
      <c r="N1922" t="b">
        <v>0</v>
      </c>
      <c r="O1922" t="s">
        <v>8292</v>
      </c>
      <c r="P1922">
        <f t="shared" si="58"/>
        <v>2015</v>
      </c>
      <c r="Q1922" s="12" t="s">
        <v>8317</v>
      </c>
      <c r="R1922" t="s">
        <v>8346</v>
      </c>
      <c r="S1922">
        <f t="shared" si="59"/>
        <v>9</v>
      </c>
      <c r="T1922" s="17" t="s">
        <v>8373</v>
      </c>
    </row>
    <row r="1923" spans="1:20" ht="28.8" hidden="1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9">
        <v>41074.221562500003</v>
      </c>
      <c r="K1923">
        <v>1339651143</v>
      </c>
      <c r="L1923" t="b">
        <v>0</v>
      </c>
      <c r="M1923">
        <v>38</v>
      </c>
      <c r="N1923" t="b">
        <v>1</v>
      </c>
      <c r="O1923" t="s">
        <v>8277</v>
      </c>
      <c r="P1923">
        <f t="shared" ref="P1923:P1986" si="60">YEAR(J1923)</f>
        <v>2012</v>
      </c>
      <c r="Q1923" s="12" t="s">
        <v>8323</v>
      </c>
      <c r="R1923" t="s">
        <v>8327</v>
      </c>
      <c r="S1923">
        <f t="shared" ref="S1923:S1986" si="61">MONTH(J1923)</f>
        <v>6</v>
      </c>
      <c r="T1923" s="17" t="s">
        <v>8370</v>
      </c>
    </row>
    <row r="1924" spans="1:20" ht="43.2" hidden="1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9">
        <v>41590.255868055552</v>
      </c>
      <c r="K1924">
        <v>1384236507</v>
      </c>
      <c r="L1924" t="b">
        <v>0</v>
      </c>
      <c r="M1924">
        <v>64</v>
      </c>
      <c r="N1924" t="b">
        <v>1</v>
      </c>
      <c r="O1924" t="s">
        <v>8277</v>
      </c>
      <c r="P1924">
        <f t="shared" si="60"/>
        <v>2013</v>
      </c>
      <c r="Q1924" s="12" t="s">
        <v>8323</v>
      </c>
      <c r="R1924" t="s">
        <v>8327</v>
      </c>
      <c r="S1924">
        <f t="shared" si="61"/>
        <v>11</v>
      </c>
      <c r="T1924" s="17" t="s">
        <v>8375</v>
      </c>
    </row>
    <row r="1925" spans="1:20" ht="43.2" hidden="1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9">
        <v>40772.848749999997</v>
      </c>
      <c r="K1925">
        <v>1313612532</v>
      </c>
      <c r="L1925" t="b">
        <v>0</v>
      </c>
      <c r="M1925">
        <v>13</v>
      </c>
      <c r="N1925" t="b">
        <v>1</v>
      </c>
      <c r="O1925" t="s">
        <v>8277</v>
      </c>
      <c r="P1925">
        <f t="shared" si="60"/>
        <v>2011</v>
      </c>
      <c r="Q1925" s="12" t="s">
        <v>8323</v>
      </c>
      <c r="R1925" t="s">
        <v>8327</v>
      </c>
      <c r="S1925">
        <f t="shared" si="61"/>
        <v>8</v>
      </c>
      <c r="T1925" s="17" t="s">
        <v>8372</v>
      </c>
    </row>
    <row r="1926" spans="1:20" ht="57.6" hidden="1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9">
        <v>41626.761053240742</v>
      </c>
      <c r="K1926">
        <v>1387390555</v>
      </c>
      <c r="L1926" t="b">
        <v>0</v>
      </c>
      <c r="M1926">
        <v>33</v>
      </c>
      <c r="N1926" t="b">
        <v>1</v>
      </c>
      <c r="O1926" t="s">
        <v>8277</v>
      </c>
      <c r="P1926">
        <f t="shared" si="60"/>
        <v>2013</v>
      </c>
      <c r="Q1926" s="12" t="s">
        <v>8323</v>
      </c>
      <c r="R1926" t="s">
        <v>8327</v>
      </c>
      <c r="S1926">
        <f t="shared" si="61"/>
        <v>12</v>
      </c>
      <c r="T1926" s="17" t="s">
        <v>8376</v>
      </c>
    </row>
    <row r="1927" spans="1:20" ht="28.8" hidden="1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9">
        <v>41535.90148148148</v>
      </c>
      <c r="K1927">
        <v>1379540288</v>
      </c>
      <c r="L1927" t="b">
        <v>0</v>
      </c>
      <c r="M1927">
        <v>52</v>
      </c>
      <c r="N1927" t="b">
        <v>1</v>
      </c>
      <c r="O1927" t="s">
        <v>8277</v>
      </c>
      <c r="P1927">
        <f t="shared" si="60"/>
        <v>2013</v>
      </c>
      <c r="Q1927" s="12" t="s">
        <v>8323</v>
      </c>
      <c r="R1927" t="s">
        <v>8327</v>
      </c>
      <c r="S1927">
        <f t="shared" si="61"/>
        <v>9</v>
      </c>
      <c r="T1927" s="17" t="s">
        <v>8373</v>
      </c>
    </row>
    <row r="1928" spans="1:20" ht="57.6" hidden="1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9">
        <v>40456.954351851855</v>
      </c>
      <c r="K1928">
        <v>1286319256</v>
      </c>
      <c r="L1928" t="b">
        <v>0</v>
      </c>
      <c r="M1928">
        <v>107</v>
      </c>
      <c r="N1928" t="b">
        <v>1</v>
      </c>
      <c r="O1928" t="s">
        <v>8277</v>
      </c>
      <c r="P1928">
        <f t="shared" si="60"/>
        <v>2010</v>
      </c>
      <c r="Q1928" s="12" t="s">
        <v>8323</v>
      </c>
      <c r="R1928" t="s">
        <v>8327</v>
      </c>
      <c r="S1928">
        <f t="shared" si="61"/>
        <v>10</v>
      </c>
      <c r="T1928" s="17" t="s">
        <v>8374</v>
      </c>
    </row>
    <row r="1929" spans="1:20" hidden="1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9">
        <v>40960.861562500002</v>
      </c>
      <c r="K1929">
        <v>1329856839</v>
      </c>
      <c r="L1929" t="b">
        <v>0</v>
      </c>
      <c r="M1929">
        <v>11</v>
      </c>
      <c r="N1929" t="b">
        <v>1</v>
      </c>
      <c r="O1929" t="s">
        <v>8277</v>
      </c>
      <c r="P1929">
        <f t="shared" si="60"/>
        <v>2012</v>
      </c>
      <c r="Q1929" s="12" t="s">
        <v>8323</v>
      </c>
      <c r="R1929" t="s">
        <v>8327</v>
      </c>
      <c r="S1929">
        <f t="shared" si="61"/>
        <v>2</v>
      </c>
      <c r="T1929" s="17" t="s">
        <v>8366</v>
      </c>
    </row>
    <row r="1930" spans="1:20" ht="28.8" hidden="1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9">
        <v>41371.648078703707</v>
      </c>
      <c r="K1930">
        <v>1365348794</v>
      </c>
      <c r="L1930" t="b">
        <v>0</v>
      </c>
      <c r="M1930">
        <v>34</v>
      </c>
      <c r="N1930" t="b">
        <v>1</v>
      </c>
      <c r="O1930" t="s">
        <v>8277</v>
      </c>
      <c r="P1930">
        <f t="shared" si="60"/>
        <v>2013</v>
      </c>
      <c r="Q1930" s="12" t="s">
        <v>8323</v>
      </c>
      <c r="R1930" t="s">
        <v>8327</v>
      </c>
      <c r="S1930">
        <f t="shared" si="61"/>
        <v>4</v>
      </c>
      <c r="T1930" s="17" t="s">
        <v>8368</v>
      </c>
    </row>
    <row r="1931" spans="1:20" ht="43.2" hidden="1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9">
        <v>40687.021597222221</v>
      </c>
      <c r="K1931">
        <v>1306197066</v>
      </c>
      <c r="L1931" t="b">
        <v>0</v>
      </c>
      <c r="M1931">
        <v>75</v>
      </c>
      <c r="N1931" t="b">
        <v>1</v>
      </c>
      <c r="O1931" t="s">
        <v>8277</v>
      </c>
      <c r="P1931">
        <f t="shared" si="60"/>
        <v>2011</v>
      </c>
      <c r="Q1931" s="12" t="s">
        <v>8323</v>
      </c>
      <c r="R1931" t="s">
        <v>8327</v>
      </c>
      <c r="S1931">
        <f t="shared" si="61"/>
        <v>5</v>
      </c>
      <c r="T1931" s="17" t="s">
        <v>8369</v>
      </c>
    </row>
    <row r="1932" spans="1:20" ht="28.8" hidden="1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9">
        <v>41402.558819444443</v>
      </c>
      <c r="K1932">
        <v>1368019482</v>
      </c>
      <c r="L1932" t="b">
        <v>0</v>
      </c>
      <c r="M1932">
        <v>26</v>
      </c>
      <c r="N1932" t="b">
        <v>1</v>
      </c>
      <c r="O1932" t="s">
        <v>8277</v>
      </c>
      <c r="P1932">
        <f t="shared" si="60"/>
        <v>2013</v>
      </c>
      <c r="Q1932" s="12" t="s">
        <v>8323</v>
      </c>
      <c r="R1932" t="s">
        <v>8327</v>
      </c>
      <c r="S1932">
        <f t="shared" si="61"/>
        <v>5</v>
      </c>
      <c r="T1932" s="17" t="s">
        <v>8369</v>
      </c>
    </row>
    <row r="1933" spans="1:20" ht="28.8" hidden="1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9">
        <v>41037.892465277779</v>
      </c>
      <c r="K1933">
        <v>1336512309</v>
      </c>
      <c r="L1933" t="b">
        <v>0</v>
      </c>
      <c r="M1933">
        <v>50</v>
      </c>
      <c r="N1933" t="b">
        <v>1</v>
      </c>
      <c r="O1933" t="s">
        <v>8277</v>
      </c>
      <c r="P1933">
        <f t="shared" si="60"/>
        <v>2012</v>
      </c>
      <c r="Q1933" s="12" t="s">
        <v>8323</v>
      </c>
      <c r="R1933" t="s">
        <v>8327</v>
      </c>
      <c r="S1933">
        <f t="shared" si="61"/>
        <v>5</v>
      </c>
      <c r="T1933" s="17" t="s">
        <v>8369</v>
      </c>
    </row>
    <row r="1934" spans="1:20" ht="43.2" hidden="1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9">
        <v>40911.809872685182</v>
      </c>
      <c r="K1934">
        <v>1325618773</v>
      </c>
      <c r="L1934" t="b">
        <v>0</v>
      </c>
      <c r="M1934">
        <v>80</v>
      </c>
      <c r="N1934" t="b">
        <v>1</v>
      </c>
      <c r="O1934" t="s">
        <v>8277</v>
      </c>
      <c r="P1934">
        <f t="shared" si="60"/>
        <v>2012</v>
      </c>
      <c r="Q1934" s="12" t="s">
        <v>8323</v>
      </c>
      <c r="R1934" t="s">
        <v>8327</v>
      </c>
      <c r="S1934">
        <f t="shared" si="61"/>
        <v>1</v>
      </c>
      <c r="T1934" s="17" t="s">
        <v>8365</v>
      </c>
    </row>
    <row r="1935" spans="1:20" ht="43.2" hidden="1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9">
        <v>41879.130868055552</v>
      </c>
      <c r="K1935">
        <v>1409195307</v>
      </c>
      <c r="L1935" t="b">
        <v>0</v>
      </c>
      <c r="M1935">
        <v>110</v>
      </c>
      <c r="N1935" t="b">
        <v>1</v>
      </c>
      <c r="O1935" t="s">
        <v>8277</v>
      </c>
      <c r="P1935">
        <f t="shared" si="60"/>
        <v>2014</v>
      </c>
      <c r="Q1935" s="12" t="s">
        <v>8323</v>
      </c>
      <c r="R1935" t="s">
        <v>8327</v>
      </c>
      <c r="S1935">
        <f t="shared" si="61"/>
        <v>8</v>
      </c>
      <c r="T1935" s="17" t="s">
        <v>8372</v>
      </c>
    </row>
    <row r="1936" spans="1:20" ht="43.2" hidden="1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9">
        <v>40865.8671412037</v>
      </c>
      <c r="K1936">
        <v>1321649321</v>
      </c>
      <c r="L1936" t="b">
        <v>0</v>
      </c>
      <c r="M1936">
        <v>77</v>
      </c>
      <c r="N1936" t="b">
        <v>1</v>
      </c>
      <c r="O1936" t="s">
        <v>8277</v>
      </c>
      <c r="P1936">
        <f t="shared" si="60"/>
        <v>2011</v>
      </c>
      <c r="Q1936" s="12" t="s">
        <v>8323</v>
      </c>
      <c r="R1936" t="s">
        <v>8327</v>
      </c>
      <c r="S1936">
        <f t="shared" si="61"/>
        <v>11</v>
      </c>
      <c r="T1936" s="17" t="s">
        <v>8375</v>
      </c>
    </row>
    <row r="1937" spans="1:20" ht="43.2" hidden="1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9">
        <v>41773.932534722226</v>
      </c>
      <c r="K1937">
        <v>1400106171</v>
      </c>
      <c r="L1937" t="b">
        <v>0</v>
      </c>
      <c r="M1937">
        <v>50</v>
      </c>
      <c r="N1937" t="b">
        <v>1</v>
      </c>
      <c r="O1937" t="s">
        <v>8277</v>
      </c>
      <c r="P1937">
        <f t="shared" si="60"/>
        <v>2014</v>
      </c>
      <c r="Q1937" s="12" t="s">
        <v>8323</v>
      </c>
      <c r="R1937" t="s">
        <v>8327</v>
      </c>
      <c r="S1937">
        <f t="shared" si="61"/>
        <v>5</v>
      </c>
      <c r="T1937" s="17" t="s">
        <v>8369</v>
      </c>
    </row>
    <row r="1938" spans="1:20" ht="43.2" hidden="1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9">
        <v>40852.889699074076</v>
      </c>
      <c r="K1938">
        <v>1320528070</v>
      </c>
      <c r="L1938" t="b">
        <v>0</v>
      </c>
      <c r="M1938">
        <v>145</v>
      </c>
      <c r="N1938" t="b">
        <v>1</v>
      </c>
      <c r="O1938" t="s">
        <v>8277</v>
      </c>
      <c r="P1938">
        <f t="shared" si="60"/>
        <v>2011</v>
      </c>
      <c r="Q1938" s="12" t="s">
        <v>8323</v>
      </c>
      <c r="R1938" t="s">
        <v>8327</v>
      </c>
      <c r="S1938">
        <f t="shared" si="61"/>
        <v>11</v>
      </c>
      <c r="T1938" s="17" t="s">
        <v>8375</v>
      </c>
    </row>
    <row r="1939" spans="1:20" ht="43.2" hidden="1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9">
        <v>41059.118993055556</v>
      </c>
      <c r="K1939">
        <v>1338346281</v>
      </c>
      <c r="L1939" t="b">
        <v>0</v>
      </c>
      <c r="M1939">
        <v>29</v>
      </c>
      <c r="N1939" t="b">
        <v>1</v>
      </c>
      <c r="O1939" t="s">
        <v>8277</v>
      </c>
      <c r="P1939">
        <f t="shared" si="60"/>
        <v>2012</v>
      </c>
      <c r="Q1939" s="12" t="s">
        <v>8323</v>
      </c>
      <c r="R1939" t="s">
        <v>8327</v>
      </c>
      <c r="S1939">
        <f t="shared" si="61"/>
        <v>5</v>
      </c>
      <c r="T1939" s="17" t="s">
        <v>8369</v>
      </c>
    </row>
    <row r="1940" spans="1:20" ht="43.2" hidden="1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9">
        <v>41426.259618055556</v>
      </c>
      <c r="K1940">
        <v>1370067231</v>
      </c>
      <c r="L1940" t="b">
        <v>0</v>
      </c>
      <c r="M1940">
        <v>114</v>
      </c>
      <c r="N1940" t="b">
        <v>1</v>
      </c>
      <c r="O1940" t="s">
        <v>8277</v>
      </c>
      <c r="P1940">
        <f t="shared" si="60"/>
        <v>2013</v>
      </c>
      <c r="Q1940" s="12" t="s">
        <v>8323</v>
      </c>
      <c r="R1940" t="s">
        <v>8327</v>
      </c>
      <c r="S1940">
        <f t="shared" si="61"/>
        <v>6</v>
      </c>
      <c r="T1940" s="17" t="s">
        <v>8370</v>
      </c>
    </row>
    <row r="1941" spans="1:20" ht="43.2" hidden="1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9">
        <v>41313.985046296293</v>
      </c>
      <c r="K1941">
        <v>1360366708</v>
      </c>
      <c r="L1941" t="b">
        <v>0</v>
      </c>
      <c r="M1941">
        <v>96</v>
      </c>
      <c r="N1941" t="b">
        <v>1</v>
      </c>
      <c r="O1941" t="s">
        <v>8277</v>
      </c>
      <c r="P1941">
        <f t="shared" si="60"/>
        <v>2013</v>
      </c>
      <c r="Q1941" s="12" t="s">
        <v>8323</v>
      </c>
      <c r="R1941" t="s">
        <v>8327</v>
      </c>
      <c r="S1941">
        <f t="shared" si="61"/>
        <v>2</v>
      </c>
      <c r="T1941" s="17" t="s">
        <v>8366</v>
      </c>
    </row>
    <row r="1942" spans="1:20" ht="43.2" hidden="1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9">
        <v>40670.507326388892</v>
      </c>
      <c r="K1942">
        <v>1304770233</v>
      </c>
      <c r="L1942" t="b">
        <v>0</v>
      </c>
      <c r="M1942">
        <v>31</v>
      </c>
      <c r="N1942" t="b">
        <v>1</v>
      </c>
      <c r="O1942" t="s">
        <v>8277</v>
      </c>
      <c r="P1942">
        <f t="shared" si="60"/>
        <v>2011</v>
      </c>
      <c r="Q1942" s="12" t="s">
        <v>8323</v>
      </c>
      <c r="R1942" t="s">
        <v>8327</v>
      </c>
      <c r="S1942">
        <f t="shared" si="61"/>
        <v>5</v>
      </c>
      <c r="T1942" s="17" t="s">
        <v>8369</v>
      </c>
    </row>
    <row r="1943" spans="1:20" ht="43.2" hidden="1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9">
        <v>41744.290868055556</v>
      </c>
      <c r="K1943">
        <v>1397545131</v>
      </c>
      <c r="L1943" t="b">
        <v>1</v>
      </c>
      <c r="M1943">
        <v>4883</v>
      </c>
      <c r="N1943" t="b">
        <v>1</v>
      </c>
      <c r="O1943" t="s">
        <v>8293</v>
      </c>
      <c r="P1943">
        <f t="shared" si="60"/>
        <v>2014</v>
      </c>
      <c r="Q1943" s="12" t="s">
        <v>8317</v>
      </c>
      <c r="R1943" t="s">
        <v>8347</v>
      </c>
      <c r="S1943">
        <f t="shared" si="61"/>
        <v>4</v>
      </c>
      <c r="T1943" s="17" t="s">
        <v>8368</v>
      </c>
    </row>
    <row r="1944" spans="1:20" ht="43.2" hidden="1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9">
        <v>40638.828009259261</v>
      </c>
      <c r="K1944">
        <v>1302033140</v>
      </c>
      <c r="L1944" t="b">
        <v>1</v>
      </c>
      <c r="M1944">
        <v>95</v>
      </c>
      <c r="N1944" t="b">
        <v>1</v>
      </c>
      <c r="O1944" t="s">
        <v>8293</v>
      </c>
      <c r="P1944">
        <f t="shared" si="60"/>
        <v>2011</v>
      </c>
      <c r="Q1944" s="12" t="s">
        <v>8317</v>
      </c>
      <c r="R1944" t="s">
        <v>8347</v>
      </c>
      <c r="S1944">
        <f t="shared" si="61"/>
        <v>4</v>
      </c>
      <c r="T1944" s="17" t="s">
        <v>8368</v>
      </c>
    </row>
    <row r="1945" spans="1:20" ht="43.2" hidden="1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9">
        <v>42548.269861111112</v>
      </c>
      <c r="K1945">
        <v>1467008916</v>
      </c>
      <c r="L1945" t="b">
        <v>1</v>
      </c>
      <c r="M1945">
        <v>2478</v>
      </c>
      <c r="N1945" t="b">
        <v>1</v>
      </c>
      <c r="O1945" t="s">
        <v>8293</v>
      </c>
      <c r="P1945">
        <f t="shared" si="60"/>
        <v>2016</v>
      </c>
      <c r="Q1945" s="12" t="s">
        <v>8317</v>
      </c>
      <c r="R1945" t="s">
        <v>8347</v>
      </c>
      <c r="S1945">
        <f t="shared" si="61"/>
        <v>6</v>
      </c>
      <c r="T1945" s="17" t="s">
        <v>8370</v>
      </c>
    </row>
    <row r="1946" spans="1:20" ht="43.2" hidden="1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9">
        <v>41730.584374999999</v>
      </c>
      <c r="K1946">
        <v>1396360890</v>
      </c>
      <c r="L1946" t="b">
        <v>1</v>
      </c>
      <c r="M1946">
        <v>1789</v>
      </c>
      <c r="N1946" t="b">
        <v>1</v>
      </c>
      <c r="O1946" t="s">
        <v>8293</v>
      </c>
      <c r="P1946">
        <f t="shared" si="60"/>
        <v>2014</v>
      </c>
      <c r="Q1946" s="12" t="s">
        <v>8317</v>
      </c>
      <c r="R1946" t="s">
        <v>8347</v>
      </c>
      <c r="S1946">
        <f t="shared" si="61"/>
        <v>4</v>
      </c>
      <c r="T1946" s="17" t="s">
        <v>8368</v>
      </c>
    </row>
    <row r="1947" spans="1:20" ht="43.2" hidden="1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9">
        <v>42157.251828703702</v>
      </c>
      <c r="K1947">
        <v>1433224958</v>
      </c>
      <c r="L1947" t="b">
        <v>1</v>
      </c>
      <c r="M1947">
        <v>680</v>
      </c>
      <c r="N1947" t="b">
        <v>1</v>
      </c>
      <c r="O1947" t="s">
        <v>8293</v>
      </c>
      <c r="P1947">
        <f t="shared" si="60"/>
        <v>2015</v>
      </c>
      <c r="Q1947" s="12" t="s">
        <v>8317</v>
      </c>
      <c r="R1947" t="s">
        <v>8347</v>
      </c>
      <c r="S1947">
        <f t="shared" si="61"/>
        <v>6</v>
      </c>
      <c r="T1947" s="17" t="s">
        <v>8370</v>
      </c>
    </row>
    <row r="1948" spans="1:20" ht="43.2" hidden="1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9">
        <v>41689.150011574071</v>
      </c>
      <c r="K1948">
        <v>1392780961</v>
      </c>
      <c r="L1948" t="b">
        <v>1</v>
      </c>
      <c r="M1948">
        <v>70</v>
      </c>
      <c r="N1948" t="b">
        <v>1</v>
      </c>
      <c r="O1948" t="s">
        <v>8293</v>
      </c>
      <c r="P1948">
        <f t="shared" si="60"/>
        <v>2014</v>
      </c>
      <c r="Q1948" s="12" t="s">
        <v>8317</v>
      </c>
      <c r="R1948" t="s">
        <v>8347</v>
      </c>
      <c r="S1948">
        <f t="shared" si="61"/>
        <v>2</v>
      </c>
      <c r="T1948" s="17" t="s">
        <v>8366</v>
      </c>
    </row>
    <row r="1949" spans="1:20" ht="57.6" hidden="1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9">
        <v>40102.918055555558</v>
      </c>
      <c r="K1949">
        <v>1255730520</v>
      </c>
      <c r="L1949" t="b">
        <v>1</v>
      </c>
      <c r="M1949">
        <v>23</v>
      </c>
      <c r="N1949" t="b">
        <v>1</v>
      </c>
      <c r="O1949" t="s">
        <v>8293</v>
      </c>
      <c r="P1949">
        <f t="shared" si="60"/>
        <v>2009</v>
      </c>
      <c r="Q1949" s="12" t="s">
        <v>8317</v>
      </c>
      <c r="R1949" t="s">
        <v>8347</v>
      </c>
      <c r="S1949">
        <f t="shared" si="61"/>
        <v>10</v>
      </c>
      <c r="T1949" s="17" t="s">
        <v>8374</v>
      </c>
    </row>
    <row r="1950" spans="1:20" ht="28.8" hidden="1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9">
        <v>42473.604270833333</v>
      </c>
      <c r="K1950">
        <v>1460557809</v>
      </c>
      <c r="L1950" t="b">
        <v>1</v>
      </c>
      <c r="M1950">
        <v>4245</v>
      </c>
      <c r="N1950" t="b">
        <v>1</v>
      </c>
      <c r="O1950" t="s">
        <v>8293</v>
      </c>
      <c r="P1950">
        <f t="shared" si="60"/>
        <v>2016</v>
      </c>
      <c r="Q1950" s="12" t="s">
        <v>8317</v>
      </c>
      <c r="R1950" t="s">
        <v>8347</v>
      </c>
      <c r="S1950">
        <f t="shared" si="61"/>
        <v>4</v>
      </c>
      <c r="T1950" s="17" t="s">
        <v>8368</v>
      </c>
    </row>
    <row r="1951" spans="1:20" ht="43.2" hidden="1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9">
        <v>41800.423043981478</v>
      </c>
      <c r="K1951">
        <v>1402394951</v>
      </c>
      <c r="L1951" t="b">
        <v>1</v>
      </c>
      <c r="M1951">
        <v>943</v>
      </c>
      <c r="N1951" t="b">
        <v>1</v>
      </c>
      <c r="O1951" t="s">
        <v>8293</v>
      </c>
      <c r="P1951">
        <f t="shared" si="60"/>
        <v>2014</v>
      </c>
      <c r="Q1951" s="12" t="s">
        <v>8317</v>
      </c>
      <c r="R1951" t="s">
        <v>8347</v>
      </c>
      <c r="S1951">
        <f t="shared" si="61"/>
        <v>6</v>
      </c>
      <c r="T1951" s="17" t="s">
        <v>8370</v>
      </c>
    </row>
    <row r="1952" spans="1:20" ht="43.2" hidden="1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9">
        <v>40624.181400462963</v>
      </c>
      <c r="K1952">
        <v>1300767673</v>
      </c>
      <c r="L1952" t="b">
        <v>1</v>
      </c>
      <c r="M1952">
        <v>1876</v>
      </c>
      <c r="N1952" t="b">
        <v>1</v>
      </c>
      <c r="O1952" t="s">
        <v>8293</v>
      </c>
      <c r="P1952">
        <f t="shared" si="60"/>
        <v>2011</v>
      </c>
      <c r="Q1952" s="12" t="s">
        <v>8317</v>
      </c>
      <c r="R1952" t="s">
        <v>8347</v>
      </c>
      <c r="S1952">
        <f t="shared" si="61"/>
        <v>3</v>
      </c>
      <c r="T1952" s="17" t="s">
        <v>8367</v>
      </c>
    </row>
    <row r="1953" spans="1:20" ht="43.2" hidden="1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9">
        <v>42651.420567129629</v>
      </c>
      <c r="K1953">
        <v>1475921137</v>
      </c>
      <c r="L1953" t="b">
        <v>1</v>
      </c>
      <c r="M1953">
        <v>834</v>
      </c>
      <c r="N1953" t="b">
        <v>1</v>
      </c>
      <c r="O1953" t="s">
        <v>8293</v>
      </c>
      <c r="P1953">
        <f t="shared" si="60"/>
        <v>2016</v>
      </c>
      <c r="Q1953" s="12" t="s">
        <v>8317</v>
      </c>
      <c r="R1953" t="s">
        <v>8347</v>
      </c>
      <c r="S1953">
        <f t="shared" si="61"/>
        <v>10</v>
      </c>
      <c r="T1953" s="17" t="s">
        <v>8374</v>
      </c>
    </row>
    <row r="1954" spans="1:20" ht="43.2" hidden="1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9">
        <v>41526.60665509259</v>
      </c>
      <c r="K1954">
        <v>1378737215</v>
      </c>
      <c r="L1954" t="b">
        <v>1</v>
      </c>
      <c r="M1954">
        <v>682</v>
      </c>
      <c r="N1954" t="b">
        <v>1</v>
      </c>
      <c r="O1954" t="s">
        <v>8293</v>
      </c>
      <c r="P1954">
        <f t="shared" si="60"/>
        <v>2013</v>
      </c>
      <c r="Q1954" s="12" t="s">
        <v>8317</v>
      </c>
      <c r="R1954" t="s">
        <v>8347</v>
      </c>
      <c r="S1954">
        <f t="shared" si="61"/>
        <v>9</v>
      </c>
      <c r="T1954" s="17" t="s">
        <v>8373</v>
      </c>
    </row>
    <row r="1955" spans="1:20" ht="43.2" hidden="1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9">
        <v>40941.199826388889</v>
      </c>
      <c r="K1955">
        <v>1328158065</v>
      </c>
      <c r="L1955" t="b">
        <v>1</v>
      </c>
      <c r="M1955">
        <v>147</v>
      </c>
      <c r="N1955" t="b">
        <v>1</v>
      </c>
      <c r="O1955" t="s">
        <v>8293</v>
      </c>
      <c r="P1955">
        <f t="shared" si="60"/>
        <v>2012</v>
      </c>
      <c r="Q1955" s="12" t="s">
        <v>8317</v>
      </c>
      <c r="R1955" t="s">
        <v>8347</v>
      </c>
      <c r="S1955">
        <f t="shared" si="61"/>
        <v>2</v>
      </c>
      <c r="T1955" s="17" t="s">
        <v>8366</v>
      </c>
    </row>
    <row r="1956" spans="1:20" ht="28.8" hidden="1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9">
        <v>42394.580740740741</v>
      </c>
      <c r="K1956">
        <v>1453730176</v>
      </c>
      <c r="L1956" t="b">
        <v>1</v>
      </c>
      <c r="M1956">
        <v>415</v>
      </c>
      <c r="N1956" t="b">
        <v>1</v>
      </c>
      <c r="O1956" t="s">
        <v>8293</v>
      </c>
      <c r="P1956">
        <f t="shared" si="60"/>
        <v>2016</v>
      </c>
      <c r="Q1956" s="12" t="s">
        <v>8317</v>
      </c>
      <c r="R1956" t="s">
        <v>8347</v>
      </c>
      <c r="S1956">
        <f t="shared" si="61"/>
        <v>1</v>
      </c>
      <c r="T1956" s="17" t="s">
        <v>8365</v>
      </c>
    </row>
    <row r="1957" spans="1:20" ht="43.2" hidden="1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9">
        <v>41020.271770833337</v>
      </c>
      <c r="K1957">
        <v>1334989881</v>
      </c>
      <c r="L1957" t="b">
        <v>1</v>
      </c>
      <c r="M1957">
        <v>290</v>
      </c>
      <c r="N1957" t="b">
        <v>1</v>
      </c>
      <c r="O1957" t="s">
        <v>8293</v>
      </c>
      <c r="P1957">
        <f t="shared" si="60"/>
        <v>2012</v>
      </c>
      <c r="Q1957" s="12" t="s">
        <v>8317</v>
      </c>
      <c r="R1957" t="s">
        <v>8347</v>
      </c>
      <c r="S1957">
        <f t="shared" si="61"/>
        <v>4</v>
      </c>
      <c r="T1957" s="17" t="s">
        <v>8368</v>
      </c>
    </row>
    <row r="1958" spans="1:20" ht="43.2" hidden="1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9">
        <v>42067.923668981479</v>
      </c>
      <c r="K1958">
        <v>1425507005</v>
      </c>
      <c r="L1958" t="b">
        <v>1</v>
      </c>
      <c r="M1958">
        <v>365</v>
      </c>
      <c r="N1958" t="b">
        <v>1</v>
      </c>
      <c r="O1958" t="s">
        <v>8293</v>
      </c>
      <c r="P1958">
        <f t="shared" si="60"/>
        <v>2015</v>
      </c>
      <c r="Q1958" s="12" t="s">
        <v>8317</v>
      </c>
      <c r="R1958" t="s">
        <v>8347</v>
      </c>
      <c r="S1958">
        <f t="shared" si="61"/>
        <v>3</v>
      </c>
      <c r="T1958" s="17" t="s">
        <v>8367</v>
      </c>
    </row>
    <row r="1959" spans="1:20" ht="28.8" hidden="1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9">
        <v>41179.098530092589</v>
      </c>
      <c r="K1959">
        <v>1348712513</v>
      </c>
      <c r="L1959" t="b">
        <v>1</v>
      </c>
      <c r="M1959">
        <v>660</v>
      </c>
      <c r="N1959" t="b">
        <v>1</v>
      </c>
      <c r="O1959" t="s">
        <v>8293</v>
      </c>
      <c r="P1959">
        <f t="shared" si="60"/>
        <v>2012</v>
      </c>
      <c r="Q1959" s="12" t="s">
        <v>8317</v>
      </c>
      <c r="R1959" t="s">
        <v>8347</v>
      </c>
      <c r="S1959">
        <f t="shared" si="61"/>
        <v>9</v>
      </c>
      <c r="T1959" s="17" t="s">
        <v>8373</v>
      </c>
    </row>
    <row r="1960" spans="1:20" ht="43.2" hidden="1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9">
        <v>41326.987974537034</v>
      </c>
      <c r="K1960">
        <v>1361490161</v>
      </c>
      <c r="L1960" t="b">
        <v>1</v>
      </c>
      <c r="M1960">
        <v>1356</v>
      </c>
      <c r="N1960" t="b">
        <v>1</v>
      </c>
      <c r="O1960" t="s">
        <v>8293</v>
      </c>
      <c r="P1960">
        <f t="shared" si="60"/>
        <v>2013</v>
      </c>
      <c r="Q1960" s="12" t="s">
        <v>8317</v>
      </c>
      <c r="R1960" t="s">
        <v>8347</v>
      </c>
      <c r="S1960">
        <f t="shared" si="61"/>
        <v>2</v>
      </c>
      <c r="T1960" s="17" t="s">
        <v>8366</v>
      </c>
    </row>
    <row r="1961" spans="1:20" ht="43.2" hidden="1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9">
        <v>41871.845601851855</v>
      </c>
      <c r="K1961">
        <v>1408565860</v>
      </c>
      <c r="L1961" t="b">
        <v>1</v>
      </c>
      <c r="M1961">
        <v>424</v>
      </c>
      <c r="N1961" t="b">
        <v>1</v>
      </c>
      <c r="O1961" t="s">
        <v>8293</v>
      </c>
      <c r="P1961">
        <f t="shared" si="60"/>
        <v>2014</v>
      </c>
      <c r="Q1961" s="12" t="s">
        <v>8317</v>
      </c>
      <c r="R1961" t="s">
        <v>8347</v>
      </c>
      <c r="S1961">
        <f t="shared" si="61"/>
        <v>8</v>
      </c>
      <c r="T1961" s="17" t="s">
        <v>8372</v>
      </c>
    </row>
    <row r="1962" spans="1:20" ht="43.2" hidden="1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9">
        <v>41964.362743055557</v>
      </c>
      <c r="K1962">
        <v>1416559341</v>
      </c>
      <c r="L1962" t="b">
        <v>1</v>
      </c>
      <c r="M1962">
        <v>33</v>
      </c>
      <c r="N1962" t="b">
        <v>1</v>
      </c>
      <c r="O1962" t="s">
        <v>8293</v>
      </c>
      <c r="P1962">
        <f t="shared" si="60"/>
        <v>2014</v>
      </c>
      <c r="Q1962" s="12" t="s">
        <v>8317</v>
      </c>
      <c r="R1962" t="s">
        <v>8347</v>
      </c>
      <c r="S1962">
        <f t="shared" si="61"/>
        <v>11</v>
      </c>
      <c r="T1962" s="17" t="s">
        <v>8375</v>
      </c>
    </row>
    <row r="1963" spans="1:20" ht="43.2" hidden="1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9">
        <v>41148.194641203707</v>
      </c>
      <c r="K1963">
        <v>1346042417</v>
      </c>
      <c r="L1963" t="b">
        <v>1</v>
      </c>
      <c r="M1963">
        <v>1633</v>
      </c>
      <c r="N1963" t="b">
        <v>1</v>
      </c>
      <c r="O1963" t="s">
        <v>8293</v>
      </c>
      <c r="P1963">
        <f t="shared" si="60"/>
        <v>2012</v>
      </c>
      <c r="Q1963" s="12" t="s">
        <v>8317</v>
      </c>
      <c r="R1963" t="s">
        <v>8347</v>
      </c>
      <c r="S1963">
        <f t="shared" si="61"/>
        <v>8</v>
      </c>
      <c r="T1963" s="17" t="s">
        <v>8372</v>
      </c>
    </row>
    <row r="1964" spans="1:20" ht="43.2" hidden="1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9">
        <v>41742.780509259261</v>
      </c>
      <c r="K1964">
        <v>1397414636</v>
      </c>
      <c r="L1964" t="b">
        <v>1</v>
      </c>
      <c r="M1964">
        <v>306</v>
      </c>
      <c r="N1964" t="b">
        <v>1</v>
      </c>
      <c r="O1964" t="s">
        <v>8293</v>
      </c>
      <c r="P1964">
        <f t="shared" si="60"/>
        <v>2014</v>
      </c>
      <c r="Q1964" s="12" t="s">
        <v>8317</v>
      </c>
      <c r="R1964" t="s">
        <v>8347</v>
      </c>
      <c r="S1964">
        <f t="shared" si="61"/>
        <v>4</v>
      </c>
      <c r="T1964" s="17" t="s">
        <v>8368</v>
      </c>
    </row>
    <row r="1965" spans="1:20" ht="43.2" hidden="1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9">
        <v>41863.429791666669</v>
      </c>
      <c r="K1965">
        <v>1407838734</v>
      </c>
      <c r="L1965" t="b">
        <v>1</v>
      </c>
      <c r="M1965">
        <v>205</v>
      </c>
      <c r="N1965" t="b">
        <v>1</v>
      </c>
      <c r="O1965" t="s">
        <v>8293</v>
      </c>
      <c r="P1965">
        <f t="shared" si="60"/>
        <v>2014</v>
      </c>
      <c r="Q1965" s="12" t="s">
        <v>8317</v>
      </c>
      <c r="R1965" t="s">
        <v>8347</v>
      </c>
      <c r="S1965">
        <f t="shared" si="61"/>
        <v>8</v>
      </c>
      <c r="T1965" s="17" t="s">
        <v>8372</v>
      </c>
    </row>
    <row r="1966" spans="1:20" ht="43.2" hidden="1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9">
        <v>42452.272824074076</v>
      </c>
      <c r="K1966">
        <v>1458714772</v>
      </c>
      <c r="L1966" t="b">
        <v>1</v>
      </c>
      <c r="M1966">
        <v>1281</v>
      </c>
      <c r="N1966" t="b">
        <v>1</v>
      </c>
      <c r="O1966" t="s">
        <v>8293</v>
      </c>
      <c r="P1966">
        <f t="shared" si="60"/>
        <v>2016</v>
      </c>
      <c r="Q1966" s="12" t="s">
        <v>8317</v>
      </c>
      <c r="R1966" t="s">
        <v>8347</v>
      </c>
      <c r="S1966">
        <f t="shared" si="61"/>
        <v>3</v>
      </c>
      <c r="T1966" s="17" t="s">
        <v>8367</v>
      </c>
    </row>
    <row r="1967" spans="1:20" ht="43.2" hidden="1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9">
        <v>40898.089236111111</v>
      </c>
      <c r="K1967">
        <v>1324433310</v>
      </c>
      <c r="L1967" t="b">
        <v>1</v>
      </c>
      <c r="M1967">
        <v>103</v>
      </c>
      <c r="N1967" t="b">
        <v>1</v>
      </c>
      <c r="O1967" t="s">
        <v>8293</v>
      </c>
      <c r="P1967">
        <f t="shared" si="60"/>
        <v>2011</v>
      </c>
      <c r="Q1967" s="12" t="s">
        <v>8317</v>
      </c>
      <c r="R1967" t="s">
        <v>8347</v>
      </c>
      <c r="S1967">
        <f t="shared" si="61"/>
        <v>12</v>
      </c>
      <c r="T1967" s="17" t="s">
        <v>8376</v>
      </c>
    </row>
    <row r="1968" spans="1:20" ht="43.2" hidden="1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9">
        <v>41835.540486111109</v>
      </c>
      <c r="K1968">
        <v>1405429098</v>
      </c>
      <c r="L1968" t="b">
        <v>1</v>
      </c>
      <c r="M1968">
        <v>1513</v>
      </c>
      <c r="N1968" t="b">
        <v>1</v>
      </c>
      <c r="O1968" t="s">
        <v>8293</v>
      </c>
      <c r="P1968">
        <f t="shared" si="60"/>
        <v>2014</v>
      </c>
      <c r="Q1968" s="12" t="s">
        <v>8317</v>
      </c>
      <c r="R1968" t="s">
        <v>8347</v>
      </c>
      <c r="S1968">
        <f t="shared" si="61"/>
        <v>7</v>
      </c>
      <c r="T1968" s="17" t="s">
        <v>8371</v>
      </c>
    </row>
    <row r="1969" spans="1:20" ht="43.2" hidden="1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9">
        <v>41730.663530092592</v>
      </c>
      <c r="K1969">
        <v>1396367729</v>
      </c>
      <c r="L1969" t="b">
        <v>1</v>
      </c>
      <c r="M1969">
        <v>405</v>
      </c>
      <c r="N1969" t="b">
        <v>1</v>
      </c>
      <c r="O1969" t="s">
        <v>8293</v>
      </c>
      <c r="P1969">
        <f t="shared" si="60"/>
        <v>2014</v>
      </c>
      <c r="Q1969" s="12" t="s">
        <v>8317</v>
      </c>
      <c r="R1969" t="s">
        <v>8347</v>
      </c>
      <c r="S1969">
        <f t="shared" si="61"/>
        <v>4</v>
      </c>
      <c r="T1969" s="17" t="s">
        <v>8368</v>
      </c>
    </row>
    <row r="1970" spans="1:20" ht="28.8" hidden="1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9">
        <v>42676.58697916667</v>
      </c>
      <c r="K1970">
        <v>1478095515</v>
      </c>
      <c r="L1970" t="b">
        <v>1</v>
      </c>
      <c r="M1970">
        <v>510</v>
      </c>
      <c r="N1970" t="b">
        <v>1</v>
      </c>
      <c r="O1970" t="s">
        <v>8293</v>
      </c>
      <c r="P1970">
        <f t="shared" si="60"/>
        <v>2016</v>
      </c>
      <c r="Q1970" s="12" t="s">
        <v>8317</v>
      </c>
      <c r="R1970" t="s">
        <v>8347</v>
      </c>
      <c r="S1970">
        <f t="shared" si="61"/>
        <v>11</v>
      </c>
      <c r="T1970" s="17" t="s">
        <v>8375</v>
      </c>
    </row>
    <row r="1971" spans="1:20" ht="43.2" hidden="1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9">
        <v>42557.792453703703</v>
      </c>
      <c r="K1971">
        <v>1467831668</v>
      </c>
      <c r="L1971" t="b">
        <v>1</v>
      </c>
      <c r="M1971">
        <v>1887</v>
      </c>
      <c r="N1971" t="b">
        <v>1</v>
      </c>
      <c r="O1971" t="s">
        <v>8293</v>
      </c>
      <c r="P1971">
        <f t="shared" si="60"/>
        <v>2016</v>
      </c>
      <c r="Q1971" s="12" t="s">
        <v>8317</v>
      </c>
      <c r="R1971" t="s">
        <v>8347</v>
      </c>
      <c r="S1971">
        <f t="shared" si="61"/>
        <v>7</v>
      </c>
      <c r="T1971" s="17" t="s">
        <v>8371</v>
      </c>
    </row>
    <row r="1972" spans="1:20" ht="43.2" hidden="1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9">
        <v>41324.193298611113</v>
      </c>
      <c r="K1972">
        <v>1361248701</v>
      </c>
      <c r="L1972" t="b">
        <v>1</v>
      </c>
      <c r="M1972">
        <v>701</v>
      </c>
      <c r="N1972" t="b">
        <v>1</v>
      </c>
      <c r="O1972" t="s">
        <v>8293</v>
      </c>
      <c r="P1972">
        <f t="shared" si="60"/>
        <v>2013</v>
      </c>
      <c r="Q1972" s="12" t="s">
        <v>8317</v>
      </c>
      <c r="R1972" t="s">
        <v>8347</v>
      </c>
      <c r="S1972">
        <f t="shared" si="61"/>
        <v>2</v>
      </c>
      <c r="T1972" s="17" t="s">
        <v>8366</v>
      </c>
    </row>
    <row r="1973" spans="1:20" ht="43.2" hidden="1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9">
        <v>41561.500706018516</v>
      </c>
      <c r="K1973">
        <v>1381752061</v>
      </c>
      <c r="L1973" t="b">
        <v>1</v>
      </c>
      <c r="M1973">
        <v>3863</v>
      </c>
      <c r="N1973" t="b">
        <v>1</v>
      </c>
      <c r="O1973" t="s">
        <v>8293</v>
      </c>
      <c r="P1973">
        <f t="shared" si="60"/>
        <v>2013</v>
      </c>
      <c r="Q1973" s="12" t="s">
        <v>8317</v>
      </c>
      <c r="R1973" t="s">
        <v>8347</v>
      </c>
      <c r="S1973">
        <f t="shared" si="61"/>
        <v>10</v>
      </c>
      <c r="T1973" s="17" t="s">
        <v>8374</v>
      </c>
    </row>
    <row r="1974" spans="1:20" ht="43.2" hidden="1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9">
        <v>41201.012083333335</v>
      </c>
      <c r="K1974">
        <v>1350605844</v>
      </c>
      <c r="L1974" t="b">
        <v>1</v>
      </c>
      <c r="M1974">
        <v>238</v>
      </c>
      <c r="N1974" t="b">
        <v>1</v>
      </c>
      <c r="O1974" t="s">
        <v>8293</v>
      </c>
      <c r="P1974">
        <f t="shared" si="60"/>
        <v>2012</v>
      </c>
      <c r="Q1974" s="12" t="s">
        <v>8317</v>
      </c>
      <c r="R1974" t="s">
        <v>8347</v>
      </c>
      <c r="S1974">
        <f t="shared" si="61"/>
        <v>10</v>
      </c>
      <c r="T1974" s="17" t="s">
        <v>8374</v>
      </c>
    </row>
    <row r="1975" spans="1:20" ht="43.2" hidden="1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9">
        <v>42549.722962962966</v>
      </c>
      <c r="K1975">
        <v>1467134464</v>
      </c>
      <c r="L1975" t="b">
        <v>1</v>
      </c>
      <c r="M1975">
        <v>2051</v>
      </c>
      <c r="N1975" t="b">
        <v>1</v>
      </c>
      <c r="O1975" t="s">
        <v>8293</v>
      </c>
      <c r="P1975">
        <f t="shared" si="60"/>
        <v>2016</v>
      </c>
      <c r="Q1975" s="12" t="s">
        <v>8317</v>
      </c>
      <c r="R1975" t="s">
        <v>8347</v>
      </c>
      <c r="S1975">
        <f t="shared" si="61"/>
        <v>6</v>
      </c>
      <c r="T1975" s="17" t="s">
        <v>8370</v>
      </c>
    </row>
    <row r="1976" spans="1:20" ht="43.2" hidden="1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9">
        <v>41445.334131944444</v>
      </c>
      <c r="K1976">
        <v>1371715269</v>
      </c>
      <c r="L1976" t="b">
        <v>1</v>
      </c>
      <c r="M1976">
        <v>402</v>
      </c>
      <c r="N1976" t="b">
        <v>1</v>
      </c>
      <c r="O1976" t="s">
        <v>8293</v>
      </c>
      <c r="P1976">
        <f t="shared" si="60"/>
        <v>2013</v>
      </c>
      <c r="Q1976" s="12" t="s">
        <v>8317</v>
      </c>
      <c r="R1976" t="s">
        <v>8347</v>
      </c>
      <c r="S1976">
        <f t="shared" si="61"/>
        <v>6</v>
      </c>
      <c r="T1976" s="17" t="s">
        <v>8370</v>
      </c>
    </row>
    <row r="1977" spans="1:20" ht="28.8" hidden="1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9">
        <v>41313.755219907405</v>
      </c>
      <c r="K1977">
        <v>1360346851</v>
      </c>
      <c r="L1977" t="b">
        <v>1</v>
      </c>
      <c r="M1977">
        <v>253</v>
      </c>
      <c r="N1977" t="b">
        <v>1</v>
      </c>
      <c r="O1977" t="s">
        <v>8293</v>
      </c>
      <c r="P1977">
        <f t="shared" si="60"/>
        <v>2013</v>
      </c>
      <c r="Q1977" s="12" t="s">
        <v>8317</v>
      </c>
      <c r="R1977" t="s">
        <v>8347</v>
      </c>
      <c r="S1977">
        <f t="shared" si="61"/>
        <v>2</v>
      </c>
      <c r="T1977" s="17" t="s">
        <v>8366</v>
      </c>
    </row>
    <row r="1978" spans="1:20" ht="28.8" hidden="1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9">
        <v>41438.899594907409</v>
      </c>
      <c r="K1978">
        <v>1371159325</v>
      </c>
      <c r="L1978" t="b">
        <v>1</v>
      </c>
      <c r="M1978">
        <v>473</v>
      </c>
      <c r="N1978" t="b">
        <v>1</v>
      </c>
      <c r="O1978" t="s">
        <v>8293</v>
      </c>
      <c r="P1978">
        <f t="shared" si="60"/>
        <v>2013</v>
      </c>
      <c r="Q1978" s="12" t="s">
        <v>8317</v>
      </c>
      <c r="R1978" t="s">
        <v>8347</v>
      </c>
      <c r="S1978">
        <f t="shared" si="61"/>
        <v>6</v>
      </c>
      <c r="T1978" s="17" t="s">
        <v>8370</v>
      </c>
    </row>
    <row r="1979" spans="1:20" ht="43.2" hidden="1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9">
        <v>42311.216898148145</v>
      </c>
      <c r="K1979">
        <v>1446527540</v>
      </c>
      <c r="L1979" t="b">
        <v>1</v>
      </c>
      <c r="M1979">
        <v>821</v>
      </c>
      <c r="N1979" t="b">
        <v>1</v>
      </c>
      <c r="O1979" t="s">
        <v>8293</v>
      </c>
      <c r="P1979">
        <f t="shared" si="60"/>
        <v>2015</v>
      </c>
      <c r="Q1979" s="12" t="s">
        <v>8317</v>
      </c>
      <c r="R1979" t="s">
        <v>8347</v>
      </c>
      <c r="S1979">
        <f t="shared" si="61"/>
        <v>11</v>
      </c>
      <c r="T1979" s="17" t="s">
        <v>8375</v>
      </c>
    </row>
    <row r="1980" spans="1:20" ht="43.2" hidden="1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9">
        <v>41039.225601851853</v>
      </c>
      <c r="K1980">
        <v>1336627492</v>
      </c>
      <c r="L1980" t="b">
        <v>1</v>
      </c>
      <c r="M1980">
        <v>388</v>
      </c>
      <c r="N1980" t="b">
        <v>1</v>
      </c>
      <c r="O1980" t="s">
        <v>8293</v>
      </c>
      <c r="P1980">
        <f t="shared" si="60"/>
        <v>2012</v>
      </c>
      <c r="Q1980" s="12" t="s">
        <v>8317</v>
      </c>
      <c r="R1980" t="s">
        <v>8347</v>
      </c>
      <c r="S1980">
        <f t="shared" si="61"/>
        <v>5</v>
      </c>
      <c r="T1980" s="17" t="s">
        <v>8369</v>
      </c>
    </row>
    <row r="1981" spans="1:20" ht="43.2" hidden="1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9">
        <v>42290.460023148145</v>
      </c>
      <c r="K1981">
        <v>1444734146</v>
      </c>
      <c r="L1981" t="b">
        <v>1</v>
      </c>
      <c r="M1981">
        <v>813</v>
      </c>
      <c r="N1981" t="b">
        <v>1</v>
      </c>
      <c r="O1981" t="s">
        <v>8293</v>
      </c>
      <c r="P1981">
        <f t="shared" si="60"/>
        <v>2015</v>
      </c>
      <c r="Q1981" s="12" t="s">
        <v>8317</v>
      </c>
      <c r="R1981" t="s">
        <v>8347</v>
      </c>
      <c r="S1981">
        <f t="shared" si="61"/>
        <v>10</v>
      </c>
      <c r="T1981" s="17" t="s">
        <v>8374</v>
      </c>
    </row>
    <row r="1982" spans="1:20" ht="28.8" hidden="1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9">
        <v>42423.542384259257</v>
      </c>
      <c r="K1982">
        <v>1456232462</v>
      </c>
      <c r="L1982" t="b">
        <v>1</v>
      </c>
      <c r="M1982">
        <v>1945</v>
      </c>
      <c r="N1982" t="b">
        <v>1</v>
      </c>
      <c r="O1982" t="s">
        <v>8293</v>
      </c>
      <c r="P1982">
        <f t="shared" si="60"/>
        <v>2016</v>
      </c>
      <c r="Q1982" s="12" t="s">
        <v>8317</v>
      </c>
      <c r="R1982" t="s">
        <v>8347</v>
      </c>
      <c r="S1982">
        <f t="shared" si="61"/>
        <v>2</v>
      </c>
      <c r="T1982" s="17" t="s">
        <v>8366</v>
      </c>
    </row>
    <row r="1983" spans="1:20" ht="43.2" hidden="1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9">
        <v>41799.725289351853</v>
      </c>
      <c r="K1983">
        <v>1402334665</v>
      </c>
      <c r="L1983" t="b">
        <v>0</v>
      </c>
      <c r="M1983">
        <v>12</v>
      </c>
      <c r="N1983" t="b">
        <v>0</v>
      </c>
      <c r="O1983" t="s">
        <v>8294</v>
      </c>
      <c r="P1983">
        <f t="shared" si="60"/>
        <v>2014</v>
      </c>
      <c r="Q1983" s="12" t="s">
        <v>8336</v>
      </c>
      <c r="R1983" t="s">
        <v>8348</v>
      </c>
      <c r="S1983">
        <f t="shared" si="61"/>
        <v>6</v>
      </c>
      <c r="T1983" s="17" t="s">
        <v>8370</v>
      </c>
    </row>
    <row r="1984" spans="1:20" ht="43.2" hidden="1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9">
        <v>42678.586655092593</v>
      </c>
      <c r="K1984">
        <v>1478268287</v>
      </c>
      <c r="L1984" t="b">
        <v>0</v>
      </c>
      <c r="M1984">
        <v>0</v>
      </c>
      <c r="N1984" t="b">
        <v>0</v>
      </c>
      <c r="O1984" t="s">
        <v>8294</v>
      </c>
      <c r="P1984">
        <f t="shared" si="60"/>
        <v>2016</v>
      </c>
      <c r="Q1984" s="12" t="s">
        <v>8336</v>
      </c>
      <c r="R1984" t="s">
        <v>8348</v>
      </c>
      <c r="S1984">
        <f t="shared" si="61"/>
        <v>11</v>
      </c>
      <c r="T1984" s="17" t="s">
        <v>8375</v>
      </c>
    </row>
    <row r="1985" spans="1:20" ht="43.2" hidden="1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9">
        <v>42593.011782407404</v>
      </c>
      <c r="K1985">
        <v>1470874618</v>
      </c>
      <c r="L1985" t="b">
        <v>0</v>
      </c>
      <c r="M1985">
        <v>16</v>
      </c>
      <c r="N1985" t="b">
        <v>0</v>
      </c>
      <c r="O1985" t="s">
        <v>8294</v>
      </c>
      <c r="P1985">
        <f t="shared" si="60"/>
        <v>2016</v>
      </c>
      <c r="Q1985" s="12" t="s">
        <v>8336</v>
      </c>
      <c r="R1985" t="s">
        <v>8348</v>
      </c>
      <c r="S1985">
        <f t="shared" si="61"/>
        <v>8</v>
      </c>
      <c r="T1985" s="17" t="s">
        <v>8372</v>
      </c>
    </row>
    <row r="1986" spans="1:20" ht="57.6" hidden="1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9">
        <v>41913.790289351855</v>
      </c>
      <c r="K1986">
        <v>1412189881</v>
      </c>
      <c r="L1986" t="b">
        <v>0</v>
      </c>
      <c r="M1986">
        <v>7</v>
      </c>
      <c r="N1986" t="b">
        <v>0</v>
      </c>
      <c r="O1986" t="s">
        <v>8294</v>
      </c>
      <c r="P1986">
        <f t="shared" si="60"/>
        <v>2014</v>
      </c>
      <c r="Q1986" s="12" t="s">
        <v>8336</v>
      </c>
      <c r="R1986" t="s">
        <v>8348</v>
      </c>
      <c r="S1986">
        <f t="shared" si="61"/>
        <v>10</v>
      </c>
      <c r="T1986" s="17" t="s">
        <v>8374</v>
      </c>
    </row>
    <row r="1987" spans="1:20" ht="43.2" hidden="1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9">
        <v>42555.698738425926</v>
      </c>
      <c r="K1987">
        <v>1467650771</v>
      </c>
      <c r="L1987" t="b">
        <v>0</v>
      </c>
      <c r="M1987">
        <v>4</v>
      </c>
      <c r="N1987" t="b">
        <v>0</v>
      </c>
      <c r="O1987" t="s">
        <v>8294</v>
      </c>
      <c r="P1987">
        <f t="shared" ref="P1987:P2050" si="62">YEAR(J1987)</f>
        <v>2016</v>
      </c>
      <c r="Q1987" s="12" t="s">
        <v>8336</v>
      </c>
      <c r="R1987" t="s">
        <v>8348</v>
      </c>
      <c r="S1987">
        <f t="shared" ref="S1987:S2050" si="63">MONTH(J1987)</f>
        <v>7</v>
      </c>
      <c r="T1987" s="17" t="s">
        <v>8371</v>
      </c>
    </row>
    <row r="1988" spans="1:20" ht="43.2" hidden="1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9">
        <v>42413.433831018519</v>
      </c>
      <c r="K1988">
        <v>1455359083</v>
      </c>
      <c r="L1988" t="b">
        <v>0</v>
      </c>
      <c r="M1988">
        <v>1</v>
      </c>
      <c r="N1988" t="b">
        <v>0</v>
      </c>
      <c r="O1988" t="s">
        <v>8294</v>
      </c>
      <c r="P1988">
        <f t="shared" si="62"/>
        <v>2016</v>
      </c>
      <c r="Q1988" s="12" t="s">
        <v>8336</v>
      </c>
      <c r="R1988" t="s">
        <v>8348</v>
      </c>
      <c r="S1988">
        <f t="shared" si="63"/>
        <v>2</v>
      </c>
      <c r="T1988" s="17" t="s">
        <v>8366</v>
      </c>
    </row>
    <row r="1989" spans="1:20" ht="28.8" hidden="1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9">
        <v>42034.639768518522</v>
      </c>
      <c r="K1989">
        <v>1422631276</v>
      </c>
      <c r="L1989" t="b">
        <v>0</v>
      </c>
      <c r="M1989">
        <v>28</v>
      </c>
      <c r="N1989" t="b">
        <v>0</v>
      </c>
      <c r="O1989" t="s">
        <v>8294</v>
      </c>
      <c r="P1989">
        <f t="shared" si="62"/>
        <v>2015</v>
      </c>
      <c r="Q1989" s="12" t="s">
        <v>8336</v>
      </c>
      <c r="R1989" t="s">
        <v>8348</v>
      </c>
      <c r="S1989">
        <f t="shared" si="63"/>
        <v>1</v>
      </c>
      <c r="T1989" s="17" t="s">
        <v>8365</v>
      </c>
    </row>
    <row r="1990" spans="1:20" hidden="1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9">
        <v>42206.76321759259</v>
      </c>
      <c r="K1990">
        <v>1437502742</v>
      </c>
      <c r="L1990" t="b">
        <v>0</v>
      </c>
      <c r="M1990">
        <v>1</v>
      </c>
      <c r="N1990" t="b">
        <v>0</v>
      </c>
      <c r="O1990" t="s">
        <v>8294</v>
      </c>
      <c r="P1990">
        <f t="shared" si="62"/>
        <v>2015</v>
      </c>
      <c r="Q1990" s="12" t="s">
        <v>8336</v>
      </c>
      <c r="R1990" t="s">
        <v>8348</v>
      </c>
      <c r="S1990">
        <f t="shared" si="63"/>
        <v>7</v>
      </c>
      <c r="T1990" s="17" t="s">
        <v>8371</v>
      </c>
    </row>
    <row r="1991" spans="1:20" ht="43.2" hidden="1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9">
        <v>42685.680648148147</v>
      </c>
      <c r="K1991">
        <v>1478881208</v>
      </c>
      <c r="L1991" t="b">
        <v>0</v>
      </c>
      <c r="M1991">
        <v>1</v>
      </c>
      <c r="N1991" t="b">
        <v>0</v>
      </c>
      <c r="O1991" t="s">
        <v>8294</v>
      </c>
      <c r="P1991">
        <f t="shared" si="62"/>
        <v>2016</v>
      </c>
      <c r="Q1991" s="12" t="s">
        <v>8336</v>
      </c>
      <c r="R1991" t="s">
        <v>8348</v>
      </c>
      <c r="S1991">
        <f t="shared" si="63"/>
        <v>11</v>
      </c>
      <c r="T1991" s="17" t="s">
        <v>8375</v>
      </c>
    </row>
    <row r="1992" spans="1:20" ht="43.2" hidden="1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9">
        <v>42398.195972222224</v>
      </c>
      <c r="K1992">
        <v>1454042532</v>
      </c>
      <c r="L1992" t="b">
        <v>0</v>
      </c>
      <c r="M1992">
        <v>5</v>
      </c>
      <c r="N1992" t="b">
        <v>0</v>
      </c>
      <c r="O1992" t="s">
        <v>8294</v>
      </c>
      <c r="P1992">
        <f t="shared" si="62"/>
        <v>2016</v>
      </c>
      <c r="Q1992" s="12" t="s">
        <v>8336</v>
      </c>
      <c r="R1992" t="s">
        <v>8348</v>
      </c>
      <c r="S1992">
        <f t="shared" si="63"/>
        <v>1</v>
      </c>
      <c r="T1992" s="17" t="s">
        <v>8365</v>
      </c>
    </row>
    <row r="1993" spans="1:20" ht="28.8" hidden="1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9">
        <v>42167.89335648148</v>
      </c>
      <c r="K1993">
        <v>1434144386</v>
      </c>
      <c r="L1993" t="b">
        <v>0</v>
      </c>
      <c r="M1993">
        <v>3</v>
      </c>
      <c r="N1993" t="b">
        <v>0</v>
      </c>
      <c r="O1993" t="s">
        <v>8294</v>
      </c>
      <c r="P1993">
        <f t="shared" si="62"/>
        <v>2015</v>
      </c>
      <c r="Q1993" s="12" t="s">
        <v>8336</v>
      </c>
      <c r="R1993" t="s">
        <v>8348</v>
      </c>
      <c r="S1993">
        <f t="shared" si="63"/>
        <v>6</v>
      </c>
      <c r="T1993" s="17" t="s">
        <v>8370</v>
      </c>
    </row>
    <row r="1994" spans="1:20" ht="28.8" hidden="1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9">
        <v>42023.143414351849</v>
      </c>
      <c r="K1994">
        <v>1421637991</v>
      </c>
      <c r="L1994" t="b">
        <v>0</v>
      </c>
      <c r="M1994">
        <v>2</v>
      </c>
      <c r="N1994" t="b">
        <v>0</v>
      </c>
      <c r="O1994" t="s">
        <v>8294</v>
      </c>
      <c r="P1994">
        <f t="shared" si="62"/>
        <v>2015</v>
      </c>
      <c r="Q1994" s="12" t="s">
        <v>8336</v>
      </c>
      <c r="R1994" t="s">
        <v>8348</v>
      </c>
      <c r="S1994">
        <f t="shared" si="63"/>
        <v>1</v>
      </c>
      <c r="T1994" s="17" t="s">
        <v>8365</v>
      </c>
    </row>
    <row r="1995" spans="1:20" ht="43.2" hidden="1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9">
        <v>42329.588391203702</v>
      </c>
      <c r="K1995">
        <v>1448114837</v>
      </c>
      <c r="L1995" t="b">
        <v>0</v>
      </c>
      <c r="M1995">
        <v>0</v>
      </c>
      <c r="N1995" t="b">
        <v>0</v>
      </c>
      <c r="O1995" t="s">
        <v>8294</v>
      </c>
      <c r="P1995">
        <f t="shared" si="62"/>
        <v>2015</v>
      </c>
      <c r="Q1995" s="12" t="s">
        <v>8336</v>
      </c>
      <c r="R1995" t="s">
        <v>8348</v>
      </c>
      <c r="S1995">
        <f t="shared" si="63"/>
        <v>11</v>
      </c>
      <c r="T1995" s="17" t="s">
        <v>8375</v>
      </c>
    </row>
    <row r="1996" spans="1:20" ht="43.2" hidden="1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9">
        <v>42651.006273148145</v>
      </c>
      <c r="K1996">
        <v>1475885342</v>
      </c>
      <c r="L1996" t="b">
        <v>0</v>
      </c>
      <c r="M1996">
        <v>0</v>
      </c>
      <c r="N1996" t="b">
        <v>0</v>
      </c>
      <c r="O1996" t="s">
        <v>8294</v>
      </c>
      <c r="P1996">
        <f t="shared" si="62"/>
        <v>2016</v>
      </c>
      <c r="Q1996" s="12" t="s">
        <v>8336</v>
      </c>
      <c r="R1996" t="s">
        <v>8348</v>
      </c>
      <c r="S1996">
        <f t="shared" si="63"/>
        <v>10</v>
      </c>
      <c r="T1996" s="17" t="s">
        <v>8374</v>
      </c>
    </row>
    <row r="1997" spans="1:20" ht="43.2" hidden="1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9">
        <v>42181.902037037034</v>
      </c>
      <c r="K1997">
        <v>1435354736</v>
      </c>
      <c r="L1997" t="b">
        <v>0</v>
      </c>
      <c r="M1997">
        <v>3</v>
      </c>
      <c r="N1997" t="b">
        <v>0</v>
      </c>
      <c r="O1997" t="s">
        <v>8294</v>
      </c>
      <c r="P1997">
        <f t="shared" si="62"/>
        <v>2015</v>
      </c>
      <c r="Q1997" s="12" t="s">
        <v>8336</v>
      </c>
      <c r="R1997" t="s">
        <v>8348</v>
      </c>
      <c r="S1997">
        <f t="shared" si="63"/>
        <v>6</v>
      </c>
      <c r="T1997" s="17" t="s">
        <v>8370</v>
      </c>
    </row>
    <row r="1998" spans="1:20" ht="43.2" hidden="1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9">
        <v>41800.819571759261</v>
      </c>
      <c r="K1998">
        <v>1402429211</v>
      </c>
      <c r="L1998" t="b">
        <v>0</v>
      </c>
      <c r="M1998">
        <v>0</v>
      </c>
      <c r="N1998" t="b">
        <v>0</v>
      </c>
      <c r="O1998" t="s">
        <v>8294</v>
      </c>
      <c r="P1998">
        <f t="shared" si="62"/>
        <v>2014</v>
      </c>
      <c r="Q1998" s="12" t="s">
        <v>8336</v>
      </c>
      <c r="R1998" t="s">
        <v>8348</v>
      </c>
      <c r="S1998">
        <f t="shared" si="63"/>
        <v>6</v>
      </c>
      <c r="T1998" s="17" t="s">
        <v>8370</v>
      </c>
    </row>
    <row r="1999" spans="1:20" ht="43.2" hidden="1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9">
        <v>41847.930694444447</v>
      </c>
      <c r="K1999">
        <v>1406499612</v>
      </c>
      <c r="L1999" t="b">
        <v>0</v>
      </c>
      <c r="M1999">
        <v>0</v>
      </c>
      <c r="N1999" t="b">
        <v>0</v>
      </c>
      <c r="O1999" t="s">
        <v>8294</v>
      </c>
      <c r="P1999">
        <f t="shared" si="62"/>
        <v>2014</v>
      </c>
      <c r="Q1999" s="12" t="s">
        <v>8336</v>
      </c>
      <c r="R1999" t="s">
        <v>8348</v>
      </c>
      <c r="S1999">
        <f t="shared" si="63"/>
        <v>7</v>
      </c>
      <c r="T1999" s="17" t="s">
        <v>8371</v>
      </c>
    </row>
    <row r="2000" spans="1:20" ht="43.2" hidden="1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9">
        <v>41807.118495370371</v>
      </c>
      <c r="K2000">
        <v>1402973438</v>
      </c>
      <c r="L2000" t="b">
        <v>0</v>
      </c>
      <c r="M2000">
        <v>3</v>
      </c>
      <c r="N2000" t="b">
        <v>0</v>
      </c>
      <c r="O2000" t="s">
        <v>8294</v>
      </c>
      <c r="P2000">
        <f t="shared" si="62"/>
        <v>2014</v>
      </c>
      <c r="Q2000" s="12" t="s">
        <v>8336</v>
      </c>
      <c r="R2000" t="s">
        <v>8348</v>
      </c>
      <c r="S2000">
        <f t="shared" si="63"/>
        <v>6</v>
      </c>
      <c r="T2000" s="17" t="s">
        <v>8370</v>
      </c>
    </row>
    <row r="2001" spans="1:20" ht="43.2" hidden="1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9">
        <v>41926.482731481483</v>
      </c>
      <c r="K2001">
        <v>1413286508</v>
      </c>
      <c r="L2001" t="b">
        <v>0</v>
      </c>
      <c r="M2001">
        <v>7</v>
      </c>
      <c r="N2001" t="b">
        <v>0</v>
      </c>
      <c r="O2001" t="s">
        <v>8294</v>
      </c>
      <c r="P2001">
        <f t="shared" si="62"/>
        <v>2014</v>
      </c>
      <c r="Q2001" s="12" t="s">
        <v>8336</v>
      </c>
      <c r="R2001" t="s">
        <v>8348</v>
      </c>
      <c r="S2001">
        <f t="shared" si="63"/>
        <v>10</v>
      </c>
      <c r="T2001" s="17" t="s">
        <v>8374</v>
      </c>
    </row>
    <row r="2002" spans="1:20" ht="43.2" hidden="1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9">
        <v>42345.951539351852</v>
      </c>
      <c r="K2002">
        <v>1449528613</v>
      </c>
      <c r="L2002" t="b">
        <v>0</v>
      </c>
      <c r="M2002">
        <v>25</v>
      </c>
      <c r="N2002" t="b">
        <v>0</v>
      </c>
      <c r="O2002" t="s">
        <v>8294</v>
      </c>
      <c r="P2002">
        <f t="shared" si="62"/>
        <v>2015</v>
      </c>
      <c r="Q2002" s="12" t="s">
        <v>8336</v>
      </c>
      <c r="R2002" t="s">
        <v>8348</v>
      </c>
      <c r="S2002">
        <f t="shared" si="63"/>
        <v>12</v>
      </c>
      <c r="T2002" s="17" t="s">
        <v>8376</v>
      </c>
    </row>
    <row r="2003" spans="1:20" ht="28.8" hidden="1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9">
        <v>42136.209675925929</v>
      </c>
      <c r="K2003">
        <v>1431406916</v>
      </c>
      <c r="L2003" t="b">
        <v>1</v>
      </c>
      <c r="M2003">
        <v>1637</v>
      </c>
      <c r="N2003" t="b">
        <v>1</v>
      </c>
      <c r="O2003" t="s">
        <v>8293</v>
      </c>
      <c r="P2003">
        <f t="shared" si="62"/>
        <v>2015</v>
      </c>
      <c r="Q2003" s="12" t="s">
        <v>8317</v>
      </c>
      <c r="R2003" t="s">
        <v>8347</v>
      </c>
      <c r="S2003">
        <f t="shared" si="63"/>
        <v>5</v>
      </c>
      <c r="T2003" s="17" t="s">
        <v>8369</v>
      </c>
    </row>
    <row r="2004" spans="1:20" ht="43.2" hidden="1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9">
        <v>42728.71230324074</v>
      </c>
      <c r="K2004">
        <v>1482599143</v>
      </c>
      <c r="L2004" t="b">
        <v>1</v>
      </c>
      <c r="M2004">
        <v>1375</v>
      </c>
      <c r="N2004" t="b">
        <v>1</v>
      </c>
      <c r="O2004" t="s">
        <v>8293</v>
      </c>
      <c r="P2004">
        <f t="shared" si="62"/>
        <v>2016</v>
      </c>
      <c r="Q2004" s="12" t="s">
        <v>8317</v>
      </c>
      <c r="R2004" t="s">
        <v>8347</v>
      </c>
      <c r="S2004">
        <f t="shared" si="63"/>
        <v>12</v>
      </c>
      <c r="T2004" s="17" t="s">
        <v>8376</v>
      </c>
    </row>
    <row r="2005" spans="1:20" ht="57.6" hidden="1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9">
        <v>40347.125601851854</v>
      </c>
      <c r="K2005">
        <v>1276830052</v>
      </c>
      <c r="L2005" t="b">
        <v>1</v>
      </c>
      <c r="M2005">
        <v>17</v>
      </c>
      <c r="N2005" t="b">
        <v>1</v>
      </c>
      <c r="O2005" t="s">
        <v>8293</v>
      </c>
      <c r="P2005">
        <f t="shared" si="62"/>
        <v>2010</v>
      </c>
      <c r="Q2005" s="12" t="s">
        <v>8317</v>
      </c>
      <c r="R2005" t="s">
        <v>8347</v>
      </c>
      <c r="S2005">
        <f t="shared" si="63"/>
        <v>6</v>
      </c>
      <c r="T2005" s="17" t="s">
        <v>8370</v>
      </c>
    </row>
    <row r="2006" spans="1:20" ht="43.2" hidden="1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9">
        <v>41800.604895833334</v>
      </c>
      <c r="K2006">
        <v>1402410663</v>
      </c>
      <c r="L2006" t="b">
        <v>1</v>
      </c>
      <c r="M2006">
        <v>354</v>
      </c>
      <c r="N2006" t="b">
        <v>1</v>
      </c>
      <c r="O2006" t="s">
        <v>8293</v>
      </c>
      <c r="P2006">
        <f t="shared" si="62"/>
        <v>2014</v>
      </c>
      <c r="Q2006" s="12" t="s">
        <v>8317</v>
      </c>
      <c r="R2006" t="s">
        <v>8347</v>
      </c>
      <c r="S2006">
        <f t="shared" si="63"/>
        <v>6</v>
      </c>
      <c r="T2006" s="17" t="s">
        <v>8370</v>
      </c>
    </row>
    <row r="2007" spans="1:20" ht="43.2" hidden="1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9">
        <v>41535.812708333331</v>
      </c>
      <c r="K2007">
        <v>1379532618</v>
      </c>
      <c r="L2007" t="b">
        <v>1</v>
      </c>
      <c r="M2007">
        <v>191</v>
      </c>
      <c r="N2007" t="b">
        <v>1</v>
      </c>
      <c r="O2007" t="s">
        <v>8293</v>
      </c>
      <c r="P2007">
        <f t="shared" si="62"/>
        <v>2013</v>
      </c>
      <c r="Q2007" s="12" t="s">
        <v>8317</v>
      </c>
      <c r="R2007" t="s">
        <v>8347</v>
      </c>
      <c r="S2007">
        <f t="shared" si="63"/>
        <v>9</v>
      </c>
      <c r="T2007" s="17" t="s">
        <v>8373</v>
      </c>
    </row>
    <row r="2008" spans="1:20" ht="57.6" hidden="1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9">
        <v>41941.500520833331</v>
      </c>
      <c r="K2008">
        <v>1414584045</v>
      </c>
      <c r="L2008" t="b">
        <v>1</v>
      </c>
      <c r="M2008">
        <v>303</v>
      </c>
      <c r="N2008" t="b">
        <v>1</v>
      </c>
      <c r="O2008" t="s">
        <v>8293</v>
      </c>
      <c r="P2008">
        <f t="shared" si="62"/>
        <v>2014</v>
      </c>
      <c r="Q2008" s="12" t="s">
        <v>8317</v>
      </c>
      <c r="R2008" t="s">
        <v>8347</v>
      </c>
      <c r="S2008">
        <f t="shared" si="63"/>
        <v>10</v>
      </c>
      <c r="T2008" s="17" t="s">
        <v>8374</v>
      </c>
    </row>
    <row r="2009" spans="1:20" ht="43.2" hidden="1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9">
        <v>40347.837800925925</v>
      </c>
      <c r="K2009">
        <v>1276891586</v>
      </c>
      <c r="L2009" t="b">
        <v>1</v>
      </c>
      <c r="M2009">
        <v>137</v>
      </c>
      <c r="N2009" t="b">
        <v>1</v>
      </c>
      <c r="O2009" t="s">
        <v>8293</v>
      </c>
      <c r="P2009">
        <f t="shared" si="62"/>
        <v>2010</v>
      </c>
      <c r="Q2009" s="12" t="s">
        <v>8317</v>
      </c>
      <c r="R2009" t="s">
        <v>8347</v>
      </c>
      <c r="S2009">
        <f t="shared" si="63"/>
        <v>6</v>
      </c>
      <c r="T2009" s="17" t="s">
        <v>8370</v>
      </c>
    </row>
    <row r="2010" spans="1:20" ht="43.2" hidden="1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9">
        <v>40761.604421296295</v>
      </c>
      <c r="K2010">
        <v>1312641022</v>
      </c>
      <c r="L2010" t="b">
        <v>1</v>
      </c>
      <c r="M2010">
        <v>41</v>
      </c>
      <c r="N2010" t="b">
        <v>1</v>
      </c>
      <c r="O2010" t="s">
        <v>8293</v>
      </c>
      <c r="P2010">
        <f t="shared" si="62"/>
        <v>2011</v>
      </c>
      <c r="Q2010" s="12" t="s">
        <v>8317</v>
      </c>
      <c r="R2010" t="s">
        <v>8347</v>
      </c>
      <c r="S2010">
        <f t="shared" si="63"/>
        <v>8</v>
      </c>
      <c r="T2010" s="17" t="s">
        <v>8372</v>
      </c>
    </row>
    <row r="2011" spans="1:20" ht="43.2" hidden="1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9">
        <v>42661.323414351849</v>
      </c>
      <c r="K2011">
        <v>1476776743</v>
      </c>
      <c r="L2011" t="b">
        <v>1</v>
      </c>
      <c r="M2011">
        <v>398</v>
      </c>
      <c r="N2011" t="b">
        <v>1</v>
      </c>
      <c r="O2011" t="s">
        <v>8293</v>
      </c>
      <c r="P2011">
        <f t="shared" si="62"/>
        <v>2016</v>
      </c>
      <c r="Q2011" s="12" t="s">
        <v>8317</v>
      </c>
      <c r="R2011" t="s">
        <v>8347</v>
      </c>
      <c r="S2011">
        <f t="shared" si="63"/>
        <v>10</v>
      </c>
      <c r="T2011" s="17" t="s">
        <v>8374</v>
      </c>
    </row>
    <row r="2012" spans="1:20" ht="28.8" hidden="1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9">
        <v>42570.996423611112</v>
      </c>
      <c r="K2012">
        <v>1468972491</v>
      </c>
      <c r="L2012" t="b">
        <v>1</v>
      </c>
      <c r="M2012">
        <v>1737</v>
      </c>
      <c r="N2012" t="b">
        <v>1</v>
      </c>
      <c r="O2012" t="s">
        <v>8293</v>
      </c>
      <c r="P2012">
        <f t="shared" si="62"/>
        <v>2016</v>
      </c>
      <c r="Q2012" s="12" t="s">
        <v>8317</v>
      </c>
      <c r="R2012" t="s">
        <v>8347</v>
      </c>
      <c r="S2012">
        <f t="shared" si="63"/>
        <v>7</v>
      </c>
      <c r="T2012" s="17" t="s">
        <v>8371</v>
      </c>
    </row>
    <row r="2013" spans="1:20" ht="43.2" hidden="1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9">
        <v>42347.358483796299</v>
      </c>
      <c r="K2013">
        <v>1449650173</v>
      </c>
      <c r="L2013" t="b">
        <v>1</v>
      </c>
      <c r="M2013">
        <v>971</v>
      </c>
      <c r="N2013" t="b">
        <v>1</v>
      </c>
      <c r="O2013" t="s">
        <v>8293</v>
      </c>
      <c r="P2013">
        <f t="shared" si="62"/>
        <v>2015</v>
      </c>
      <c r="Q2013" s="12" t="s">
        <v>8317</v>
      </c>
      <c r="R2013" t="s">
        <v>8347</v>
      </c>
      <c r="S2013">
        <f t="shared" si="63"/>
        <v>12</v>
      </c>
      <c r="T2013" s="17" t="s">
        <v>8376</v>
      </c>
    </row>
    <row r="2014" spans="1:20" ht="43.2" hidden="1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9">
        <v>42010.822233796294</v>
      </c>
      <c r="K2014">
        <v>1420573441</v>
      </c>
      <c r="L2014" t="b">
        <v>1</v>
      </c>
      <c r="M2014">
        <v>183</v>
      </c>
      <c r="N2014" t="b">
        <v>1</v>
      </c>
      <c r="O2014" t="s">
        <v>8293</v>
      </c>
      <c r="P2014">
        <f t="shared" si="62"/>
        <v>2015</v>
      </c>
      <c r="Q2014" s="12" t="s">
        <v>8317</v>
      </c>
      <c r="R2014" t="s">
        <v>8347</v>
      </c>
      <c r="S2014">
        <f t="shared" si="63"/>
        <v>1</v>
      </c>
      <c r="T2014" s="17" t="s">
        <v>8365</v>
      </c>
    </row>
    <row r="2015" spans="1:20" ht="43.2" hidden="1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9">
        <v>42499.960810185185</v>
      </c>
      <c r="K2015">
        <v>1462835014</v>
      </c>
      <c r="L2015" t="b">
        <v>1</v>
      </c>
      <c r="M2015">
        <v>4562</v>
      </c>
      <c r="N2015" t="b">
        <v>1</v>
      </c>
      <c r="O2015" t="s">
        <v>8293</v>
      </c>
      <c r="P2015">
        <f t="shared" si="62"/>
        <v>2016</v>
      </c>
      <c r="Q2015" s="12" t="s">
        <v>8317</v>
      </c>
      <c r="R2015" t="s">
        <v>8347</v>
      </c>
      <c r="S2015">
        <f t="shared" si="63"/>
        <v>5</v>
      </c>
      <c r="T2015" s="17" t="s">
        <v>8369</v>
      </c>
    </row>
    <row r="2016" spans="1:20" ht="43.2" hidden="1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9">
        <v>41324.214571759258</v>
      </c>
      <c r="K2016">
        <v>1361250539</v>
      </c>
      <c r="L2016" t="b">
        <v>1</v>
      </c>
      <c r="M2016">
        <v>26457</v>
      </c>
      <c r="N2016" t="b">
        <v>1</v>
      </c>
      <c r="O2016" t="s">
        <v>8293</v>
      </c>
      <c r="P2016">
        <f t="shared" si="62"/>
        <v>2013</v>
      </c>
      <c r="Q2016" s="12" t="s">
        <v>8317</v>
      </c>
      <c r="R2016" t="s">
        <v>8347</v>
      </c>
      <c r="S2016">
        <f t="shared" si="63"/>
        <v>2</v>
      </c>
      <c r="T2016" s="17" t="s">
        <v>8366</v>
      </c>
    </row>
    <row r="2017" spans="1:20" ht="43.2" hidden="1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9">
        <v>40765.876886574071</v>
      </c>
      <c r="K2017">
        <v>1313010163</v>
      </c>
      <c r="L2017" t="b">
        <v>1</v>
      </c>
      <c r="M2017">
        <v>162</v>
      </c>
      <c r="N2017" t="b">
        <v>1</v>
      </c>
      <c r="O2017" t="s">
        <v>8293</v>
      </c>
      <c r="P2017">
        <f t="shared" si="62"/>
        <v>2011</v>
      </c>
      <c r="Q2017" s="12" t="s">
        <v>8317</v>
      </c>
      <c r="R2017" t="s">
        <v>8347</v>
      </c>
      <c r="S2017">
        <f t="shared" si="63"/>
        <v>8</v>
      </c>
      <c r="T2017" s="17" t="s">
        <v>8372</v>
      </c>
    </row>
    <row r="2018" spans="1:20" ht="28.8" hidden="1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9">
        <v>41312.88077546296</v>
      </c>
      <c r="K2018">
        <v>1360271299</v>
      </c>
      <c r="L2018" t="b">
        <v>1</v>
      </c>
      <c r="M2018">
        <v>479</v>
      </c>
      <c r="N2018" t="b">
        <v>1</v>
      </c>
      <c r="O2018" t="s">
        <v>8293</v>
      </c>
      <c r="P2018">
        <f t="shared" si="62"/>
        <v>2013</v>
      </c>
      <c r="Q2018" s="12" t="s">
        <v>8317</v>
      </c>
      <c r="R2018" t="s">
        <v>8347</v>
      </c>
      <c r="S2018">
        <f t="shared" si="63"/>
        <v>2</v>
      </c>
      <c r="T2018" s="17" t="s">
        <v>8366</v>
      </c>
    </row>
    <row r="2019" spans="1:20" ht="43.2" hidden="1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9">
        <v>40961.057349537034</v>
      </c>
      <c r="K2019">
        <v>1329873755</v>
      </c>
      <c r="L2019" t="b">
        <v>1</v>
      </c>
      <c r="M2019">
        <v>426</v>
      </c>
      <c r="N2019" t="b">
        <v>1</v>
      </c>
      <c r="O2019" t="s">
        <v>8293</v>
      </c>
      <c r="P2019">
        <f t="shared" si="62"/>
        <v>2012</v>
      </c>
      <c r="Q2019" s="12" t="s">
        <v>8317</v>
      </c>
      <c r="R2019" t="s">
        <v>8347</v>
      </c>
      <c r="S2019">
        <f t="shared" si="63"/>
        <v>2</v>
      </c>
      <c r="T2019" s="17" t="s">
        <v>8366</v>
      </c>
    </row>
    <row r="2020" spans="1:20" ht="43.2" hidden="1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9">
        <v>42199.365844907406</v>
      </c>
      <c r="K2020">
        <v>1436863609</v>
      </c>
      <c r="L2020" t="b">
        <v>1</v>
      </c>
      <c r="M2020">
        <v>450</v>
      </c>
      <c r="N2020" t="b">
        <v>1</v>
      </c>
      <c r="O2020" t="s">
        <v>8293</v>
      </c>
      <c r="P2020">
        <f t="shared" si="62"/>
        <v>2015</v>
      </c>
      <c r="Q2020" s="12" t="s">
        <v>8317</v>
      </c>
      <c r="R2020" t="s">
        <v>8347</v>
      </c>
      <c r="S2020">
        <f t="shared" si="63"/>
        <v>7</v>
      </c>
      <c r="T2020" s="17" t="s">
        <v>8371</v>
      </c>
    </row>
    <row r="2021" spans="1:20" ht="43.2" hidden="1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9">
        <v>42605.70857638889</v>
      </c>
      <c r="K2021">
        <v>1471971621</v>
      </c>
      <c r="L2021" t="b">
        <v>1</v>
      </c>
      <c r="M2021">
        <v>1780</v>
      </c>
      <c r="N2021" t="b">
        <v>1</v>
      </c>
      <c r="O2021" t="s">
        <v>8293</v>
      </c>
      <c r="P2021">
        <f t="shared" si="62"/>
        <v>2016</v>
      </c>
      <c r="Q2021" s="12" t="s">
        <v>8317</v>
      </c>
      <c r="R2021" t="s">
        <v>8347</v>
      </c>
      <c r="S2021">
        <f t="shared" si="63"/>
        <v>8</v>
      </c>
      <c r="T2021" s="17" t="s">
        <v>8372</v>
      </c>
    </row>
    <row r="2022" spans="1:20" ht="43.2" hidden="1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9">
        <v>41737.097500000003</v>
      </c>
      <c r="K2022">
        <v>1396923624</v>
      </c>
      <c r="L2022" t="b">
        <v>1</v>
      </c>
      <c r="M2022">
        <v>122</v>
      </c>
      <c r="N2022" t="b">
        <v>1</v>
      </c>
      <c r="O2022" t="s">
        <v>8293</v>
      </c>
      <c r="P2022">
        <f t="shared" si="62"/>
        <v>2014</v>
      </c>
      <c r="Q2022" s="12" t="s">
        <v>8317</v>
      </c>
      <c r="R2022" t="s">
        <v>8347</v>
      </c>
      <c r="S2022">
        <f t="shared" si="63"/>
        <v>4</v>
      </c>
      <c r="T2022" s="17" t="s">
        <v>8368</v>
      </c>
    </row>
    <row r="2023" spans="1:20" ht="43.2" hidden="1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9">
        <v>41861.070567129631</v>
      </c>
      <c r="K2023">
        <v>1407634897</v>
      </c>
      <c r="L2023" t="b">
        <v>1</v>
      </c>
      <c r="M2023">
        <v>95</v>
      </c>
      <c r="N2023" t="b">
        <v>1</v>
      </c>
      <c r="O2023" t="s">
        <v>8293</v>
      </c>
      <c r="P2023">
        <f t="shared" si="62"/>
        <v>2014</v>
      </c>
      <c r="Q2023" s="12" t="s">
        <v>8317</v>
      </c>
      <c r="R2023" t="s">
        <v>8347</v>
      </c>
      <c r="S2023">
        <f t="shared" si="63"/>
        <v>8</v>
      </c>
      <c r="T2023" s="17" t="s">
        <v>8372</v>
      </c>
    </row>
    <row r="2024" spans="1:20" ht="43.2" hidden="1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9">
        <v>42502.569120370368</v>
      </c>
      <c r="K2024">
        <v>1463060372</v>
      </c>
      <c r="L2024" t="b">
        <v>1</v>
      </c>
      <c r="M2024">
        <v>325</v>
      </c>
      <c r="N2024" t="b">
        <v>1</v>
      </c>
      <c r="O2024" t="s">
        <v>8293</v>
      </c>
      <c r="P2024">
        <f t="shared" si="62"/>
        <v>2016</v>
      </c>
      <c r="Q2024" s="12" t="s">
        <v>8317</v>
      </c>
      <c r="R2024" t="s">
        <v>8347</v>
      </c>
      <c r="S2024">
        <f t="shared" si="63"/>
        <v>5</v>
      </c>
      <c r="T2024" s="17" t="s">
        <v>8369</v>
      </c>
    </row>
    <row r="2025" spans="1:20" ht="43.2" hidden="1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9">
        <v>42136.420752314814</v>
      </c>
      <c r="K2025">
        <v>1431425153</v>
      </c>
      <c r="L2025" t="b">
        <v>1</v>
      </c>
      <c r="M2025">
        <v>353</v>
      </c>
      <c r="N2025" t="b">
        <v>1</v>
      </c>
      <c r="O2025" t="s">
        <v>8293</v>
      </c>
      <c r="P2025">
        <f t="shared" si="62"/>
        <v>2015</v>
      </c>
      <c r="Q2025" s="12" t="s">
        <v>8317</v>
      </c>
      <c r="R2025" t="s">
        <v>8347</v>
      </c>
      <c r="S2025">
        <f t="shared" si="63"/>
        <v>5</v>
      </c>
      <c r="T2025" s="17" t="s">
        <v>8369</v>
      </c>
    </row>
    <row r="2026" spans="1:20" ht="43.2" hidden="1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9">
        <v>41099.966944444444</v>
      </c>
      <c r="K2026">
        <v>1341875544</v>
      </c>
      <c r="L2026" t="b">
        <v>1</v>
      </c>
      <c r="M2026">
        <v>105</v>
      </c>
      <c r="N2026" t="b">
        <v>1</v>
      </c>
      <c r="O2026" t="s">
        <v>8293</v>
      </c>
      <c r="P2026">
        <f t="shared" si="62"/>
        <v>2012</v>
      </c>
      <c r="Q2026" s="12" t="s">
        <v>8317</v>
      </c>
      <c r="R2026" t="s">
        <v>8347</v>
      </c>
      <c r="S2026">
        <f t="shared" si="63"/>
        <v>7</v>
      </c>
      <c r="T2026" s="17" t="s">
        <v>8371</v>
      </c>
    </row>
    <row r="2027" spans="1:20" ht="43.2" hidden="1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9">
        <v>42136.184560185182</v>
      </c>
      <c r="K2027">
        <v>1431404746</v>
      </c>
      <c r="L2027" t="b">
        <v>1</v>
      </c>
      <c r="M2027">
        <v>729</v>
      </c>
      <c r="N2027" t="b">
        <v>1</v>
      </c>
      <c r="O2027" t="s">
        <v>8293</v>
      </c>
      <c r="P2027">
        <f t="shared" si="62"/>
        <v>2015</v>
      </c>
      <c r="Q2027" s="12" t="s">
        <v>8317</v>
      </c>
      <c r="R2027" t="s">
        <v>8347</v>
      </c>
      <c r="S2027">
        <f t="shared" si="63"/>
        <v>5</v>
      </c>
      <c r="T2027" s="17" t="s">
        <v>8369</v>
      </c>
    </row>
    <row r="2028" spans="1:20" ht="28.8" hidden="1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9">
        <v>41704.735937500001</v>
      </c>
      <c r="K2028">
        <v>1394127585</v>
      </c>
      <c r="L2028" t="b">
        <v>1</v>
      </c>
      <c r="M2028">
        <v>454</v>
      </c>
      <c r="N2028" t="b">
        <v>1</v>
      </c>
      <c r="O2028" t="s">
        <v>8293</v>
      </c>
      <c r="P2028">
        <f t="shared" si="62"/>
        <v>2014</v>
      </c>
      <c r="Q2028" s="12" t="s">
        <v>8317</v>
      </c>
      <c r="R2028" t="s">
        <v>8347</v>
      </c>
      <c r="S2028">
        <f t="shared" si="63"/>
        <v>3</v>
      </c>
      <c r="T2028" s="17" t="s">
        <v>8367</v>
      </c>
    </row>
    <row r="2029" spans="1:20" ht="43.2" hidden="1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9">
        <v>42048.813877314817</v>
      </c>
      <c r="K2029">
        <v>1423855919</v>
      </c>
      <c r="L2029" t="b">
        <v>1</v>
      </c>
      <c r="M2029">
        <v>539</v>
      </c>
      <c r="N2029" t="b">
        <v>1</v>
      </c>
      <c r="O2029" t="s">
        <v>8293</v>
      </c>
      <c r="P2029">
        <f t="shared" si="62"/>
        <v>2015</v>
      </c>
      <c r="Q2029" s="12" t="s">
        <v>8317</v>
      </c>
      <c r="R2029" t="s">
        <v>8347</v>
      </c>
      <c r="S2029">
        <f t="shared" si="63"/>
        <v>2</v>
      </c>
      <c r="T2029" s="17" t="s">
        <v>8366</v>
      </c>
    </row>
    <row r="2030" spans="1:20" ht="28.8" hidden="1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9">
        <v>40215.919050925928</v>
      </c>
      <c r="K2030">
        <v>1265493806</v>
      </c>
      <c r="L2030" t="b">
        <v>1</v>
      </c>
      <c r="M2030">
        <v>79</v>
      </c>
      <c r="N2030" t="b">
        <v>1</v>
      </c>
      <c r="O2030" t="s">
        <v>8293</v>
      </c>
      <c r="P2030">
        <f t="shared" si="62"/>
        <v>2010</v>
      </c>
      <c r="Q2030" s="12" t="s">
        <v>8317</v>
      </c>
      <c r="R2030" t="s">
        <v>8347</v>
      </c>
      <c r="S2030">
        <f t="shared" si="63"/>
        <v>2</v>
      </c>
      <c r="T2030" s="17" t="s">
        <v>8366</v>
      </c>
    </row>
    <row r="2031" spans="1:20" ht="43.2" hidden="1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9">
        <v>41848.021770833337</v>
      </c>
      <c r="K2031">
        <v>1406507481</v>
      </c>
      <c r="L2031" t="b">
        <v>1</v>
      </c>
      <c r="M2031">
        <v>94</v>
      </c>
      <c r="N2031" t="b">
        <v>1</v>
      </c>
      <c r="O2031" t="s">
        <v>8293</v>
      </c>
      <c r="P2031">
        <f t="shared" si="62"/>
        <v>2014</v>
      </c>
      <c r="Q2031" s="12" t="s">
        <v>8317</v>
      </c>
      <c r="R2031" t="s">
        <v>8347</v>
      </c>
      <c r="S2031">
        <f t="shared" si="63"/>
        <v>7</v>
      </c>
      <c r="T2031" s="17" t="s">
        <v>8371</v>
      </c>
    </row>
    <row r="2032" spans="1:20" ht="43.2" hidden="1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9">
        <v>41212.996481481481</v>
      </c>
      <c r="K2032">
        <v>1351641296</v>
      </c>
      <c r="L2032" t="b">
        <v>1</v>
      </c>
      <c r="M2032">
        <v>625</v>
      </c>
      <c r="N2032" t="b">
        <v>1</v>
      </c>
      <c r="O2032" t="s">
        <v>8293</v>
      </c>
      <c r="P2032">
        <f t="shared" si="62"/>
        <v>2012</v>
      </c>
      <c r="Q2032" s="12" t="s">
        <v>8317</v>
      </c>
      <c r="R2032" t="s">
        <v>8347</v>
      </c>
      <c r="S2032">
        <f t="shared" si="63"/>
        <v>10</v>
      </c>
      <c r="T2032" s="17" t="s">
        <v>8374</v>
      </c>
    </row>
    <row r="2033" spans="1:20" ht="28.8" hidden="1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9">
        <v>41975.329317129632</v>
      </c>
      <c r="K2033">
        <v>1417506853</v>
      </c>
      <c r="L2033" t="b">
        <v>1</v>
      </c>
      <c r="M2033">
        <v>508</v>
      </c>
      <c r="N2033" t="b">
        <v>1</v>
      </c>
      <c r="O2033" t="s">
        <v>8293</v>
      </c>
      <c r="P2033">
        <f t="shared" si="62"/>
        <v>2014</v>
      </c>
      <c r="Q2033" s="12" t="s">
        <v>8317</v>
      </c>
      <c r="R2033" t="s">
        <v>8347</v>
      </c>
      <c r="S2033">
        <f t="shared" si="63"/>
        <v>12</v>
      </c>
      <c r="T2033" s="17" t="s">
        <v>8376</v>
      </c>
    </row>
    <row r="2034" spans="1:20" ht="43.2" hidden="1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9">
        <v>42689.565671296295</v>
      </c>
      <c r="K2034">
        <v>1479216874</v>
      </c>
      <c r="L2034" t="b">
        <v>1</v>
      </c>
      <c r="M2034">
        <v>531</v>
      </c>
      <c r="N2034" t="b">
        <v>1</v>
      </c>
      <c r="O2034" t="s">
        <v>8293</v>
      </c>
      <c r="P2034">
        <f t="shared" si="62"/>
        <v>2016</v>
      </c>
      <c r="Q2034" s="12" t="s">
        <v>8317</v>
      </c>
      <c r="R2034" t="s">
        <v>8347</v>
      </c>
      <c r="S2034">
        <f t="shared" si="63"/>
        <v>11</v>
      </c>
      <c r="T2034" s="17" t="s">
        <v>8375</v>
      </c>
    </row>
    <row r="2035" spans="1:20" ht="43.2" hidden="1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9">
        <v>41725.082384259258</v>
      </c>
      <c r="K2035">
        <v>1395885518</v>
      </c>
      <c r="L2035" t="b">
        <v>1</v>
      </c>
      <c r="M2035">
        <v>158</v>
      </c>
      <c r="N2035" t="b">
        <v>1</v>
      </c>
      <c r="O2035" t="s">
        <v>8293</v>
      </c>
      <c r="P2035">
        <f t="shared" si="62"/>
        <v>2014</v>
      </c>
      <c r="Q2035" s="12" t="s">
        <v>8317</v>
      </c>
      <c r="R2035" t="s">
        <v>8347</v>
      </c>
      <c r="S2035">
        <f t="shared" si="63"/>
        <v>3</v>
      </c>
      <c r="T2035" s="17" t="s">
        <v>8367</v>
      </c>
    </row>
    <row r="2036" spans="1:20" ht="43.2" hidden="1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9">
        <v>42076.130011574074</v>
      </c>
      <c r="K2036">
        <v>1426216033</v>
      </c>
      <c r="L2036" t="b">
        <v>1</v>
      </c>
      <c r="M2036">
        <v>508</v>
      </c>
      <c r="N2036" t="b">
        <v>1</v>
      </c>
      <c r="O2036" t="s">
        <v>8293</v>
      </c>
      <c r="P2036">
        <f t="shared" si="62"/>
        <v>2015</v>
      </c>
      <c r="Q2036" s="12" t="s">
        <v>8317</v>
      </c>
      <c r="R2036" t="s">
        <v>8347</v>
      </c>
      <c r="S2036">
        <f t="shared" si="63"/>
        <v>3</v>
      </c>
      <c r="T2036" s="17" t="s">
        <v>8367</v>
      </c>
    </row>
    <row r="2037" spans="1:20" ht="43.2" hidden="1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9">
        <v>42311.625081018516</v>
      </c>
      <c r="K2037">
        <v>1446562807</v>
      </c>
      <c r="L2037" t="b">
        <v>1</v>
      </c>
      <c r="M2037">
        <v>644</v>
      </c>
      <c r="N2037" t="b">
        <v>1</v>
      </c>
      <c r="O2037" t="s">
        <v>8293</v>
      </c>
      <c r="P2037">
        <f t="shared" si="62"/>
        <v>2015</v>
      </c>
      <c r="Q2037" s="12" t="s">
        <v>8317</v>
      </c>
      <c r="R2037" t="s">
        <v>8347</v>
      </c>
      <c r="S2037">
        <f t="shared" si="63"/>
        <v>11</v>
      </c>
      <c r="T2037" s="17" t="s">
        <v>8375</v>
      </c>
    </row>
    <row r="2038" spans="1:20" ht="43.2" hidden="1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9">
        <v>41738.864803240744</v>
      </c>
      <c r="K2038">
        <v>1397076319</v>
      </c>
      <c r="L2038" t="b">
        <v>1</v>
      </c>
      <c r="M2038">
        <v>848</v>
      </c>
      <c r="N2038" t="b">
        <v>1</v>
      </c>
      <c r="O2038" t="s">
        <v>8293</v>
      </c>
      <c r="P2038">
        <f t="shared" si="62"/>
        <v>2014</v>
      </c>
      <c r="Q2038" s="12" t="s">
        <v>8317</v>
      </c>
      <c r="R2038" t="s">
        <v>8347</v>
      </c>
      <c r="S2038">
        <f t="shared" si="63"/>
        <v>4</v>
      </c>
      <c r="T2038" s="17" t="s">
        <v>8368</v>
      </c>
    </row>
    <row r="2039" spans="1:20" ht="43.2" hidden="1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9">
        <v>41578.210104166668</v>
      </c>
      <c r="K2039">
        <v>1383195753</v>
      </c>
      <c r="L2039" t="b">
        <v>1</v>
      </c>
      <c r="M2039">
        <v>429</v>
      </c>
      <c r="N2039" t="b">
        <v>1</v>
      </c>
      <c r="O2039" t="s">
        <v>8293</v>
      </c>
      <c r="P2039">
        <f t="shared" si="62"/>
        <v>2013</v>
      </c>
      <c r="Q2039" s="12" t="s">
        <v>8317</v>
      </c>
      <c r="R2039" t="s">
        <v>8347</v>
      </c>
      <c r="S2039">
        <f t="shared" si="63"/>
        <v>10</v>
      </c>
      <c r="T2039" s="17" t="s">
        <v>8374</v>
      </c>
    </row>
    <row r="2040" spans="1:20" ht="43.2" hidden="1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9">
        <v>41424.27107638889</v>
      </c>
      <c r="K2040">
        <v>1369895421</v>
      </c>
      <c r="L2040" t="b">
        <v>1</v>
      </c>
      <c r="M2040">
        <v>204</v>
      </c>
      <c r="N2040" t="b">
        <v>1</v>
      </c>
      <c r="O2040" t="s">
        <v>8293</v>
      </c>
      <c r="P2040">
        <f t="shared" si="62"/>
        <v>2013</v>
      </c>
      <c r="Q2040" s="12" t="s">
        <v>8317</v>
      </c>
      <c r="R2040" t="s">
        <v>8347</v>
      </c>
      <c r="S2040">
        <f t="shared" si="63"/>
        <v>5</v>
      </c>
      <c r="T2040" s="17" t="s">
        <v>8369</v>
      </c>
    </row>
    <row r="2041" spans="1:20" ht="28.8" hidden="1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9">
        <v>42675.438946759263</v>
      </c>
      <c r="K2041">
        <v>1477996325</v>
      </c>
      <c r="L2041" t="b">
        <v>1</v>
      </c>
      <c r="M2041">
        <v>379</v>
      </c>
      <c r="N2041" t="b">
        <v>1</v>
      </c>
      <c r="O2041" t="s">
        <v>8293</v>
      </c>
      <c r="P2041">
        <f t="shared" si="62"/>
        <v>2016</v>
      </c>
      <c r="Q2041" s="12" t="s">
        <v>8317</v>
      </c>
      <c r="R2041" t="s">
        <v>8347</v>
      </c>
      <c r="S2041">
        <f t="shared" si="63"/>
        <v>11</v>
      </c>
      <c r="T2041" s="17" t="s">
        <v>8375</v>
      </c>
    </row>
    <row r="2042" spans="1:20" ht="28.8" hidden="1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9">
        <v>41578.927118055559</v>
      </c>
      <c r="K2042">
        <v>1383257703</v>
      </c>
      <c r="L2042" t="b">
        <v>1</v>
      </c>
      <c r="M2042">
        <v>271</v>
      </c>
      <c r="N2042" t="b">
        <v>1</v>
      </c>
      <c r="O2042" t="s">
        <v>8293</v>
      </c>
      <c r="P2042">
        <f t="shared" si="62"/>
        <v>2013</v>
      </c>
      <c r="Q2042" s="12" t="s">
        <v>8317</v>
      </c>
      <c r="R2042" t="s">
        <v>8347</v>
      </c>
      <c r="S2042">
        <f t="shared" si="63"/>
        <v>10</v>
      </c>
      <c r="T2042" s="17" t="s">
        <v>8374</v>
      </c>
    </row>
    <row r="2043" spans="1:20" ht="43.2" hidden="1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9">
        <v>42654.525775462964</v>
      </c>
      <c r="K2043">
        <v>1476189427</v>
      </c>
      <c r="L2043" t="b">
        <v>0</v>
      </c>
      <c r="M2043">
        <v>120</v>
      </c>
      <c r="N2043" t="b">
        <v>1</v>
      </c>
      <c r="O2043" t="s">
        <v>8293</v>
      </c>
      <c r="P2043">
        <f t="shared" si="62"/>
        <v>2016</v>
      </c>
      <c r="Q2043" s="12" t="s">
        <v>8317</v>
      </c>
      <c r="R2043" t="s">
        <v>8347</v>
      </c>
      <c r="S2043">
        <f t="shared" si="63"/>
        <v>10</v>
      </c>
      <c r="T2043" s="17" t="s">
        <v>8374</v>
      </c>
    </row>
    <row r="2044" spans="1:20" ht="43.2" hidden="1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9">
        <v>42331.708032407405</v>
      </c>
      <c r="K2044">
        <v>1448297974</v>
      </c>
      <c r="L2044" t="b">
        <v>0</v>
      </c>
      <c r="M2044">
        <v>140</v>
      </c>
      <c r="N2044" t="b">
        <v>1</v>
      </c>
      <c r="O2044" t="s">
        <v>8293</v>
      </c>
      <c r="P2044">
        <f t="shared" si="62"/>
        <v>2015</v>
      </c>
      <c r="Q2044" s="12" t="s">
        <v>8317</v>
      </c>
      <c r="R2044" t="s">
        <v>8347</v>
      </c>
      <c r="S2044">
        <f t="shared" si="63"/>
        <v>11</v>
      </c>
      <c r="T2044" s="17" t="s">
        <v>8375</v>
      </c>
    </row>
    <row r="2045" spans="1:20" ht="43.2" hidden="1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9">
        <v>42661.176817129628</v>
      </c>
      <c r="K2045">
        <v>1476764077</v>
      </c>
      <c r="L2045" t="b">
        <v>0</v>
      </c>
      <c r="M2045">
        <v>193</v>
      </c>
      <c r="N2045" t="b">
        <v>1</v>
      </c>
      <c r="O2045" t="s">
        <v>8293</v>
      </c>
      <c r="P2045">
        <f t="shared" si="62"/>
        <v>2016</v>
      </c>
      <c r="Q2045" s="12" t="s">
        <v>8317</v>
      </c>
      <c r="R2045" t="s">
        <v>8347</v>
      </c>
      <c r="S2045">
        <f t="shared" si="63"/>
        <v>10</v>
      </c>
      <c r="T2045" s="17" t="s">
        <v>8374</v>
      </c>
    </row>
    <row r="2046" spans="1:20" ht="43.2" hidden="1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9">
        <v>42138.684189814812</v>
      </c>
      <c r="K2046">
        <v>1431620714</v>
      </c>
      <c r="L2046" t="b">
        <v>0</v>
      </c>
      <c r="M2046">
        <v>180</v>
      </c>
      <c r="N2046" t="b">
        <v>1</v>
      </c>
      <c r="O2046" t="s">
        <v>8293</v>
      </c>
      <c r="P2046">
        <f t="shared" si="62"/>
        <v>2015</v>
      </c>
      <c r="Q2046" s="12" t="s">
        <v>8317</v>
      </c>
      <c r="R2046" t="s">
        <v>8347</v>
      </c>
      <c r="S2046">
        <f t="shared" si="63"/>
        <v>5</v>
      </c>
      <c r="T2046" s="17" t="s">
        <v>8369</v>
      </c>
    </row>
    <row r="2047" spans="1:20" ht="43.2" hidden="1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9">
        <v>41069.088506944441</v>
      </c>
      <c r="K2047">
        <v>1339207647</v>
      </c>
      <c r="L2047" t="b">
        <v>0</v>
      </c>
      <c r="M2047">
        <v>263</v>
      </c>
      <c r="N2047" t="b">
        <v>1</v>
      </c>
      <c r="O2047" t="s">
        <v>8293</v>
      </c>
      <c r="P2047">
        <f t="shared" si="62"/>
        <v>2012</v>
      </c>
      <c r="Q2047" s="12" t="s">
        <v>8317</v>
      </c>
      <c r="R2047" t="s">
        <v>8347</v>
      </c>
      <c r="S2047">
        <f t="shared" si="63"/>
        <v>6</v>
      </c>
      <c r="T2047" s="17" t="s">
        <v>8370</v>
      </c>
    </row>
    <row r="2048" spans="1:20" ht="43.2" hidden="1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9">
        <v>41387.171805555554</v>
      </c>
      <c r="K2048">
        <v>1366690044</v>
      </c>
      <c r="L2048" t="b">
        <v>0</v>
      </c>
      <c r="M2048">
        <v>217</v>
      </c>
      <c r="N2048" t="b">
        <v>1</v>
      </c>
      <c r="O2048" t="s">
        <v>8293</v>
      </c>
      <c r="P2048">
        <f t="shared" si="62"/>
        <v>2013</v>
      </c>
      <c r="Q2048" s="12" t="s">
        <v>8317</v>
      </c>
      <c r="R2048" t="s">
        <v>8347</v>
      </c>
      <c r="S2048">
        <f t="shared" si="63"/>
        <v>4</v>
      </c>
      <c r="T2048" s="17" t="s">
        <v>8368</v>
      </c>
    </row>
    <row r="2049" spans="1:20" ht="43.2" hidden="1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9">
        <v>42081.903587962966</v>
      </c>
      <c r="K2049">
        <v>1426714870</v>
      </c>
      <c r="L2049" t="b">
        <v>0</v>
      </c>
      <c r="M2049">
        <v>443</v>
      </c>
      <c r="N2049" t="b">
        <v>1</v>
      </c>
      <c r="O2049" t="s">
        <v>8293</v>
      </c>
      <c r="P2049">
        <f t="shared" si="62"/>
        <v>2015</v>
      </c>
      <c r="Q2049" s="12" t="s">
        <v>8317</v>
      </c>
      <c r="R2049" t="s">
        <v>8347</v>
      </c>
      <c r="S2049">
        <f t="shared" si="63"/>
        <v>3</v>
      </c>
      <c r="T2049" s="17" t="s">
        <v>8367</v>
      </c>
    </row>
    <row r="2050" spans="1:20" ht="43.2" hidden="1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9">
        <v>41387.651516203703</v>
      </c>
      <c r="K2050">
        <v>1366731491</v>
      </c>
      <c r="L2050" t="b">
        <v>0</v>
      </c>
      <c r="M2050">
        <v>1373</v>
      </c>
      <c r="N2050" t="b">
        <v>1</v>
      </c>
      <c r="O2050" t="s">
        <v>8293</v>
      </c>
      <c r="P2050">
        <f t="shared" si="62"/>
        <v>2013</v>
      </c>
      <c r="Q2050" s="12" t="s">
        <v>8317</v>
      </c>
      <c r="R2050" t="s">
        <v>8347</v>
      </c>
      <c r="S2050">
        <f t="shared" si="63"/>
        <v>4</v>
      </c>
      <c r="T2050" s="17" t="s">
        <v>8368</v>
      </c>
    </row>
    <row r="2051" spans="1:20" hidden="1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9">
        <v>41575.527349537035</v>
      </c>
      <c r="K2051">
        <v>1382963963</v>
      </c>
      <c r="L2051" t="b">
        <v>0</v>
      </c>
      <c r="M2051">
        <v>742</v>
      </c>
      <c r="N2051" t="b">
        <v>1</v>
      </c>
      <c r="O2051" t="s">
        <v>8293</v>
      </c>
      <c r="P2051">
        <f t="shared" ref="P2051:P2114" si="64">YEAR(J2051)</f>
        <v>2013</v>
      </c>
      <c r="Q2051" s="12" t="s">
        <v>8317</v>
      </c>
      <c r="R2051" t="s">
        <v>8347</v>
      </c>
      <c r="S2051">
        <f t="shared" ref="S2051:S2114" si="65">MONTH(J2051)</f>
        <v>10</v>
      </c>
      <c r="T2051" s="17" t="s">
        <v>8374</v>
      </c>
    </row>
    <row r="2052" spans="1:20" ht="43.2" hidden="1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9">
        <v>42115.071504629632</v>
      </c>
      <c r="K2052">
        <v>1429580578</v>
      </c>
      <c r="L2052" t="b">
        <v>0</v>
      </c>
      <c r="M2052">
        <v>170</v>
      </c>
      <c r="N2052" t="b">
        <v>1</v>
      </c>
      <c r="O2052" t="s">
        <v>8293</v>
      </c>
      <c r="P2052">
        <f t="shared" si="64"/>
        <v>2015</v>
      </c>
      <c r="Q2052" s="12" t="s">
        <v>8317</v>
      </c>
      <c r="R2052" t="s">
        <v>8347</v>
      </c>
      <c r="S2052">
        <f t="shared" si="65"/>
        <v>4</v>
      </c>
      <c r="T2052" s="17" t="s">
        <v>8368</v>
      </c>
    </row>
    <row r="2053" spans="1:20" ht="43.2" hidden="1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9">
        <v>41604.022418981483</v>
      </c>
      <c r="K2053">
        <v>1385425937</v>
      </c>
      <c r="L2053" t="b">
        <v>0</v>
      </c>
      <c r="M2053">
        <v>242</v>
      </c>
      <c r="N2053" t="b">
        <v>1</v>
      </c>
      <c r="O2053" t="s">
        <v>8293</v>
      </c>
      <c r="P2053">
        <f t="shared" si="64"/>
        <v>2013</v>
      </c>
      <c r="Q2053" s="12" t="s">
        <v>8317</v>
      </c>
      <c r="R2053" t="s">
        <v>8347</v>
      </c>
      <c r="S2053">
        <f t="shared" si="65"/>
        <v>11</v>
      </c>
      <c r="T2053" s="17" t="s">
        <v>8375</v>
      </c>
    </row>
    <row r="2054" spans="1:20" ht="43.2" hidden="1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9">
        <v>42375.08394675926</v>
      </c>
      <c r="K2054">
        <v>1452045653</v>
      </c>
      <c r="L2054" t="b">
        <v>0</v>
      </c>
      <c r="M2054">
        <v>541</v>
      </c>
      <c r="N2054" t="b">
        <v>1</v>
      </c>
      <c r="O2054" t="s">
        <v>8293</v>
      </c>
      <c r="P2054">
        <f t="shared" si="64"/>
        <v>2016</v>
      </c>
      <c r="Q2054" s="12" t="s">
        <v>8317</v>
      </c>
      <c r="R2054" t="s">
        <v>8347</v>
      </c>
      <c r="S2054">
        <f t="shared" si="65"/>
        <v>1</v>
      </c>
      <c r="T2054" s="17" t="s">
        <v>8365</v>
      </c>
    </row>
    <row r="2055" spans="1:20" ht="43.2" hidden="1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9">
        <v>42303.617488425924</v>
      </c>
      <c r="K2055">
        <v>1445870951</v>
      </c>
      <c r="L2055" t="b">
        <v>0</v>
      </c>
      <c r="M2055">
        <v>121</v>
      </c>
      <c r="N2055" t="b">
        <v>1</v>
      </c>
      <c r="O2055" t="s">
        <v>8293</v>
      </c>
      <c r="P2055">
        <f t="shared" si="64"/>
        <v>2015</v>
      </c>
      <c r="Q2055" s="12" t="s">
        <v>8317</v>
      </c>
      <c r="R2055" t="s">
        <v>8347</v>
      </c>
      <c r="S2055">
        <f t="shared" si="65"/>
        <v>10</v>
      </c>
      <c r="T2055" s="17" t="s">
        <v>8374</v>
      </c>
    </row>
    <row r="2056" spans="1:20" ht="43.2" hidden="1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9">
        <v>41731.520949074074</v>
      </c>
      <c r="K2056">
        <v>1396441810</v>
      </c>
      <c r="L2056" t="b">
        <v>0</v>
      </c>
      <c r="M2056">
        <v>621</v>
      </c>
      <c r="N2056" t="b">
        <v>1</v>
      </c>
      <c r="O2056" t="s">
        <v>8293</v>
      </c>
      <c r="P2056">
        <f t="shared" si="64"/>
        <v>2014</v>
      </c>
      <c r="Q2056" s="12" t="s">
        <v>8317</v>
      </c>
      <c r="R2056" t="s">
        <v>8347</v>
      </c>
      <c r="S2056">
        <f t="shared" si="65"/>
        <v>4</v>
      </c>
      <c r="T2056" s="17" t="s">
        <v>8368</v>
      </c>
    </row>
    <row r="2057" spans="1:20" ht="43.2" hidden="1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9">
        <v>41946.674108796295</v>
      </c>
      <c r="K2057">
        <v>1415031043</v>
      </c>
      <c r="L2057" t="b">
        <v>0</v>
      </c>
      <c r="M2057">
        <v>101</v>
      </c>
      <c r="N2057" t="b">
        <v>1</v>
      </c>
      <c r="O2057" t="s">
        <v>8293</v>
      </c>
      <c r="P2057">
        <f t="shared" si="64"/>
        <v>2014</v>
      </c>
      <c r="Q2057" s="12" t="s">
        <v>8317</v>
      </c>
      <c r="R2057" t="s">
        <v>8347</v>
      </c>
      <c r="S2057">
        <f t="shared" si="65"/>
        <v>11</v>
      </c>
      <c r="T2057" s="17" t="s">
        <v>8375</v>
      </c>
    </row>
    <row r="2058" spans="1:20" ht="43.2" hidden="1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9">
        <v>41351.76090277778</v>
      </c>
      <c r="K2058">
        <v>1363630542</v>
      </c>
      <c r="L2058" t="b">
        <v>0</v>
      </c>
      <c r="M2058">
        <v>554</v>
      </c>
      <c r="N2058" t="b">
        <v>1</v>
      </c>
      <c r="O2058" t="s">
        <v>8293</v>
      </c>
      <c r="P2058">
        <f t="shared" si="64"/>
        <v>2013</v>
      </c>
      <c r="Q2058" s="12" t="s">
        <v>8317</v>
      </c>
      <c r="R2058" t="s">
        <v>8347</v>
      </c>
      <c r="S2058">
        <f t="shared" si="65"/>
        <v>3</v>
      </c>
      <c r="T2058" s="17" t="s">
        <v>8367</v>
      </c>
    </row>
    <row r="2059" spans="1:20" ht="43.2" hidden="1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9">
        <v>42396.494583333333</v>
      </c>
      <c r="K2059">
        <v>1453895532</v>
      </c>
      <c r="L2059" t="b">
        <v>0</v>
      </c>
      <c r="M2059">
        <v>666</v>
      </c>
      <c r="N2059" t="b">
        <v>1</v>
      </c>
      <c r="O2059" t="s">
        <v>8293</v>
      </c>
      <c r="P2059">
        <f t="shared" si="64"/>
        <v>2016</v>
      </c>
      <c r="Q2059" s="12" t="s">
        <v>8317</v>
      </c>
      <c r="R2059" t="s">
        <v>8347</v>
      </c>
      <c r="S2059">
        <f t="shared" si="65"/>
        <v>1</v>
      </c>
      <c r="T2059" s="17" t="s">
        <v>8365</v>
      </c>
    </row>
    <row r="2060" spans="1:20" ht="28.8" hidden="1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9">
        <v>42026.370717592596</v>
      </c>
      <c r="K2060">
        <v>1421916830</v>
      </c>
      <c r="L2060" t="b">
        <v>0</v>
      </c>
      <c r="M2060">
        <v>410</v>
      </c>
      <c r="N2060" t="b">
        <v>1</v>
      </c>
      <c r="O2060" t="s">
        <v>8293</v>
      </c>
      <c r="P2060">
        <f t="shared" si="64"/>
        <v>2015</v>
      </c>
      <c r="Q2060" s="12" t="s">
        <v>8317</v>
      </c>
      <c r="R2060" t="s">
        <v>8347</v>
      </c>
      <c r="S2060">
        <f t="shared" si="65"/>
        <v>1</v>
      </c>
      <c r="T2060" s="17" t="s">
        <v>8365</v>
      </c>
    </row>
    <row r="2061" spans="1:20" ht="43.2" hidden="1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9">
        <v>42361.602476851855</v>
      </c>
      <c r="K2061">
        <v>1450880854</v>
      </c>
      <c r="L2061" t="b">
        <v>0</v>
      </c>
      <c r="M2061">
        <v>375</v>
      </c>
      <c r="N2061" t="b">
        <v>1</v>
      </c>
      <c r="O2061" t="s">
        <v>8293</v>
      </c>
      <c r="P2061">
        <f t="shared" si="64"/>
        <v>2015</v>
      </c>
      <c r="Q2061" s="12" t="s">
        <v>8317</v>
      </c>
      <c r="R2061" t="s">
        <v>8347</v>
      </c>
      <c r="S2061">
        <f t="shared" si="65"/>
        <v>12</v>
      </c>
      <c r="T2061" s="17" t="s">
        <v>8376</v>
      </c>
    </row>
    <row r="2062" spans="1:20" ht="43.2" hidden="1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9">
        <v>41783.642939814818</v>
      </c>
      <c r="K2062">
        <v>1400945150</v>
      </c>
      <c r="L2062" t="b">
        <v>0</v>
      </c>
      <c r="M2062">
        <v>1364</v>
      </c>
      <c r="N2062" t="b">
        <v>1</v>
      </c>
      <c r="O2062" t="s">
        <v>8293</v>
      </c>
      <c r="P2062">
        <f t="shared" si="64"/>
        <v>2014</v>
      </c>
      <c r="Q2062" s="12" t="s">
        <v>8317</v>
      </c>
      <c r="R2062" t="s">
        <v>8347</v>
      </c>
      <c r="S2062">
        <f t="shared" si="65"/>
        <v>5</v>
      </c>
      <c r="T2062" s="17" t="s">
        <v>8369</v>
      </c>
    </row>
    <row r="2063" spans="1:20" ht="43.2" hidden="1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9">
        <v>42705.764513888891</v>
      </c>
      <c r="K2063">
        <v>1480616454</v>
      </c>
      <c r="L2063" t="b">
        <v>0</v>
      </c>
      <c r="M2063">
        <v>35</v>
      </c>
      <c r="N2063" t="b">
        <v>1</v>
      </c>
      <c r="O2063" t="s">
        <v>8293</v>
      </c>
      <c r="P2063">
        <f t="shared" si="64"/>
        <v>2016</v>
      </c>
      <c r="Q2063" s="12" t="s">
        <v>8317</v>
      </c>
      <c r="R2063" t="s">
        <v>8347</v>
      </c>
      <c r="S2063">
        <f t="shared" si="65"/>
        <v>12</v>
      </c>
      <c r="T2063" s="17" t="s">
        <v>8376</v>
      </c>
    </row>
    <row r="2064" spans="1:20" ht="43.2" hidden="1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9">
        <v>42423.3830787037</v>
      </c>
      <c r="K2064">
        <v>1456218698</v>
      </c>
      <c r="L2064" t="b">
        <v>0</v>
      </c>
      <c r="M2064">
        <v>203</v>
      </c>
      <c r="N2064" t="b">
        <v>1</v>
      </c>
      <c r="O2064" t="s">
        <v>8293</v>
      </c>
      <c r="P2064">
        <f t="shared" si="64"/>
        <v>2016</v>
      </c>
      <c r="Q2064" s="12" t="s">
        <v>8317</v>
      </c>
      <c r="R2064" t="s">
        <v>8347</v>
      </c>
      <c r="S2064">
        <f t="shared" si="65"/>
        <v>2</v>
      </c>
      <c r="T2064" s="17" t="s">
        <v>8366</v>
      </c>
    </row>
    <row r="2065" spans="1:20" ht="28.8" hidden="1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9">
        <v>42472.73265046296</v>
      </c>
      <c r="K2065">
        <v>1460482501</v>
      </c>
      <c r="L2065" t="b">
        <v>0</v>
      </c>
      <c r="M2065">
        <v>49</v>
      </c>
      <c r="N2065" t="b">
        <v>1</v>
      </c>
      <c r="O2065" t="s">
        <v>8293</v>
      </c>
      <c r="P2065">
        <f t="shared" si="64"/>
        <v>2016</v>
      </c>
      <c r="Q2065" s="12" t="s">
        <v>8317</v>
      </c>
      <c r="R2065" t="s">
        <v>8347</v>
      </c>
      <c r="S2065">
        <f t="shared" si="65"/>
        <v>4</v>
      </c>
      <c r="T2065" s="17" t="s">
        <v>8368</v>
      </c>
    </row>
    <row r="2066" spans="1:20" ht="43.2" hidden="1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9">
        <v>41389.364849537036</v>
      </c>
      <c r="K2066">
        <v>1366879523</v>
      </c>
      <c r="L2066" t="b">
        <v>0</v>
      </c>
      <c r="M2066">
        <v>5812</v>
      </c>
      <c r="N2066" t="b">
        <v>1</v>
      </c>
      <c r="O2066" t="s">
        <v>8293</v>
      </c>
      <c r="P2066">
        <f t="shared" si="64"/>
        <v>2013</v>
      </c>
      <c r="Q2066" s="12" t="s">
        <v>8317</v>
      </c>
      <c r="R2066" t="s">
        <v>8347</v>
      </c>
      <c r="S2066">
        <f t="shared" si="65"/>
        <v>4</v>
      </c>
      <c r="T2066" s="17" t="s">
        <v>8368</v>
      </c>
    </row>
    <row r="2067" spans="1:20" ht="43.2" hidden="1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9">
        <v>41603.333668981482</v>
      </c>
      <c r="K2067">
        <v>1385366429</v>
      </c>
      <c r="L2067" t="b">
        <v>0</v>
      </c>
      <c r="M2067">
        <v>1556</v>
      </c>
      <c r="N2067" t="b">
        <v>1</v>
      </c>
      <c r="O2067" t="s">
        <v>8293</v>
      </c>
      <c r="P2067">
        <f t="shared" si="64"/>
        <v>2013</v>
      </c>
      <c r="Q2067" s="12" t="s">
        <v>8317</v>
      </c>
      <c r="R2067" t="s">
        <v>8347</v>
      </c>
      <c r="S2067">
        <f t="shared" si="65"/>
        <v>11</v>
      </c>
      <c r="T2067" s="17" t="s">
        <v>8375</v>
      </c>
    </row>
    <row r="2068" spans="1:20" ht="43.2" hidden="1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9">
        <v>41844.771793981483</v>
      </c>
      <c r="K2068">
        <v>1406226683</v>
      </c>
      <c r="L2068" t="b">
        <v>0</v>
      </c>
      <c r="M2068">
        <v>65</v>
      </c>
      <c r="N2068" t="b">
        <v>1</v>
      </c>
      <c r="O2068" t="s">
        <v>8293</v>
      </c>
      <c r="P2068">
        <f t="shared" si="64"/>
        <v>2014</v>
      </c>
      <c r="Q2068" s="12" t="s">
        <v>8317</v>
      </c>
      <c r="R2068" t="s">
        <v>8347</v>
      </c>
      <c r="S2068">
        <f t="shared" si="65"/>
        <v>7</v>
      </c>
      <c r="T2068" s="17" t="s">
        <v>8371</v>
      </c>
    </row>
    <row r="2069" spans="1:20" ht="43.2" hidden="1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9">
        <v>42115.853888888887</v>
      </c>
      <c r="K2069">
        <v>1429648176</v>
      </c>
      <c r="L2069" t="b">
        <v>0</v>
      </c>
      <c r="M2069">
        <v>10</v>
      </c>
      <c r="N2069" t="b">
        <v>1</v>
      </c>
      <c r="O2069" t="s">
        <v>8293</v>
      </c>
      <c r="P2069">
        <f t="shared" si="64"/>
        <v>2015</v>
      </c>
      <c r="Q2069" s="12" t="s">
        <v>8317</v>
      </c>
      <c r="R2069" t="s">
        <v>8347</v>
      </c>
      <c r="S2069">
        <f t="shared" si="65"/>
        <v>4</v>
      </c>
      <c r="T2069" s="17" t="s">
        <v>8368</v>
      </c>
    </row>
    <row r="2070" spans="1:20" ht="43.2" hidden="1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9">
        <v>42633.841608796298</v>
      </c>
      <c r="K2070">
        <v>1474402315</v>
      </c>
      <c r="L2070" t="b">
        <v>0</v>
      </c>
      <c r="M2070">
        <v>76</v>
      </c>
      <c r="N2070" t="b">
        <v>1</v>
      </c>
      <c r="O2070" t="s">
        <v>8293</v>
      </c>
      <c r="P2070">
        <f t="shared" si="64"/>
        <v>2016</v>
      </c>
      <c r="Q2070" s="12" t="s">
        <v>8317</v>
      </c>
      <c r="R2070" t="s">
        <v>8347</v>
      </c>
      <c r="S2070">
        <f t="shared" si="65"/>
        <v>9</v>
      </c>
      <c r="T2070" s="17" t="s">
        <v>8373</v>
      </c>
    </row>
    <row r="2071" spans="1:20" ht="43.2" hidden="1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9">
        <v>42340.972118055557</v>
      </c>
      <c r="K2071">
        <v>1449098391</v>
      </c>
      <c r="L2071" t="b">
        <v>0</v>
      </c>
      <c r="M2071">
        <v>263</v>
      </c>
      <c r="N2071" t="b">
        <v>1</v>
      </c>
      <c r="O2071" t="s">
        <v>8293</v>
      </c>
      <c r="P2071">
        <f t="shared" si="64"/>
        <v>2015</v>
      </c>
      <c r="Q2071" s="12" t="s">
        <v>8317</v>
      </c>
      <c r="R2071" t="s">
        <v>8347</v>
      </c>
      <c r="S2071">
        <f t="shared" si="65"/>
        <v>12</v>
      </c>
      <c r="T2071" s="17" t="s">
        <v>8376</v>
      </c>
    </row>
    <row r="2072" spans="1:20" ht="43.2" hidden="1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9">
        <v>42519.6565162037</v>
      </c>
      <c r="K2072">
        <v>1464536723</v>
      </c>
      <c r="L2072" t="b">
        <v>0</v>
      </c>
      <c r="M2072">
        <v>1530</v>
      </c>
      <c r="N2072" t="b">
        <v>1</v>
      </c>
      <c r="O2072" t="s">
        <v>8293</v>
      </c>
      <c r="P2072">
        <f t="shared" si="64"/>
        <v>2016</v>
      </c>
      <c r="Q2072" s="12" t="s">
        <v>8317</v>
      </c>
      <c r="R2072" t="s">
        <v>8347</v>
      </c>
      <c r="S2072">
        <f t="shared" si="65"/>
        <v>5</v>
      </c>
      <c r="T2072" s="17" t="s">
        <v>8369</v>
      </c>
    </row>
    <row r="2073" spans="1:20" ht="43.2" hidden="1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9">
        <v>42600.278749999998</v>
      </c>
      <c r="K2073">
        <v>1471502484</v>
      </c>
      <c r="L2073" t="b">
        <v>0</v>
      </c>
      <c r="M2073">
        <v>278</v>
      </c>
      <c r="N2073" t="b">
        <v>1</v>
      </c>
      <c r="O2073" t="s">
        <v>8293</v>
      </c>
      <c r="P2073">
        <f t="shared" si="64"/>
        <v>2016</v>
      </c>
      <c r="Q2073" s="12" t="s">
        <v>8317</v>
      </c>
      <c r="R2073" t="s">
        <v>8347</v>
      </c>
      <c r="S2073">
        <f t="shared" si="65"/>
        <v>8</v>
      </c>
      <c r="T2073" s="17" t="s">
        <v>8372</v>
      </c>
    </row>
    <row r="2074" spans="1:20" ht="43.2" hidden="1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9">
        <v>42467.581388888888</v>
      </c>
      <c r="K2074">
        <v>1460037432</v>
      </c>
      <c r="L2074" t="b">
        <v>0</v>
      </c>
      <c r="M2074">
        <v>350</v>
      </c>
      <c r="N2074" t="b">
        <v>1</v>
      </c>
      <c r="O2074" t="s">
        <v>8293</v>
      </c>
      <c r="P2074">
        <f t="shared" si="64"/>
        <v>2016</v>
      </c>
      <c r="Q2074" s="12" t="s">
        <v>8317</v>
      </c>
      <c r="R2074" t="s">
        <v>8347</v>
      </c>
      <c r="S2074">
        <f t="shared" si="65"/>
        <v>4</v>
      </c>
      <c r="T2074" s="17" t="s">
        <v>8368</v>
      </c>
    </row>
    <row r="2075" spans="1:20" ht="43.2" hidden="1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9">
        <v>42087.668032407404</v>
      </c>
      <c r="K2075">
        <v>1427212918</v>
      </c>
      <c r="L2075" t="b">
        <v>0</v>
      </c>
      <c r="M2075">
        <v>470</v>
      </c>
      <c r="N2075" t="b">
        <v>1</v>
      </c>
      <c r="O2075" t="s">
        <v>8293</v>
      </c>
      <c r="P2075">
        <f t="shared" si="64"/>
        <v>2015</v>
      </c>
      <c r="Q2075" s="12" t="s">
        <v>8317</v>
      </c>
      <c r="R2075" t="s">
        <v>8347</v>
      </c>
      <c r="S2075">
        <f t="shared" si="65"/>
        <v>3</v>
      </c>
      <c r="T2075" s="17" t="s">
        <v>8367</v>
      </c>
    </row>
    <row r="2076" spans="1:20" ht="28.8" hidden="1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9">
        <v>42466.826180555552</v>
      </c>
      <c r="K2076">
        <v>1459972182</v>
      </c>
      <c r="L2076" t="b">
        <v>0</v>
      </c>
      <c r="M2076">
        <v>3</v>
      </c>
      <c r="N2076" t="b">
        <v>1</v>
      </c>
      <c r="O2076" t="s">
        <v>8293</v>
      </c>
      <c r="P2076">
        <f t="shared" si="64"/>
        <v>2016</v>
      </c>
      <c r="Q2076" s="12" t="s">
        <v>8317</v>
      </c>
      <c r="R2076" t="s">
        <v>8347</v>
      </c>
      <c r="S2076">
        <f t="shared" si="65"/>
        <v>4</v>
      </c>
      <c r="T2076" s="17" t="s">
        <v>8368</v>
      </c>
    </row>
    <row r="2077" spans="1:20" ht="43.2" hidden="1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9">
        <v>41450.681574074071</v>
      </c>
      <c r="K2077">
        <v>1372177288</v>
      </c>
      <c r="L2077" t="b">
        <v>0</v>
      </c>
      <c r="M2077">
        <v>8200</v>
      </c>
      <c r="N2077" t="b">
        <v>1</v>
      </c>
      <c r="O2077" t="s">
        <v>8293</v>
      </c>
      <c r="P2077">
        <f t="shared" si="64"/>
        <v>2013</v>
      </c>
      <c r="Q2077" s="12" t="s">
        <v>8317</v>
      </c>
      <c r="R2077" t="s">
        <v>8347</v>
      </c>
      <c r="S2077">
        <f t="shared" si="65"/>
        <v>6</v>
      </c>
      <c r="T2077" s="17" t="s">
        <v>8370</v>
      </c>
    </row>
    <row r="2078" spans="1:20" ht="28.8" hidden="1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9">
        <v>41803.880659722221</v>
      </c>
      <c r="K2078">
        <v>1402693689</v>
      </c>
      <c r="L2078" t="b">
        <v>0</v>
      </c>
      <c r="M2078">
        <v>8359</v>
      </c>
      <c r="N2078" t="b">
        <v>1</v>
      </c>
      <c r="O2078" t="s">
        <v>8293</v>
      </c>
      <c r="P2078">
        <f t="shared" si="64"/>
        <v>2014</v>
      </c>
      <c r="Q2078" s="12" t="s">
        <v>8317</v>
      </c>
      <c r="R2078" t="s">
        <v>8347</v>
      </c>
      <c r="S2078">
        <f t="shared" si="65"/>
        <v>6</v>
      </c>
      <c r="T2078" s="17" t="s">
        <v>8370</v>
      </c>
    </row>
    <row r="2079" spans="1:20" ht="43.2" hidden="1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9">
        <v>42103.042546296296</v>
      </c>
      <c r="K2079">
        <v>1428541276</v>
      </c>
      <c r="L2079" t="b">
        <v>0</v>
      </c>
      <c r="M2079">
        <v>188</v>
      </c>
      <c r="N2079" t="b">
        <v>1</v>
      </c>
      <c r="O2079" t="s">
        <v>8293</v>
      </c>
      <c r="P2079">
        <f t="shared" si="64"/>
        <v>2015</v>
      </c>
      <c r="Q2079" s="12" t="s">
        <v>8317</v>
      </c>
      <c r="R2079" t="s">
        <v>8347</v>
      </c>
      <c r="S2079">
        <f t="shared" si="65"/>
        <v>4</v>
      </c>
      <c r="T2079" s="17" t="s">
        <v>8368</v>
      </c>
    </row>
    <row r="2080" spans="1:20" ht="43.2" hidden="1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9">
        <v>42692.771493055552</v>
      </c>
      <c r="K2080">
        <v>1479493857</v>
      </c>
      <c r="L2080" t="b">
        <v>0</v>
      </c>
      <c r="M2080">
        <v>48</v>
      </c>
      <c r="N2080" t="b">
        <v>1</v>
      </c>
      <c r="O2080" t="s">
        <v>8293</v>
      </c>
      <c r="P2080">
        <f t="shared" si="64"/>
        <v>2016</v>
      </c>
      <c r="Q2080" s="12" t="s">
        <v>8317</v>
      </c>
      <c r="R2080" t="s">
        <v>8347</v>
      </c>
      <c r="S2080">
        <f t="shared" si="65"/>
        <v>11</v>
      </c>
      <c r="T2080" s="17" t="s">
        <v>8375</v>
      </c>
    </row>
    <row r="2081" spans="1:20" ht="43.2" hidden="1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9">
        <v>42150.71056712963</v>
      </c>
      <c r="K2081">
        <v>1432659793</v>
      </c>
      <c r="L2081" t="b">
        <v>0</v>
      </c>
      <c r="M2081">
        <v>607</v>
      </c>
      <c r="N2081" t="b">
        <v>1</v>
      </c>
      <c r="O2081" t="s">
        <v>8293</v>
      </c>
      <c r="P2081">
        <f t="shared" si="64"/>
        <v>2015</v>
      </c>
      <c r="Q2081" s="12" t="s">
        <v>8317</v>
      </c>
      <c r="R2081" t="s">
        <v>8347</v>
      </c>
      <c r="S2081">
        <f t="shared" si="65"/>
        <v>5</v>
      </c>
      <c r="T2081" s="17" t="s">
        <v>8369</v>
      </c>
    </row>
    <row r="2082" spans="1:20" ht="43.2" hidden="1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9">
        <v>42289.957175925927</v>
      </c>
      <c r="K2082">
        <v>1444690700</v>
      </c>
      <c r="L2082" t="b">
        <v>0</v>
      </c>
      <c r="M2082">
        <v>50</v>
      </c>
      <c r="N2082" t="b">
        <v>1</v>
      </c>
      <c r="O2082" t="s">
        <v>8293</v>
      </c>
      <c r="P2082">
        <f t="shared" si="64"/>
        <v>2015</v>
      </c>
      <c r="Q2082" s="12" t="s">
        <v>8317</v>
      </c>
      <c r="R2082" t="s">
        <v>8347</v>
      </c>
      <c r="S2082">
        <f t="shared" si="65"/>
        <v>10</v>
      </c>
      <c r="T2082" s="17" t="s">
        <v>8374</v>
      </c>
    </row>
    <row r="2083" spans="1:20" ht="43.2" hidden="1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9">
        <v>41004.156886574077</v>
      </c>
      <c r="K2083">
        <v>1333597555</v>
      </c>
      <c r="L2083" t="b">
        <v>0</v>
      </c>
      <c r="M2083">
        <v>55</v>
      </c>
      <c r="N2083" t="b">
        <v>1</v>
      </c>
      <c r="O2083" t="s">
        <v>8277</v>
      </c>
      <c r="P2083">
        <f t="shared" si="64"/>
        <v>2012</v>
      </c>
      <c r="Q2083" s="12" t="s">
        <v>8323</v>
      </c>
      <c r="R2083" t="s">
        <v>8327</v>
      </c>
      <c r="S2083">
        <f t="shared" si="65"/>
        <v>4</v>
      </c>
      <c r="T2083" s="17" t="s">
        <v>8368</v>
      </c>
    </row>
    <row r="2084" spans="1:20" ht="43.2" hidden="1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9">
        <v>40811.120324074072</v>
      </c>
      <c r="K2084">
        <v>1316919196</v>
      </c>
      <c r="L2084" t="b">
        <v>0</v>
      </c>
      <c r="M2084">
        <v>38</v>
      </c>
      <c r="N2084" t="b">
        <v>1</v>
      </c>
      <c r="O2084" t="s">
        <v>8277</v>
      </c>
      <c r="P2084">
        <f t="shared" si="64"/>
        <v>2011</v>
      </c>
      <c r="Q2084" s="12" t="s">
        <v>8323</v>
      </c>
      <c r="R2084" t="s">
        <v>8327</v>
      </c>
      <c r="S2084">
        <f t="shared" si="65"/>
        <v>9</v>
      </c>
      <c r="T2084" s="17" t="s">
        <v>8373</v>
      </c>
    </row>
    <row r="2085" spans="1:20" ht="43.2" hidden="1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9">
        <v>41034.72216435185</v>
      </c>
      <c r="K2085">
        <v>1336238395</v>
      </c>
      <c r="L2085" t="b">
        <v>0</v>
      </c>
      <c r="M2085">
        <v>25</v>
      </c>
      <c r="N2085" t="b">
        <v>1</v>
      </c>
      <c r="O2085" t="s">
        <v>8277</v>
      </c>
      <c r="P2085">
        <f t="shared" si="64"/>
        <v>2012</v>
      </c>
      <c r="Q2085" s="12" t="s">
        <v>8323</v>
      </c>
      <c r="R2085" t="s">
        <v>8327</v>
      </c>
      <c r="S2085">
        <f t="shared" si="65"/>
        <v>5</v>
      </c>
      <c r="T2085" s="17" t="s">
        <v>8369</v>
      </c>
    </row>
    <row r="2086" spans="1:20" ht="43.2" hidden="1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9">
        <v>41731.833124999997</v>
      </c>
      <c r="K2086">
        <v>1396468782</v>
      </c>
      <c r="L2086" t="b">
        <v>0</v>
      </c>
      <c r="M2086">
        <v>46</v>
      </c>
      <c r="N2086" t="b">
        <v>1</v>
      </c>
      <c r="O2086" t="s">
        <v>8277</v>
      </c>
      <c r="P2086">
        <f t="shared" si="64"/>
        <v>2014</v>
      </c>
      <c r="Q2086" s="12" t="s">
        <v>8323</v>
      </c>
      <c r="R2086" t="s">
        <v>8327</v>
      </c>
      <c r="S2086">
        <f t="shared" si="65"/>
        <v>4</v>
      </c>
      <c r="T2086" s="17" t="s">
        <v>8368</v>
      </c>
    </row>
    <row r="2087" spans="1:20" ht="43.2" hidden="1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9">
        <v>41075.835497685184</v>
      </c>
      <c r="K2087">
        <v>1339790587</v>
      </c>
      <c r="L2087" t="b">
        <v>0</v>
      </c>
      <c r="M2087">
        <v>83</v>
      </c>
      <c r="N2087" t="b">
        <v>1</v>
      </c>
      <c r="O2087" t="s">
        <v>8277</v>
      </c>
      <c r="P2087">
        <f t="shared" si="64"/>
        <v>2012</v>
      </c>
      <c r="Q2087" s="12" t="s">
        <v>8323</v>
      </c>
      <c r="R2087" t="s">
        <v>8327</v>
      </c>
      <c r="S2087">
        <f t="shared" si="65"/>
        <v>6</v>
      </c>
      <c r="T2087" s="17" t="s">
        <v>8370</v>
      </c>
    </row>
    <row r="2088" spans="1:20" ht="43.2" hidden="1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9">
        <v>40860.67050925926</v>
      </c>
      <c r="K2088">
        <v>1321200332</v>
      </c>
      <c r="L2088" t="b">
        <v>0</v>
      </c>
      <c r="M2088">
        <v>35</v>
      </c>
      <c r="N2088" t="b">
        <v>1</v>
      </c>
      <c r="O2088" t="s">
        <v>8277</v>
      </c>
      <c r="P2088">
        <f t="shared" si="64"/>
        <v>2011</v>
      </c>
      <c r="Q2088" s="12" t="s">
        <v>8323</v>
      </c>
      <c r="R2088" t="s">
        <v>8327</v>
      </c>
      <c r="S2088">
        <f t="shared" si="65"/>
        <v>11</v>
      </c>
      <c r="T2088" s="17" t="s">
        <v>8375</v>
      </c>
    </row>
    <row r="2089" spans="1:20" ht="43.2" hidden="1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9">
        <v>40764.204375000001</v>
      </c>
      <c r="K2089">
        <v>1312865658</v>
      </c>
      <c r="L2089" t="b">
        <v>0</v>
      </c>
      <c r="M2089">
        <v>25</v>
      </c>
      <c r="N2089" t="b">
        <v>1</v>
      </c>
      <c r="O2089" t="s">
        <v>8277</v>
      </c>
      <c r="P2089">
        <f t="shared" si="64"/>
        <v>2011</v>
      </c>
      <c r="Q2089" s="12" t="s">
        <v>8323</v>
      </c>
      <c r="R2089" t="s">
        <v>8327</v>
      </c>
      <c r="S2089">
        <f t="shared" si="65"/>
        <v>8</v>
      </c>
      <c r="T2089" s="17" t="s">
        <v>8372</v>
      </c>
    </row>
    <row r="2090" spans="1:20" ht="43.2" hidden="1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9">
        <v>40395.714722222219</v>
      </c>
      <c r="K2090">
        <v>1281028152</v>
      </c>
      <c r="L2090" t="b">
        <v>0</v>
      </c>
      <c r="M2090">
        <v>75</v>
      </c>
      <c r="N2090" t="b">
        <v>1</v>
      </c>
      <c r="O2090" t="s">
        <v>8277</v>
      </c>
      <c r="P2090">
        <f t="shared" si="64"/>
        <v>2010</v>
      </c>
      <c r="Q2090" s="12" t="s">
        <v>8323</v>
      </c>
      <c r="R2090" t="s">
        <v>8327</v>
      </c>
      <c r="S2090">
        <f t="shared" si="65"/>
        <v>8</v>
      </c>
      <c r="T2090" s="17" t="s">
        <v>8372</v>
      </c>
    </row>
    <row r="2091" spans="1:20" ht="28.8" hidden="1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9">
        <v>41453.076319444444</v>
      </c>
      <c r="K2091">
        <v>1372384194</v>
      </c>
      <c r="L2091" t="b">
        <v>0</v>
      </c>
      <c r="M2091">
        <v>62</v>
      </c>
      <c r="N2091" t="b">
        <v>1</v>
      </c>
      <c r="O2091" t="s">
        <v>8277</v>
      </c>
      <c r="P2091">
        <f t="shared" si="64"/>
        <v>2013</v>
      </c>
      <c r="Q2091" s="12" t="s">
        <v>8323</v>
      </c>
      <c r="R2091" t="s">
        <v>8327</v>
      </c>
      <c r="S2091">
        <f t="shared" si="65"/>
        <v>6</v>
      </c>
      <c r="T2091" s="17" t="s">
        <v>8370</v>
      </c>
    </row>
    <row r="2092" spans="1:20" ht="43.2" hidden="1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9">
        <v>41299.381423611114</v>
      </c>
      <c r="K2092">
        <v>1359104955</v>
      </c>
      <c r="L2092" t="b">
        <v>0</v>
      </c>
      <c r="M2092">
        <v>160</v>
      </c>
      <c r="N2092" t="b">
        <v>1</v>
      </c>
      <c r="O2092" t="s">
        <v>8277</v>
      </c>
      <c r="P2092">
        <f t="shared" si="64"/>
        <v>2013</v>
      </c>
      <c r="Q2092" s="12" t="s">
        <v>8323</v>
      </c>
      <c r="R2092" t="s">
        <v>8327</v>
      </c>
      <c r="S2092">
        <f t="shared" si="65"/>
        <v>1</v>
      </c>
      <c r="T2092" s="17" t="s">
        <v>8365</v>
      </c>
    </row>
    <row r="2093" spans="1:20" ht="43.2" hidden="1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9">
        <v>40555.322662037041</v>
      </c>
      <c r="K2093">
        <v>1294818278</v>
      </c>
      <c r="L2093" t="b">
        <v>0</v>
      </c>
      <c r="M2093">
        <v>246</v>
      </c>
      <c r="N2093" t="b">
        <v>1</v>
      </c>
      <c r="O2093" t="s">
        <v>8277</v>
      </c>
      <c r="P2093">
        <f t="shared" si="64"/>
        <v>2011</v>
      </c>
      <c r="Q2093" s="12" t="s">
        <v>8323</v>
      </c>
      <c r="R2093" t="s">
        <v>8327</v>
      </c>
      <c r="S2093">
        <f t="shared" si="65"/>
        <v>1</v>
      </c>
      <c r="T2093" s="17" t="s">
        <v>8365</v>
      </c>
    </row>
    <row r="2094" spans="1:20" ht="43.2" hidden="1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9">
        <v>40763.707546296297</v>
      </c>
      <c r="K2094">
        <v>1312822732</v>
      </c>
      <c r="L2094" t="b">
        <v>0</v>
      </c>
      <c r="M2094">
        <v>55</v>
      </c>
      <c r="N2094" t="b">
        <v>1</v>
      </c>
      <c r="O2094" t="s">
        <v>8277</v>
      </c>
      <c r="P2094">
        <f t="shared" si="64"/>
        <v>2011</v>
      </c>
      <c r="Q2094" s="12" t="s">
        <v>8323</v>
      </c>
      <c r="R2094" t="s">
        <v>8327</v>
      </c>
      <c r="S2094">
        <f t="shared" si="65"/>
        <v>8</v>
      </c>
      <c r="T2094" s="17" t="s">
        <v>8372</v>
      </c>
    </row>
    <row r="2095" spans="1:20" ht="43.2" hidden="1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9">
        <v>41205.854537037034</v>
      </c>
      <c r="K2095">
        <v>1351024232</v>
      </c>
      <c r="L2095" t="b">
        <v>0</v>
      </c>
      <c r="M2095">
        <v>23</v>
      </c>
      <c r="N2095" t="b">
        <v>1</v>
      </c>
      <c r="O2095" t="s">
        <v>8277</v>
      </c>
      <c r="P2095">
        <f t="shared" si="64"/>
        <v>2012</v>
      </c>
      <c r="Q2095" s="12" t="s">
        <v>8323</v>
      </c>
      <c r="R2095" t="s">
        <v>8327</v>
      </c>
      <c r="S2095">
        <f t="shared" si="65"/>
        <v>10</v>
      </c>
      <c r="T2095" s="17" t="s">
        <v>8374</v>
      </c>
    </row>
    <row r="2096" spans="1:20" ht="43.2" hidden="1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9">
        <v>40939.02002314815</v>
      </c>
      <c r="K2096">
        <v>1327969730</v>
      </c>
      <c r="L2096" t="b">
        <v>0</v>
      </c>
      <c r="M2096">
        <v>72</v>
      </c>
      <c r="N2096" t="b">
        <v>1</v>
      </c>
      <c r="O2096" t="s">
        <v>8277</v>
      </c>
      <c r="P2096">
        <f t="shared" si="64"/>
        <v>2012</v>
      </c>
      <c r="Q2096" s="12" t="s">
        <v>8323</v>
      </c>
      <c r="R2096" t="s">
        <v>8327</v>
      </c>
      <c r="S2096">
        <f t="shared" si="65"/>
        <v>1</v>
      </c>
      <c r="T2096" s="17" t="s">
        <v>8365</v>
      </c>
    </row>
    <row r="2097" spans="1:20" ht="43.2" hidden="1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9">
        <v>40758.733483796299</v>
      </c>
      <c r="K2097">
        <v>1312392973</v>
      </c>
      <c r="L2097" t="b">
        <v>0</v>
      </c>
      <c r="M2097">
        <v>22</v>
      </c>
      <c r="N2097" t="b">
        <v>1</v>
      </c>
      <c r="O2097" t="s">
        <v>8277</v>
      </c>
      <c r="P2097">
        <f t="shared" si="64"/>
        <v>2011</v>
      </c>
      <c r="Q2097" s="12" t="s">
        <v>8323</v>
      </c>
      <c r="R2097" t="s">
        <v>8327</v>
      </c>
      <c r="S2097">
        <f t="shared" si="65"/>
        <v>8</v>
      </c>
      <c r="T2097" s="17" t="s">
        <v>8372</v>
      </c>
    </row>
    <row r="2098" spans="1:20" ht="43.2" hidden="1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9">
        <v>41192.758506944447</v>
      </c>
      <c r="K2098">
        <v>1349892735</v>
      </c>
      <c r="L2098" t="b">
        <v>0</v>
      </c>
      <c r="M2098">
        <v>14</v>
      </c>
      <c r="N2098" t="b">
        <v>1</v>
      </c>
      <c r="O2098" t="s">
        <v>8277</v>
      </c>
      <c r="P2098">
        <f t="shared" si="64"/>
        <v>2012</v>
      </c>
      <c r="Q2098" s="12" t="s">
        <v>8323</v>
      </c>
      <c r="R2098" t="s">
        <v>8327</v>
      </c>
      <c r="S2098">
        <f t="shared" si="65"/>
        <v>10</v>
      </c>
      <c r="T2098" s="17" t="s">
        <v>8374</v>
      </c>
    </row>
    <row r="2099" spans="1:20" ht="43.2" hidden="1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9">
        <v>40818.58489583333</v>
      </c>
      <c r="K2099">
        <v>1317564135</v>
      </c>
      <c r="L2099" t="b">
        <v>0</v>
      </c>
      <c r="M2099">
        <v>38</v>
      </c>
      <c r="N2099" t="b">
        <v>1</v>
      </c>
      <c r="O2099" t="s">
        <v>8277</v>
      </c>
      <c r="P2099">
        <f t="shared" si="64"/>
        <v>2011</v>
      </c>
      <c r="Q2099" s="12" t="s">
        <v>8323</v>
      </c>
      <c r="R2099" t="s">
        <v>8327</v>
      </c>
      <c r="S2099">
        <f t="shared" si="65"/>
        <v>10</v>
      </c>
      <c r="T2099" s="17" t="s">
        <v>8374</v>
      </c>
    </row>
    <row r="2100" spans="1:20" ht="43.2" hidden="1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9">
        <v>40946.11383101852</v>
      </c>
      <c r="K2100">
        <v>1328582635</v>
      </c>
      <c r="L2100" t="b">
        <v>0</v>
      </c>
      <c r="M2100">
        <v>32</v>
      </c>
      <c r="N2100" t="b">
        <v>1</v>
      </c>
      <c r="O2100" t="s">
        <v>8277</v>
      </c>
      <c r="P2100">
        <f t="shared" si="64"/>
        <v>2012</v>
      </c>
      <c r="Q2100" s="12" t="s">
        <v>8323</v>
      </c>
      <c r="R2100" t="s">
        <v>8327</v>
      </c>
      <c r="S2100">
        <f t="shared" si="65"/>
        <v>2</v>
      </c>
      <c r="T2100" s="17" t="s">
        <v>8366</v>
      </c>
    </row>
    <row r="2101" spans="1:20" hidden="1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9">
        <v>42173.746342592596</v>
      </c>
      <c r="K2101">
        <v>1434650084</v>
      </c>
      <c r="L2101" t="b">
        <v>0</v>
      </c>
      <c r="M2101">
        <v>63</v>
      </c>
      <c r="N2101" t="b">
        <v>1</v>
      </c>
      <c r="O2101" t="s">
        <v>8277</v>
      </c>
      <c r="P2101">
        <f t="shared" si="64"/>
        <v>2015</v>
      </c>
      <c r="Q2101" s="12" t="s">
        <v>8323</v>
      </c>
      <c r="R2101" t="s">
        <v>8327</v>
      </c>
      <c r="S2101">
        <f t="shared" si="65"/>
        <v>6</v>
      </c>
      <c r="T2101" s="17" t="s">
        <v>8370</v>
      </c>
    </row>
    <row r="2102" spans="1:20" ht="43.2" hidden="1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9">
        <v>41074.834965277776</v>
      </c>
      <c r="K2102">
        <v>1339704141</v>
      </c>
      <c r="L2102" t="b">
        <v>0</v>
      </c>
      <c r="M2102">
        <v>27</v>
      </c>
      <c r="N2102" t="b">
        <v>1</v>
      </c>
      <c r="O2102" t="s">
        <v>8277</v>
      </c>
      <c r="P2102">
        <f t="shared" si="64"/>
        <v>2012</v>
      </c>
      <c r="Q2102" s="12" t="s">
        <v>8323</v>
      </c>
      <c r="R2102" t="s">
        <v>8327</v>
      </c>
      <c r="S2102">
        <f t="shared" si="65"/>
        <v>6</v>
      </c>
      <c r="T2102" s="17" t="s">
        <v>8370</v>
      </c>
    </row>
    <row r="2103" spans="1:20" ht="43.2" hidden="1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9">
        <v>40892.149467592593</v>
      </c>
      <c r="K2103">
        <v>1323920114</v>
      </c>
      <c r="L2103" t="b">
        <v>0</v>
      </c>
      <c r="M2103">
        <v>44</v>
      </c>
      <c r="N2103" t="b">
        <v>1</v>
      </c>
      <c r="O2103" t="s">
        <v>8277</v>
      </c>
      <c r="P2103">
        <f t="shared" si="64"/>
        <v>2011</v>
      </c>
      <c r="Q2103" s="12" t="s">
        <v>8323</v>
      </c>
      <c r="R2103" t="s">
        <v>8327</v>
      </c>
      <c r="S2103">
        <f t="shared" si="65"/>
        <v>12</v>
      </c>
      <c r="T2103" s="17" t="s">
        <v>8376</v>
      </c>
    </row>
    <row r="2104" spans="1:20" ht="43.2" hidden="1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9">
        <v>40638.868611111109</v>
      </c>
      <c r="K2104">
        <v>1302036648</v>
      </c>
      <c r="L2104" t="b">
        <v>0</v>
      </c>
      <c r="M2104">
        <v>38</v>
      </c>
      <c r="N2104" t="b">
        <v>1</v>
      </c>
      <c r="O2104" t="s">
        <v>8277</v>
      </c>
      <c r="P2104">
        <f t="shared" si="64"/>
        <v>2011</v>
      </c>
      <c r="Q2104" s="12" t="s">
        <v>8323</v>
      </c>
      <c r="R2104" t="s">
        <v>8327</v>
      </c>
      <c r="S2104">
        <f t="shared" si="65"/>
        <v>4</v>
      </c>
      <c r="T2104" s="17" t="s">
        <v>8368</v>
      </c>
    </row>
    <row r="2105" spans="1:20" ht="28.8" hidden="1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9">
        <v>41192.754942129628</v>
      </c>
      <c r="K2105">
        <v>1349892427</v>
      </c>
      <c r="L2105" t="b">
        <v>0</v>
      </c>
      <c r="M2105">
        <v>115</v>
      </c>
      <c r="N2105" t="b">
        <v>1</v>
      </c>
      <c r="O2105" t="s">
        <v>8277</v>
      </c>
      <c r="P2105">
        <f t="shared" si="64"/>
        <v>2012</v>
      </c>
      <c r="Q2105" s="12" t="s">
        <v>8323</v>
      </c>
      <c r="R2105" t="s">
        <v>8327</v>
      </c>
      <c r="S2105">
        <f t="shared" si="65"/>
        <v>10</v>
      </c>
      <c r="T2105" s="17" t="s">
        <v>8374</v>
      </c>
    </row>
    <row r="2106" spans="1:20" ht="43.2" hidden="1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9">
        <v>41394.074467592596</v>
      </c>
      <c r="K2106">
        <v>1367286434</v>
      </c>
      <c r="L2106" t="b">
        <v>0</v>
      </c>
      <c r="M2106">
        <v>37</v>
      </c>
      <c r="N2106" t="b">
        <v>1</v>
      </c>
      <c r="O2106" t="s">
        <v>8277</v>
      </c>
      <c r="P2106">
        <f t="shared" si="64"/>
        <v>2013</v>
      </c>
      <c r="Q2106" s="12" t="s">
        <v>8323</v>
      </c>
      <c r="R2106" t="s">
        <v>8327</v>
      </c>
      <c r="S2106">
        <f t="shared" si="65"/>
        <v>4</v>
      </c>
      <c r="T2106" s="17" t="s">
        <v>8368</v>
      </c>
    </row>
    <row r="2107" spans="1:20" ht="28.8" hidden="1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9">
        <v>41951.788807870369</v>
      </c>
      <c r="K2107">
        <v>1415472953</v>
      </c>
      <c r="L2107" t="b">
        <v>0</v>
      </c>
      <c r="M2107">
        <v>99</v>
      </c>
      <c r="N2107" t="b">
        <v>1</v>
      </c>
      <c r="O2107" t="s">
        <v>8277</v>
      </c>
      <c r="P2107">
        <f t="shared" si="64"/>
        <v>2014</v>
      </c>
      <c r="Q2107" s="12" t="s">
        <v>8323</v>
      </c>
      <c r="R2107" t="s">
        <v>8327</v>
      </c>
      <c r="S2107">
        <f t="shared" si="65"/>
        <v>11</v>
      </c>
      <c r="T2107" s="17" t="s">
        <v>8375</v>
      </c>
    </row>
    <row r="2108" spans="1:20" ht="43.2" hidden="1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9">
        <v>41270.21497685185</v>
      </c>
      <c r="K2108">
        <v>1356584974</v>
      </c>
      <c r="L2108" t="b">
        <v>0</v>
      </c>
      <c r="M2108">
        <v>44</v>
      </c>
      <c r="N2108" t="b">
        <v>1</v>
      </c>
      <c r="O2108" t="s">
        <v>8277</v>
      </c>
      <c r="P2108">
        <f t="shared" si="64"/>
        <v>2012</v>
      </c>
      <c r="Q2108" s="12" t="s">
        <v>8323</v>
      </c>
      <c r="R2108" t="s">
        <v>8327</v>
      </c>
      <c r="S2108">
        <f t="shared" si="65"/>
        <v>12</v>
      </c>
      <c r="T2108" s="17" t="s">
        <v>8376</v>
      </c>
    </row>
    <row r="2109" spans="1:20" ht="43.2" hidden="1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9">
        <v>41934.71056712963</v>
      </c>
      <c r="K2109">
        <v>1413997393</v>
      </c>
      <c r="L2109" t="b">
        <v>0</v>
      </c>
      <c r="M2109">
        <v>58</v>
      </c>
      <c r="N2109" t="b">
        <v>1</v>
      </c>
      <c r="O2109" t="s">
        <v>8277</v>
      </c>
      <c r="P2109">
        <f t="shared" si="64"/>
        <v>2014</v>
      </c>
      <c r="Q2109" s="12" t="s">
        <v>8323</v>
      </c>
      <c r="R2109" t="s">
        <v>8327</v>
      </c>
      <c r="S2109">
        <f t="shared" si="65"/>
        <v>10</v>
      </c>
      <c r="T2109" s="17" t="s">
        <v>8374</v>
      </c>
    </row>
    <row r="2110" spans="1:20" ht="43.2" hidden="1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9">
        <v>41135.175694444442</v>
      </c>
      <c r="K2110">
        <v>1344917580</v>
      </c>
      <c r="L2110" t="b">
        <v>0</v>
      </c>
      <c r="M2110">
        <v>191</v>
      </c>
      <c r="N2110" t="b">
        <v>1</v>
      </c>
      <c r="O2110" t="s">
        <v>8277</v>
      </c>
      <c r="P2110">
        <f t="shared" si="64"/>
        <v>2012</v>
      </c>
      <c r="Q2110" s="12" t="s">
        <v>8323</v>
      </c>
      <c r="R2110" t="s">
        <v>8327</v>
      </c>
      <c r="S2110">
        <f t="shared" si="65"/>
        <v>8</v>
      </c>
      <c r="T2110" s="17" t="s">
        <v>8372</v>
      </c>
    </row>
    <row r="2111" spans="1:20" ht="28.8" hidden="1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9">
        <v>42160.70853009259</v>
      </c>
      <c r="K2111">
        <v>1433523617</v>
      </c>
      <c r="L2111" t="b">
        <v>0</v>
      </c>
      <c r="M2111">
        <v>40</v>
      </c>
      <c r="N2111" t="b">
        <v>1</v>
      </c>
      <c r="O2111" t="s">
        <v>8277</v>
      </c>
      <c r="P2111">
        <f t="shared" si="64"/>
        <v>2015</v>
      </c>
      <c r="Q2111" s="12" t="s">
        <v>8323</v>
      </c>
      <c r="R2111" t="s">
        <v>8327</v>
      </c>
      <c r="S2111">
        <f t="shared" si="65"/>
        <v>6</v>
      </c>
      <c r="T2111" s="17" t="s">
        <v>8370</v>
      </c>
    </row>
    <row r="2112" spans="1:20" ht="28.8" hidden="1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9">
        <v>41759.670937499999</v>
      </c>
      <c r="K2112">
        <v>1398873969</v>
      </c>
      <c r="L2112" t="b">
        <v>0</v>
      </c>
      <c r="M2112">
        <v>38</v>
      </c>
      <c r="N2112" t="b">
        <v>1</v>
      </c>
      <c r="O2112" t="s">
        <v>8277</v>
      </c>
      <c r="P2112">
        <f t="shared" si="64"/>
        <v>2014</v>
      </c>
      <c r="Q2112" s="12" t="s">
        <v>8323</v>
      </c>
      <c r="R2112" t="s">
        <v>8327</v>
      </c>
      <c r="S2112">
        <f t="shared" si="65"/>
        <v>4</v>
      </c>
      <c r="T2112" s="17" t="s">
        <v>8368</v>
      </c>
    </row>
    <row r="2113" spans="1:20" ht="43.2" hidden="1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9">
        <v>40703.197048611109</v>
      </c>
      <c r="K2113">
        <v>1307594625</v>
      </c>
      <c r="L2113" t="b">
        <v>0</v>
      </c>
      <c r="M2113">
        <v>39</v>
      </c>
      <c r="N2113" t="b">
        <v>1</v>
      </c>
      <c r="O2113" t="s">
        <v>8277</v>
      </c>
      <c r="P2113">
        <f t="shared" si="64"/>
        <v>2011</v>
      </c>
      <c r="Q2113" s="12" t="s">
        <v>8323</v>
      </c>
      <c r="R2113" t="s">
        <v>8327</v>
      </c>
      <c r="S2113">
        <f t="shared" si="65"/>
        <v>6</v>
      </c>
      <c r="T2113" s="17" t="s">
        <v>8370</v>
      </c>
    </row>
    <row r="2114" spans="1:20" ht="43.2" hidden="1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9">
        <v>41365.928159722222</v>
      </c>
      <c r="K2114">
        <v>1364854593</v>
      </c>
      <c r="L2114" t="b">
        <v>0</v>
      </c>
      <c r="M2114">
        <v>11</v>
      </c>
      <c r="N2114" t="b">
        <v>1</v>
      </c>
      <c r="O2114" t="s">
        <v>8277</v>
      </c>
      <c r="P2114">
        <f t="shared" si="64"/>
        <v>2013</v>
      </c>
      <c r="Q2114" s="12" t="s">
        <v>8323</v>
      </c>
      <c r="R2114" t="s">
        <v>8327</v>
      </c>
      <c r="S2114">
        <f t="shared" si="65"/>
        <v>4</v>
      </c>
      <c r="T2114" s="17" t="s">
        <v>8368</v>
      </c>
    </row>
    <row r="2115" spans="1:20" ht="28.8" hidden="1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9">
        <v>41870.86546296296</v>
      </c>
      <c r="K2115">
        <v>1408481176</v>
      </c>
      <c r="L2115" t="b">
        <v>0</v>
      </c>
      <c r="M2115">
        <v>107</v>
      </c>
      <c r="N2115" t="b">
        <v>1</v>
      </c>
      <c r="O2115" t="s">
        <v>8277</v>
      </c>
      <c r="P2115">
        <f t="shared" ref="P2115:P2178" si="66">YEAR(J2115)</f>
        <v>2014</v>
      </c>
      <c r="Q2115" s="12" t="s">
        <v>8323</v>
      </c>
      <c r="R2115" t="s">
        <v>8327</v>
      </c>
      <c r="S2115">
        <f t="shared" ref="S2115:S2178" si="67">MONTH(J2115)</f>
        <v>8</v>
      </c>
      <c r="T2115" s="17" t="s">
        <v>8372</v>
      </c>
    </row>
    <row r="2116" spans="1:20" ht="43.2" hidden="1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9">
        <v>40458.815625000003</v>
      </c>
      <c r="K2116">
        <v>1286480070</v>
      </c>
      <c r="L2116" t="b">
        <v>0</v>
      </c>
      <c r="M2116">
        <v>147</v>
      </c>
      <c r="N2116" t="b">
        <v>1</v>
      </c>
      <c r="O2116" t="s">
        <v>8277</v>
      </c>
      <c r="P2116">
        <f t="shared" si="66"/>
        <v>2010</v>
      </c>
      <c r="Q2116" s="12" t="s">
        <v>8323</v>
      </c>
      <c r="R2116" t="s">
        <v>8327</v>
      </c>
      <c r="S2116">
        <f t="shared" si="67"/>
        <v>10</v>
      </c>
      <c r="T2116" s="17" t="s">
        <v>8374</v>
      </c>
    </row>
    <row r="2117" spans="1:20" ht="43.2" hidden="1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9">
        <v>40564.081030092595</v>
      </c>
      <c r="K2117">
        <v>1295575001</v>
      </c>
      <c r="L2117" t="b">
        <v>0</v>
      </c>
      <c r="M2117">
        <v>36</v>
      </c>
      <c r="N2117" t="b">
        <v>1</v>
      </c>
      <c r="O2117" t="s">
        <v>8277</v>
      </c>
      <c r="P2117">
        <f t="shared" si="66"/>
        <v>2011</v>
      </c>
      <c r="Q2117" s="12" t="s">
        <v>8323</v>
      </c>
      <c r="R2117" t="s">
        <v>8327</v>
      </c>
      <c r="S2117">
        <f t="shared" si="67"/>
        <v>1</v>
      </c>
      <c r="T2117" s="17" t="s">
        <v>8365</v>
      </c>
    </row>
    <row r="2118" spans="1:20" ht="43.2" hidden="1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9">
        <v>41136.777812499997</v>
      </c>
      <c r="K2118">
        <v>1345056003</v>
      </c>
      <c r="L2118" t="b">
        <v>0</v>
      </c>
      <c r="M2118">
        <v>92</v>
      </c>
      <c r="N2118" t="b">
        <v>1</v>
      </c>
      <c r="O2118" t="s">
        <v>8277</v>
      </c>
      <c r="P2118">
        <f t="shared" si="66"/>
        <v>2012</v>
      </c>
      <c r="Q2118" s="12" t="s">
        <v>8323</v>
      </c>
      <c r="R2118" t="s">
        <v>8327</v>
      </c>
      <c r="S2118">
        <f t="shared" si="67"/>
        <v>8</v>
      </c>
      <c r="T2118" s="17" t="s">
        <v>8372</v>
      </c>
    </row>
    <row r="2119" spans="1:20" ht="43.2" hidden="1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9">
        <v>42290.059594907405</v>
      </c>
      <c r="K2119">
        <v>1444699549</v>
      </c>
      <c r="L2119" t="b">
        <v>0</v>
      </c>
      <c r="M2119">
        <v>35</v>
      </c>
      <c r="N2119" t="b">
        <v>1</v>
      </c>
      <c r="O2119" t="s">
        <v>8277</v>
      </c>
      <c r="P2119">
        <f t="shared" si="66"/>
        <v>2015</v>
      </c>
      <c r="Q2119" s="12" t="s">
        <v>8323</v>
      </c>
      <c r="R2119" t="s">
        <v>8327</v>
      </c>
      <c r="S2119">
        <f t="shared" si="67"/>
        <v>10</v>
      </c>
      <c r="T2119" s="17" t="s">
        <v>8374</v>
      </c>
    </row>
    <row r="2120" spans="1:20" ht="28.8" hidden="1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9">
        <v>40718.839537037034</v>
      </c>
      <c r="K2120">
        <v>1308946136</v>
      </c>
      <c r="L2120" t="b">
        <v>0</v>
      </c>
      <c r="M2120">
        <v>17</v>
      </c>
      <c r="N2120" t="b">
        <v>1</v>
      </c>
      <c r="O2120" t="s">
        <v>8277</v>
      </c>
      <c r="P2120">
        <f t="shared" si="66"/>
        <v>2011</v>
      </c>
      <c r="Q2120" s="12" t="s">
        <v>8323</v>
      </c>
      <c r="R2120" t="s">
        <v>8327</v>
      </c>
      <c r="S2120">
        <f t="shared" si="67"/>
        <v>6</v>
      </c>
      <c r="T2120" s="17" t="s">
        <v>8370</v>
      </c>
    </row>
    <row r="2121" spans="1:20" ht="43.2" hidden="1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9">
        <v>41107.130150462966</v>
      </c>
      <c r="K2121">
        <v>1342494445</v>
      </c>
      <c r="L2121" t="b">
        <v>0</v>
      </c>
      <c r="M2121">
        <v>22</v>
      </c>
      <c r="N2121" t="b">
        <v>1</v>
      </c>
      <c r="O2121" t="s">
        <v>8277</v>
      </c>
      <c r="P2121">
        <f t="shared" si="66"/>
        <v>2012</v>
      </c>
      <c r="Q2121" s="12" t="s">
        <v>8323</v>
      </c>
      <c r="R2121" t="s">
        <v>8327</v>
      </c>
      <c r="S2121">
        <f t="shared" si="67"/>
        <v>7</v>
      </c>
      <c r="T2121" s="17" t="s">
        <v>8371</v>
      </c>
    </row>
    <row r="2122" spans="1:20" ht="43.2" hidden="1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9">
        <v>41591.964537037034</v>
      </c>
      <c r="K2122">
        <v>1384384136</v>
      </c>
      <c r="L2122" t="b">
        <v>0</v>
      </c>
      <c r="M2122">
        <v>69</v>
      </c>
      <c r="N2122" t="b">
        <v>1</v>
      </c>
      <c r="O2122" t="s">
        <v>8277</v>
      </c>
      <c r="P2122">
        <f t="shared" si="66"/>
        <v>2013</v>
      </c>
      <c r="Q2122" s="12" t="s">
        <v>8323</v>
      </c>
      <c r="R2122" t="s">
        <v>8327</v>
      </c>
      <c r="S2122">
        <f t="shared" si="67"/>
        <v>11</v>
      </c>
      <c r="T2122" s="17" t="s">
        <v>8375</v>
      </c>
    </row>
    <row r="2123" spans="1:20" ht="28.8" hidden="1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9">
        <v>42716.7424537037</v>
      </c>
      <c r="K2123">
        <v>1481564948</v>
      </c>
      <c r="L2123" t="b">
        <v>0</v>
      </c>
      <c r="M2123">
        <v>10</v>
      </c>
      <c r="N2123" t="b">
        <v>0</v>
      </c>
      <c r="O2123" t="s">
        <v>8280</v>
      </c>
      <c r="P2123">
        <f t="shared" si="66"/>
        <v>2016</v>
      </c>
      <c r="Q2123" s="12" t="s">
        <v>8331</v>
      </c>
      <c r="R2123" t="s">
        <v>8332</v>
      </c>
      <c r="S2123">
        <f t="shared" si="67"/>
        <v>12</v>
      </c>
      <c r="T2123" s="17" t="s">
        <v>8376</v>
      </c>
    </row>
    <row r="2124" spans="1:20" ht="43.2" hidden="1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9">
        <v>42712.300567129627</v>
      </c>
      <c r="K2124">
        <v>1481181169</v>
      </c>
      <c r="L2124" t="b">
        <v>0</v>
      </c>
      <c r="M2124">
        <v>3</v>
      </c>
      <c r="N2124" t="b">
        <v>0</v>
      </c>
      <c r="O2124" t="s">
        <v>8280</v>
      </c>
      <c r="P2124">
        <f t="shared" si="66"/>
        <v>2016</v>
      </c>
      <c r="Q2124" s="12" t="s">
        <v>8331</v>
      </c>
      <c r="R2124" t="s">
        <v>8332</v>
      </c>
      <c r="S2124">
        <f t="shared" si="67"/>
        <v>12</v>
      </c>
      <c r="T2124" s="17" t="s">
        <v>8376</v>
      </c>
    </row>
    <row r="2125" spans="1:20" ht="57.6" hidden="1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9">
        <v>40198.424849537034</v>
      </c>
      <c r="K2125">
        <v>1263982307</v>
      </c>
      <c r="L2125" t="b">
        <v>0</v>
      </c>
      <c r="M2125">
        <v>5</v>
      </c>
      <c r="N2125" t="b">
        <v>0</v>
      </c>
      <c r="O2125" t="s">
        <v>8280</v>
      </c>
      <c r="P2125">
        <f t="shared" si="66"/>
        <v>2010</v>
      </c>
      <c r="Q2125" s="12" t="s">
        <v>8331</v>
      </c>
      <c r="R2125" t="s">
        <v>8332</v>
      </c>
      <c r="S2125">
        <f t="shared" si="67"/>
        <v>1</v>
      </c>
      <c r="T2125" s="17" t="s">
        <v>8365</v>
      </c>
    </row>
    <row r="2126" spans="1:20" ht="43.2" hidden="1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9">
        <v>40464.028182870374</v>
      </c>
      <c r="K2126">
        <v>1286930435</v>
      </c>
      <c r="L2126" t="b">
        <v>0</v>
      </c>
      <c r="M2126">
        <v>5</v>
      </c>
      <c r="N2126" t="b">
        <v>0</v>
      </c>
      <c r="O2126" t="s">
        <v>8280</v>
      </c>
      <c r="P2126">
        <f t="shared" si="66"/>
        <v>2010</v>
      </c>
      <c r="Q2126" s="12" t="s">
        <v>8331</v>
      </c>
      <c r="R2126" t="s">
        <v>8332</v>
      </c>
      <c r="S2126">
        <f t="shared" si="67"/>
        <v>10</v>
      </c>
      <c r="T2126" s="17" t="s">
        <v>8374</v>
      </c>
    </row>
    <row r="2127" spans="1:20" ht="43.2" hidden="1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9">
        <v>42191.023530092592</v>
      </c>
      <c r="K2127">
        <v>1436142833</v>
      </c>
      <c r="L2127" t="b">
        <v>0</v>
      </c>
      <c r="M2127">
        <v>27</v>
      </c>
      <c r="N2127" t="b">
        <v>0</v>
      </c>
      <c r="O2127" t="s">
        <v>8280</v>
      </c>
      <c r="P2127">
        <f t="shared" si="66"/>
        <v>2015</v>
      </c>
      <c r="Q2127" s="12" t="s">
        <v>8331</v>
      </c>
      <c r="R2127" t="s">
        <v>8332</v>
      </c>
      <c r="S2127">
        <f t="shared" si="67"/>
        <v>7</v>
      </c>
      <c r="T2127" s="17" t="s">
        <v>8371</v>
      </c>
    </row>
    <row r="2128" spans="1:20" ht="43.2" hidden="1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9">
        <v>41951.973229166666</v>
      </c>
      <c r="K2128">
        <v>1415488887</v>
      </c>
      <c r="L2128" t="b">
        <v>0</v>
      </c>
      <c r="M2128">
        <v>2</v>
      </c>
      <c r="N2128" t="b">
        <v>0</v>
      </c>
      <c r="O2128" t="s">
        <v>8280</v>
      </c>
      <c r="P2128">
        <f t="shared" si="66"/>
        <v>2014</v>
      </c>
      <c r="Q2128" s="12" t="s">
        <v>8331</v>
      </c>
      <c r="R2128" t="s">
        <v>8332</v>
      </c>
      <c r="S2128">
        <f t="shared" si="67"/>
        <v>11</v>
      </c>
      <c r="T2128" s="17" t="s">
        <v>8375</v>
      </c>
    </row>
    <row r="2129" spans="1:20" ht="28.8" hidden="1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9">
        <v>42045.505358796298</v>
      </c>
      <c r="K2129">
        <v>1423570063</v>
      </c>
      <c r="L2129" t="b">
        <v>0</v>
      </c>
      <c r="M2129">
        <v>236</v>
      </c>
      <c r="N2129" t="b">
        <v>0</v>
      </c>
      <c r="O2129" t="s">
        <v>8280</v>
      </c>
      <c r="P2129">
        <f t="shared" si="66"/>
        <v>2015</v>
      </c>
      <c r="Q2129" s="12" t="s">
        <v>8331</v>
      </c>
      <c r="R2129" t="s">
        <v>8332</v>
      </c>
      <c r="S2129">
        <f t="shared" si="67"/>
        <v>2</v>
      </c>
      <c r="T2129" s="17" t="s">
        <v>8366</v>
      </c>
    </row>
    <row r="2130" spans="1:20" ht="43.2" hidden="1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9">
        <v>41843.772789351853</v>
      </c>
      <c r="K2130">
        <v>1406140369</v>
      </c>
      <c r="L2130" t="b">
        <v>0</v>
      </c>
      <c r="M2130">
        <v>1</v>
      </c>
      <c r="N2130" t="b">
        <v>0</v>
      </c>
      <c r="O2130" t="s">
        <v>8280</v>
      </c>
      <c r="P2130">
        <f t="shared" si="66"/>
        <v>2014</v>
      </c>
      <c r="Q2130" s="12" t="s">
        <v>8331</v>
      </c>
      <c r="R2130" t="s">
        <v>8332</v>
      </c>
      <c r="S2130">
        <f t="shared" si="67"/>
        <v>7</v>
      </c>
      <c r="T2130" s="17" t="s">
        <v>8371</v>
      </c>
    </row>
    <row r="2131" spans="1:20" ht="43.2" hidden="1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9">
        <v>42409.024305555555</v>
      </c>
      <c r="K2131">
        <v>1454978100</v>
      </c>
      <c r="L2131" t="b">
        <v>0</v>
      </c>
      <c r="M2131">
        <v>12</v>
      </c>
      <c r="N2131" t="b">
        <v>0</v>
      </c>
      <c r="O2131" t="s">
        <v>8280</v>
      </c>
      <c r="P2131">
        <f t="shared" si="66"/>
        <v>2016</v>
      </c>
      <c r="Q2131" s="12" t="s">
        <v>8331</v>
      </c>
      <c r="R2131" t="s">
        <v>8332</v>
      </c>
      <c r="S2131">
        <f t="shared" si="67"/>
        <v>2</v>
      </c>
      <c r="T2131" s="17" t="s">
        <v>8366</v>
      </c>
    </row>
    <row r="2132" spans="1:20" ht="28.8" hidden="1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9">
        <v>41832.086377314816</v>
      </c>
      <c r="K2132">
        <v>1405130663</v>
      </c>
      <c r="L2132" t="b">
        <v>0</v>
      </c>
      <c r="M2132">
        <v>4</v>
      </c>
      <c r="N2132" t="b">
        <v>0</v>
      </c>
      <c r="O2132" t="s">
        <v>8280</v>
      </c>
      <c r="P2132">
        <f t="shared" si="66"/>
        <v>2014</v>
      </c>
      <c r="Q2132" s="12" t="s">
        <v>8331</v>
      </c>
      <c r="R2132" t="s">
        <v>8332</v>
      </c>
      <c r="S2132">
        <f t="shared" si="67"/>
        <v>7</v>
      </c>
      <c r="T2132" s="17" t="s">
        <v>8371</v>
      </c>
    </row>
    <row r="2133" spans="1:20" ht="43.2" hidden="1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9">
        <v>42167.207071759258</v>
      </c>
      <c r="K2133">
        <v>1434085091</v>
      </c>
      <c r="L2133" t="b">
        <v>0</v>
      </c>
      <c r="M2133">
        <v>3</v>
      </c>
      <c r="N2133" t="b">
        <v>0</v>
      </c>
      <c r="O2133" t="s">
        <v>8280</v>
      </c>
      <c r="P2133">
        <f t="shared" si="66"/>
        <v>2015</v>
      </c>
      <c r="Q2133" s="12" t="s">
        <v>8331</v>
      </c>
      <c r="R2133" t="s">
        <v>8332</v>
      </c>
      <c r="S2133">
        <f t="shared" si="67"/>
        <v>6</v>
      </c>
      <c r="T2133" s="17" t="s">
        <v>8370</v>
      </c>
    </row>
    <row r="2134" spans="1:20" ht="43.2" hidden="1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9">
        <v>41643.487175925926</v>
      </c>
      <c r="K2134">
        <v>1388835692</v>
      </c>
      <c r="L2134" t="b">
        <v>0</v>
      </c>
      <c r="M2134">
        <v>99</v>
      </c>
      <c r="N2134" t="b">
        <v>0</v>
      </c>
      <c r="O2134" t="s">
        <v>8280</v>
      </c>
      <c r="P2134">
        <f t="shared" si="66"/>
        <v>2014</v>
      </c>
      <c r="Q2134" s="12" t="s">
        <v>8331</v>
      </c>
      <c r="R2134" t="s">
        <v>8332</v>
      </c>
      <c r="S2134">
        <f t="shared" si="67"/>
        <v>1</v>
      </c>
      <c r="T2134" s="17" t="s">
        <v>8365</v>
      </c>
    </row>
    <row r="2135" spans="1:20" ht="43.2" hidden="1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9">
        <v>40619.097210648149</v>
      </c>
      <c r="K2135">
        <v>1300328399</v>
      </c>
      <c r="L2135" t="b">
        <v>0</v>
      </c>
      <c r="M2135">
        <v>3</v>
      </c>
      <c r="N2135" t="b">
        <v>0</v>
      </c>
      <c r="O2135" t="s">
        <v>8280</v>
      </c>
      <c r="P2135">
        <f t="shared" si="66"/>
        <v>2011</v>
      </c>
      <c r="Q2135" s="12" t="s">
        <v>8331</v>
      </c>
      <c r="R2135" t="s">
        <v>8332</v>
      </c>
      <c r="S2135">
        <f t="shared" si="67"/>
        <v>3</v>
      </c>
      <c r="T2135" s="17" t="s">
        <v>8367</v>
      </c>
    </row>
    <row r="2136" spans="1:20" ht="43.2" hidden="1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9">
        <v>41361.886469907404</v>
      </c>
      <c r="K2136">
        <v>1364505391</v>
      </c>
      <c r="L2136" t="b">
        <v>0</v>
      </c>
      <c r="M2136">
        <v>3</v>
      </c>
      <c r="N2136" t="b">
        <v>0</v>
      </c>
      <c r="O2136" t="s">
        <v>8280</v>
      </c>
      <c r="P2136">
        <f t="shared" si="66"/>
        <v>2013</v>
      </c>
      <c r="Q2136" s="12" t="s">
        <v>8331</v>
      </c>
      <c r="R2136" t="s">
        <v>8332</v>
      </c>
      <c r="S2136">
        <f t="shared" si="67"/>
        <v>3</v>
      </c>
      <c r="T2136" s="17" t="s">
        <v>8367</v>
      </c>
    </row>
    <row r="2137" spans="1:20" ht="43.2" hidden="1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9">
        <v>41156.96334490741</v>
      </c>
      <c r="K2137">
        <v>1346800033</v>
      </c>
      <c r="L2137" t="b">
        <v>0</v>
      </c>
      <c r="M2137">
        <v>22</v>
      </c>
      <c r="N2137" t="b">
        <v>0</v>
      </c>
      <c r="O2137" t="s">
        <v>8280</v>
      </c>
      <c r="P2137">
        <f t="shared" si="66"/>
        <v>2012</v>
      </c>
      <c r="Q2137" s="12" t="s">
        <v>8331</v>
      </c>
      <c r="R2137" t="s">
        <v>8332</v>
      </c>
      <c r="S2137">
        <f t="shared" si="67"/>
        <v>9</v>
      </c>
      <c r="T2137" s="17" t="s">
        <v>8373</v>
      </c>
    </row>
    <row r="2138" spans="1:20" ht="43.2" hidden="1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9">
        <v>41536.509097222224</v>
      </c>
      <c r="K2138">
        <v>1379592786</v>
      </c>
      <c r="L2138" t="b">
        <v>0</v>
      </c>
      <c r="M2138">
        <v>4</v>
      </c>
      <c r="N2138" t="b">
        <v>0</v>
      </c>
      <c r="O2138" t="s">
        <v>8280</v>
      </c>
      <c r="P2138">
        <f t="shared" si="66"/>
        <v>2013</v>
      </c>
      <c r="Q2138" s="12" t="s">
        <v>8331</v>
      </c>
      <c r="R2138" t="s">
        <v>8332</v>
      </c>
      <c r="S2138">
        <f t="shared" si="67"/>
        <v>9</v>
      </c>
      <c r="T2138" s="17" t="s">
        <v>8373</v>
      </c>
    </row>
    <row r="2139" spans="1:20" ht="43.2" hidden="1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9">
        <v>41948.771168981482</v>
      </c>
      <c r="K2139">
        <v>1415212229</v>
      </c>
      <c r="L2139" t="b">
        <v>0</v>
      </c>
      <c r="M2139">
        <v>534</v>
      </c>
      <c r="N2139" t="b">
        <v>0</v>
      </c>
      <c r="O2139" t="s">
        <v>8280</v>
      </c>
      <c r="P2139">
        <f t="shared" si="66"/>
        <v>2014</v>
      </c>
      <c r="Q2139" s="12" t="s">
        <v>8331</v>
      </c>
      <c r="R2139" t="s">
        <v>8332</v>
      </c>
      <c r="S2139">
        <f t="shared" si="67"/>
        <v>11</v>
      </c>
      <c r="T2139" s="17" t="s">
        <v>8375</v>
      </c>
    </row>
    <row r="2140" spans="1:20" ht="28.8" hidden="1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9">
        <v>41557.013182870367</v>
      </c>
      <c r="K2140">
        <v>1381364339</v>
      </c>
      <c r="L2140" t="b">
        <v>0</v>
      </c>
      <c r="M2140">
        <v>12</v>
      </c>
      <c r="N2140" t="b">
        <v>0</v>
      </c>
      <c r="O2140" t="s">
        <v>8280</v>
      </c>
      <c r="P2140">
        <f t="shared" si="66"/>
        <v>2013</v>
      </c>
      <c r="Q2140" s="12" t="s">
        <v>8331</v>
      </c>
      <c r="R2140" t="s">
        <v>8332</v>
      </c>
      <c r="S2140">
        <f t="shared" si="67"/>
        <v>10</v>
      </c>
      <c r="T2140" s="17" t="s">
        <v>8374</v>
      </c>
    </row>
    <row r="2141" spans="1:20" ht="43.2" hidden="1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9">
        <v>42647.750092592592</v>
      </c>
      <c r="K2141">
        <v>1475604008</v>
      </c>
      <c r="L2141" t="b">
        <v>0</v>
      </c>
      <c r="M2141">
        <v>56</v>
      </c>
      <c r="N2141" t="b">
        <v>0</v>
      </c>
      <c r="O2141" t="s">
        <v>8280</v>
      </c>
      <c r="P2141">
        <f t="shared" si="66"/>
        <v>2016</v>
      </c>
      <c r="Q2141" s="12" t="s">
        <v>8331</v>
      </c>
      <c r="R2141" t="s">
        <v>8332</v>
      </c>
      <c r="S2141">
        <f t="shared" si="67"/>
        <v>10</v>
      </c>
      <c r="T2141" s="17" t="s">
        <v>8374</v>
      </c>
    </row>
    <row r="2142" spans="1:20" ht="43.2" hidden="1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9">
        <v>41255.833611111113</v>
      </c>
      <c r="K2142">
        <v>1355342424</v>
      </c>
      <c r="L2142" t="b">
        <v>0</v>
      </c>
      <c r="M2142">
        <v>11</v>
      </c>
      <c r="N2142" t="b">
        <v>0</v>
      </c>
      <c r="O2142" t="s">
        <v>8280</v>
      </c>
      <c r="P2142">
        <f t="shared" si="66"/>
        <v>2012</v>
      </c>
      <c r="Q2142" s="12" t="s">
        <v>8331</v>
      </c>
      <c r="R2142" t="s">
        <v>8332</v>
      </c>
      <c r="S2142">
        <f t="shared" si="67"/>
        <v>12</v>
      </c>
      <c r="T2142" s="17" t="s">
        <v>8376</v>
      </c>
    </row>
    <row r="2143" spans="1:20" ht="43.2" hidden="1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9">
        <v>41927.235636574071</v>
      </c>
      <c r="K2143">
        <v>1413351559</v>
      </c>
      <c r="L2143" t="b">
        <v>0</v>
      </c>
      <c r="M2143">
        <v>0</v>
      </c>
      <c r="N2143" t="b">
        <v>0</v>
      </c>
      <c r="O2143" t="s">
        <v>8280</v>
      </c>
      <c r="P2143">
        <f t="shared" si="66"/>
        <v>2014</v>
      </c>
      <c r="Q2143" s="12" t="s">
        <v>8331</v>
      </c>
      <c r="R2143" t="s">
        <v>8332</v>
      </c>
      <c r="S2143">
        <f t="shared" si="67"/>
        <v>10</v>
      </c>
      <c r="T2143" s="17" t="s">
        <v>8374</v>
      </c>
    </row>
    <row r="2144" spans="1:20" ht="43.2" hidden="1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9">
        <v>42340.701504629629</v>
      </c>
      <c r="K2144">
        <v>1449075010</v>
      </c>
      <c r="L2144" t="b">
        <v>0</v>
      </c>
      <c r="M2144">
        <v>12</v>
      </c>
      <c r="N2144" t="b">
        <v>0</v>
      </c>
      <c r="O2144" t="s">
        <v>8280</v>
      </c>
      <c r="P2144">
        <f t="shared" si="66"/>
        <v>2015</v>
      </c>
      <c r="Q2144" s="12" t="s">
        <v>8331</v>
      </c>
      <c r="R2144" t="s">
        <v>8332</v>
      </c>
      <c r="S2144">
        <f t="shared" si="67"/>
        <v>12</v>
      </c>
      <c r="T2144" s="17" t="s">
        <v>8376</v>
      </c>
    </row>
    <row r="2145" spans="1:20" ht="43.2" hidden="1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9">
        <v>40332.886712962965</v>
      </c>
      <c r="K2145">
        <v>1275599812</v>
      </c>
      <c r="L2145" t="b">
        <v>0</v>
      </c>
      <c r="M2145">
        <v>5</v>
      </c>
      <c r="N2145" t="b">
        <v>0</v>
      </c>
      <c r="O2145" t="s">
        <v>8280</v>
      </c>
      <c r="P2145">
        <f t="shared" si="66"/>
        <v>2010</v>
      </c>
      <c r="Q2145" s="12" t="s">
        <v>8331</v>
      </c>
      <c r="R2145" t="s">
        <v>8332</v>
      </c>
      <c r="S2145">
        <f t="shared" si="67"/>
        <v>6</v>
      </c>
      <c r="T2145" s="17" t="s">
        <v>8370</v>
      </c>
    </row>
    <row r="2146" spans="1:20" ht="28.8" hidden="1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9">
        <v>41499.546759259261</v>
      </c>
      <c r="K2146">
        <v>1376399240</v>
      </c>
      <c r="L2146" t="b">
        <v>0</v>
      </c>
      <c r="M2146">
        <v>24</v>
      </c>
      <c r="N2146" t="b">
        <v>0</v>
      </c>
      <c r="O2146" t="s">
        <v>8280</v>
      </c>
      <c r="P2146">
        <f t="shared" si="66"/>
        <v>2013</v>
      </c>
      <c r="Q2146" s="12" t="s">
        <v>8331</v>
      </c>
      <c r="R2146" t="s">
        <v>8332</v>
      </c>
      <c r="S2146">
        <f t="shared" si="67"/>
        <v>8</v>
      </c>
      <c r="T2146" s="17" t="s">
        <v>8372</v>
      </c>
    </row>
    <row r="2147" spans="1:20" ht="43.2" hidden="1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9">
        <v>41575.237430555557</v>
      </c>
      <c r="K2147">
        <v>1382938914</v>
      </c>
      <c r="L2147" t="b">
        <v>0</v>
      </c>
      <c r="M2147">
        <v>89</v>
      </c>
      <c r="N2147" t="b">
        <v>0</v>
      </c>
      <c r="O2147" t="s">
        <v>8280</v>
      </c>
      <c r="P2147">
        <f t="shared" si="66"/>
        <v>2013</v>
      </c>
      <c r="Q2147" s="12" t="s">
        <v>8331</v>
      </c>
      <c r="R2147" t="s">
        <v>8332</v>
      </c>
      <c r="S2147">
        <f t="shared" si="67"/>
        <v>10</v>
      </c>
      <c r="T2147" s="17" t="s">
        <v>8374</v>
      </c>
    </row>
    <row r="2148" spans="1:20" ht="43.2" hidden="1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9">
        <v>42397.679513888892</v>
      </c>
      <c r="K2148">
        <v>1453997910</v>
      </c>
      <c r="L2148" t="b">
        <v>0</v>
      </c>
      <c r="M2148">
        <v>1</v>
      </c>
      <c r="N2148" t="b">
        <v>0</v>
      </c>
      <c r="O2148" t="s">
        <v>8280</v>
      </c>
      <c r="P2148">
        <f t="shared" si="66"/>
        <v>2016</v>
      </c>
      <c r="Q2148" s="12" t="s">
        <v>8331</v>
      </c>
      <c r="R2148" t="s">
        <v>8332</v>
      </c>
      <c r="S2148">
        <f t="shared" si="67"/>
        <v>1</v>
      </c>
      <c r="T2148" s="17" t="s">
        <v>8365</v>
      </c>
    </row>
    <row r="2149" spans="1:20" hidden="1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9">
        <v>41927.295694444445</v>
      </c>
      <c r="K2149">
        <v>1413356748</v>
      </c>
      <c r="L2149" t="b">
        <v>0</v>
      </c>
      <c r="M2149">
        <v>55</v>
      </c>
      <c r="N2149" t="b">
        <v>0</v>
      </c>
      <c r="O2149" t="s">
        <v>8280</v>
      </c>
      <c r="P2149">
        <f t="shared" si="66"/>
        <v>2014</v>
      </c>
      <c r="Q2149" s="12" t="s">
        <v>8331</v>
      </c>
      <c r="R2149" t="s">
        <v>8332</v>
      </c>
      <c r="S2149">
        <f t="shared" si="67"/>
        <v>10</v>
      </c>
      <c r="T2149" s="17" t="s">
        <v>8374</v>
      </c>
    </row>
    <row r="2150" spans="1:20" ht="43.2" hidden="1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9">
        <v>42066.733587962961</v>
      </c>
      <c r="K2150">
        <v>1425404182</v>
      </c>
      <c r="L2150" t="b">
        <v>0</v>
      </c>
      <c r="M2150">
        <v>2</v>
      </c>
      <c r="N2150" t="b">
        <v>0</v>
      </c>
      <c r="O2150" t="s">
        <v>8280</v>
      </c>
      <c r="P2150">
        <f t="shared" si="66"/>
        <v>2015</v>
      </c>
      <c r="Q2150" s="12" t="s">
        <v>8331</v>
      </c>
      <c r="R2150" t="s">
        <v>8332</v>
      </c>
      <c r="S2150">
        <f t="shared" si="67"/>
        <v>3</v>
      </c>
      <c r="T2150" s="17" t="s">
        <v>8367</v>
      </c>
    </row>
    <row r="2151" spans="1:20" ht="43.2" hidden="1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9">
        <v>40355.024953703702</v>
      </c>
      <c r="K2151">
        <v>1277512556</v>
      </c>
      <c r="L2151" t="b">
        <v>0</v>
      </c>
      <c r="M2151">
        <v>0</v>
      </c>
      <c r="N2151" t="b">
        <v>0</v>
      </c>
      <c r="O2151" t="s">
        <v>8280</v>
      </c>
      <c r="P2151">
        <f t="shared" si="66"/>
        <v>2010</v>
      </c>
      <c r="Q2151" s="12" t="s">
        <v>8331</v>
      </c>
      <c r="R2151" t="s">
        <v>8332</v>
      </c>
      <c r="S2151">
        <f t="shared" si="67"/>
        <v>6</v>
      </c>
      <c r="T2151" s="17" t="s">
        <v>8370</v>
      </c>
    </row>
    <row r="2152" spans="1:20" hidden="1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9">
        <v>42534.284710648149</v>
      </c>
      <c r="K2152">
        <v>1465800599</v>
      </c>
      <c r="L2152" t="b">
        <v>0</v>
      </c>
      <c r="M2152">
        <v>4</v>
      </c>
      <c r="N2152" t="b">
        <v>0</v>
      </c>
      <c r="O2152" t="s">
        <v>8280</v>
      </c>
      <c r="P2152">
        <f t="shared" si="66"/>
        <v>2016</v>
      </c>
      <c r="Q2152" s="12" t="s">
        <v>8331</v>
      </c>
      <c r="R2152" t="s">
        <v>8332</v>
      </c>
      <c r="S2152">
        <f t="shared" si="67"/>
        <v>6</v>
      </c>
      <c r="T2152" s="17" t="s">
        <v>8370</v>
      </c>
    </row>
    <row r="2153" spans="1:20" ht="43.2" hidden="1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9">
        <v>42520.847384259258</v>
      </c>
      <c r="K2153">
        <v>1464639614</v>
      </c>
      <c r="L2153" t="b">
        <v>0</v>
      </c>
      <c r="M2153">
        <v>6</v>
      </c>
      <c r="N2153" t="b">
        <v>0</v>
      </c>
      <c r="O2153" t="s">
        <v>8280</v>
      </c>
      <c r="P2153">
        <f t="shared" si="66"/>
        <v>2016</v>
      </c>
      <c r="Q2153" s="12" t="s">
        <v>8331</v>
      </c>
      <c r="R2153" t="s">
        <v>8332</v>
      </c>
      <c r="S2153">
        <f t="shared" si="67"/>
        <v>5</v>
      </c>
      <c r="T2153" s="17" t="s">
        <v>8369</v>
      </c>
    </row>
    <row r="2154" spans="1:20" ht="43.2" hidden="1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9">
        <v>41683.832280092596</v>
      </c>
      <c r="K2154">
        <v>1392321509</v>
      </c>
      <c r="L2154" t="b">
        <v>0</v>
      </c>
      <c r="M2154">
        <v>4</v>
      </c>
      <c r="N2154" t="b">
        <v>0</v>
      </c>
      <c r="O2154" t="s">
        <v>8280</v>
      </c>
      <c r="P2154">
        <f t="shared" si="66"/>
        <v>2014</v>
      </c>
      <c r="Q2154" s="12" t="s">
        <v>8331</v>
      </c>
      <c r="R2154" t="s">
        <v>8332</v>
      </c>
      <c r="S2154">
        <f t="shared" si="67"/>
        <v>2</v>
      </c>
      <c r="T2154" s="17" t="s">
        <v>8366</v>
      </c>
    </row>
    <row r="2155" spans="1:20" ht="43.2" hidden="1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9">
        <v>41974.911087962966</v>
      </c>
      <c r="K2155">
        <v>1417470718</v>
      </c>
      <c r="L2155" t="b">
        <v>0</v>
      </c>
      <c r="M2155">
        <v>4</v>
      </c>
      <c r="N2155" t="b">
        <v>0</v>
      </c>
      <c r="O2155" t="s">
        <v>8280</v>
      </c>
      <c r="P2155">
        <f t="shared" si="66"/>
        <v>2014</v>
      </c>
      <c r="Q2155" s="12" t="s">
        <v>8331</v>
      </c>
      <c r="R2155" t="s">
        <v>8332</v>
      </c>
      <c r="S2155">
        <f t="shared" si="67"/>
        <v>12</v>
      </c>
      <c r="T2155" s="17" t="s">
        <v>8376</v>
      </c>
    </row>
    <row r="2156" spans="1:20" ht="28.8" hidden="1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9">
        <v>41647.632256944446</v>
      </c>
      <c r="K2156">
        <v>1389193827</v>
      </c>
      <c r="L2156" t="b">
        <v>0</v>
      </c>
      <c r="M2156">
        <v>2</v>
      </c>
      <c r="N2156" t="b">
        <v>0</v>
      </c>
      <c r="O2156" t="s">
        <v>8280</v>
      </c>
      <c r="P2156">
        <f t="shared" si="66"/>
        <v>2014</v>
      </c>
      <c r="Q2156" s="12" t="s">
        <v>8331</v>
      </c>
      <c r="R2156" t="s">
        <v>8332</v>
      </c>
      <c r="S2156">
        <f t="shared" si="67"/>
        <v>1</v>
      </c>
      <c r="T2156" s="17" t="s">
        <v>8365</v>
      </c>
    </row>
    <row r="2157" spans="1:20" ht="43.2" hidden="1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9">
        <v>42430.747511574074</v>
      </c>
      <c r="K2157">
        <v>1456854985</v>
      </c>
      <c r="L2157" t="b">
        <v>0</v>
      </c>
      <c r="M2157">
        <v>5</v>
      </c>
      <c r="N2157" t="b">
        <v>0</v>
      </c>
      <c r="O2157" t="s">
        <v>8280</v>
      </c>
      <c r="P2157">
        <f t="shared" si="66"/>
        <v>2016</v>
      </c>
      <c r="Q2157" s="12" t="s">
        <v>8331</v>
      </c>
      <c r="R2157" t="s">
        <v>8332</v>
      </c>
      <c r="S2157">
        <f t="shared" si="67"/>
        <v>3</v>
      </c>
      <c r="T2157" s="17" t="s">
        <v>8367</v>
      </c>
    </row>
    <row r="2158" spans="1:20" ht="43.2" hidden="1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9">
        <v>41488.85423611111</v>
      </c>
      <c r="K2158">
        <v>1375475406</v>
      </c>
      <c r="L2158" t="b">
        <v>0</v>
      </c>
      <c r="M2158">
        <v>83</v>
      </c>
      <c r="N2158" t="b">
        <v>0</v>
      </c>
      <c r="O2158" t="s">
        <v>8280</v>
      </c>
      <c r="P2158">
        <f t="shared" si="66"/>
        <v>2013</v>
      </c>
      <c r="Q2158" s="12" t="s">
        <v>8331</v>
      </c>
      <c r="R2158" t="s">
        <v>8332</v>
      </c>
      <c r="S2158">
        <f t="shared" si="67"/>
        <v>8</v>
      </c>
      <c r="T2158" s="17" t="s">
        <v>8372</v>
      </c>
    </row>
    <row r="2159" spans="1:20" ht="28.8" hidden="1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9">
        <v>42694.98128472222</v>
      </c>
      <c r="K2159">
        <v>1479684783</v>
      </c>
      <c r="L2159" t="b">
        <v>0</v>
      </c>
      <c r="M2159">
        <v>57</v>
      </c>
      <c r="N2159" t="b">
        <v>0</v>
      </c>
      <c r="O2159" t="s">
        <v>8280</v>
      </c>
      <c r="P2159">
        <f t="shared" si="66"/>
        <v>2016</v>
      </c>
      <c r="Q2159" s="12" t="s">
        <v>8331</v>
      </c>
      <c r="R2159" t="s">
        <v>8332</v>
      </c>
      <c r="S2159">
        <f t="shared" si="67"/>
        <v>11</v>
      </c>
      <c r="T2159" s="17" t="s">
        <v>8375</v>
      </c>
    </row>
    <row r="2160" spans="1:20" ht="43.2" hidden="1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9">
        <v>41264.853865740741</v>
      </c>
      <c r="K2160">
        <v>1356121774</v>
      </c>
      <c r="L2160" t="b">
        <v>0</v>
      </c>
      <c r="M2160">
        <v>311</v>
      </c>
      <c r="N2160" t="b">
        <v>0</v>
      </c>
      <c r="O2160" t="s">
        <v>8280</v>
      </c>
      <c r="P2160">
        <f t="shared" si="66"/>
        <v>2012</v>
      </c>
      <c r="Q2160" s="12" t="s">
        <v>8331</v>
      </c>
      <c r="R2160" t="s">
        <v>8332</v>
      </c>
      <c r="S2160">
        <f t="shared" si="67"/>
        <v>12</v>
      </c>
      <c r="T2160" s="17" t="s">
        <v>8376</v>
      </c>
    </row>
    <row r="2161" spans="1:20" ht="57.6" hidden="1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9">
        <v>40710.731180555558</v>
      </c>
      <c r="K2161">
        <v>1308245574</v>
      </c>
      <c r="L2161" t="b">
        <v>0</v>
      </c>
      <c r="M2161">
        <v>2</v>
      </c>
      <c r="N2161" t="b">
        <v>0</v>
      </c>
      <c r="O2161" t="s">
        <v>8280</v>
      </c>
      <c r="P2161">
        <f t="shared" si="66"/>
        <v>2011</v>
      </c>
      <c r="Q2161" s="12" t="s">
        <v>8331</v>
      </c>
      <c r="R2161" t="s">
        <v>8332</v>
      </c>
      <c r="S2161">
        <f t="shared" si="67"/>
        <v>6</v>
      </c>
      <c r="T2161" s="17" t="s">
        <v>8370</v>
      </c>
    </row>
    <row r="2162" spans="1:20" ht="43.2" hidden="1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9">
        <v>41018.711863425924</v>
      </c>
      <c r="K2162">
        <v>1334855105</v>
      </c>
      <c r="L2162" t="b">
        <v>0</v>
      </c>
      <c r="M2162">
        <v>16</v>
      </c>
      <c r="N2162" t="b">
        <v>0</v>
      </c>
      <c r="O2162" t="s">
        <v>8280</v>
      </c>
      <c r="P2162">
        <f t="shared" si="66"/>
        <v>2012</v>
      </c>
      <c r="Q2162" s="12" t="s">
        <v>8331</v>
      </c>
      <c r="R2162" t="s">
        <v>8332</v>
      </c>
      <c r="S2162">
        <f t="shared" si="67"/>
        <v>4</v>
      </c>
      <c r="T2162" s="17" t="s">
        <v>8368</v>
      </c>
    </row>
    <row r="2163" spans="1:20" ht="28.8" hidden="1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9">
        <v>42240.852534722224</v>
      </c>
      <c r="K2163">
        <v>1440448059</v>
      </c>
      <c r="L2163" t="b">
        <v>0</v>
      </c>
      <c r="M2163">
        <v>13</v>
      </c>
      <c r="N2163" t="b">
        <v>1</v>
      </c>
      <c r="O2163" t="s">
        <v>8274</v>
      </c>
      <c r="P2163">
        <f t="shared" si="66"/>
        <v>2015</v>
      </c>
      <c r="Q2163" s="12" t="s">
        <v>8323</v>
      </c>
      <c r="R2163" t="s">
        <v>8324</v>
      </c>
      <c r="S2163">
        <f t="shared" si="67"/>
        <v>8</v>
      </c>
      <c r="T2163" s="17" t="s">
        <v>8372</v>
      </c>
    </row>
    <row r="2164" spans="1:20" ht="43.2" hidden="1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9">
        <v>41813.766099537039</v>
      </c>
      <c r="K2164">
        <v>1403547791</v>
      </c>
      <c r="L2164" t="b">
        <v>0</v>
      </c>
      <c r="M2164">
        <v>58</v>
      </c>
      <c r="N2164" t="b">
        <v>1</v>
      </c>
      <c r="O2164" t="s">
        <v>8274</v>
      </c>
      <c r="P2164">
        <f t="shared" si="66"/>
        <v>2014</v>
      </c>
      <c r="Q2164" s="12" t="s">
        <v>8323</v>
      </c>
      <c r="R2164" t="s">
        <v>8324</v>
      </c>
      <c r="S2164">
        <f t="shared" si="67"/>
        <v>6</v>
      </c>
      <c r="T2164" s="17" t="s">
        <v>8370</v>
      </c>
    </row>
    <row r="2165" spans="1:20" ht="43.2" hidden="1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9">
        <v>42111.899537037039</v>
      </c>
      <c r="K2165">
        <v>1429306520</v>
      </c>
      <c r="L2165" t="b">
        <v>0</v>
      </c>
      <c r="M2165">
        <v>44</v>
      </c>
      <c r="N2165" t="b">
        <v>1</v>
      </c>
      <c r="O2165" t="s">
        <v>8274</v>
      </c>
      <c r="P2165">
        <f t="shared" si="66"/>
        <v>2015</v>
      </c>
      <c r="Q2165" s="12" t="s">
        <v>8323</v>
      </c>
      <c r="R2165" t="s">
        <v>8324</v>
      </c>
      <c r="S2165">
        <f t="shared" si="67"/>
        <v>4</v>
      </c>
      <c r="T2165" s="17" t="s">
        <v>8368</v>
      </c>
    </row>
    <row r="2166" spans="1:20" ht="28.8" hidden="1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9">
        <v>42515.71775462963</v>
      </c>
      <c r="K2166">
        <v>1464196414</v>
      </c>
      <c r="L2166" t="b">
        <v>0</v>
      </c>
      <c r="M2166">
        <v>83</v>
      </c>
      <c r="N2166" t="b">
        <v>1</v>
      </c>
      <c r="O2166" t="s">
        <v>8274</v>
      </c>
      <c r="P2166">
        <f t="shared" si="66"/>
        <v>2016</v>
      </c>
      <c r="Q2166" s="12" t="s">
        <v>8323</v>
      </c>
      <c r="R2166" t="s">
        <v>8324</v>
      </c>
      <c r="S2166">
        <f t="shared" si="67"/>
        <v>5</v>
      </c>
      <c r="T2166" s="17" t="s">
        <v>8369</v>
      </c>
    </row>
    <row r="2167" spans="1:20" ht="43.2" hidden="1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9">
        <v>42438.667071759257</v>
      </c>
      <c r="K2167">
        <v>1457539235</v>
      </c>
      <c r="L2167" t="b">
        <v>0</v>
      </c>
      <c r="M2167">
        <v>117</v>
      </c>
      <c r="N2167" t="b">
        <v>1</v>
      </c>
      <c r="O2167" t="s">
        <v>8274</v>
      </c>
      <c r="P2167">
        <f t="shared" si="66"/>
        <v>2016</v>
      </c>
      <c r="Q2167" s="12" t="s">
        <v>8323</v>
      </c>
      <c r="R2167" t="s">
        <v>8324</v>
      </c>
      <c r="S2167">
        <f t="shared" si="67"/>
        <v>3</v>
      </c>
      <c r="T2167" s="17" t="s">
        <v>8367</v>
      </c>
    </row>
    <row r="2168" spans="1:20" ht="57.6" hidden="1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9">
        <v>41933.838171296295</v>
      </c>
      <c r="K2168">
        <v>1413922018</v>
      </c>
      <c r="L2168" t="b">
        <v>0</v>
      </c>
      <c r="M2168">
        <v>32</v>
      </c>
      <c r="N2168" t="b">
        <v>1</v>
      </c>
      <c r="O2168" t="s">
        <v>8274</v>
      </c>
      <c r="P2168">
        <f t="shared" si="66"/>
        <v>2014</v>
      </c>
      <c r="Q2168" s="12" t="s">
        <v>8323</v>
      </c>
      <c r="R2168" t="s">
        <v>8324</v>
      </c>
      <c r="S2168">
        <f t="shared" si="67"/>
        <v>10</v>
      </c>
      <c r="T2168" s="17" t="s">
        <v>8374</v>
      </c>
    </row>
    <row r="2169" spans="1:20" ht="28.8" hidden="1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9">
        <v>41153.066400462965</v>
      </c>
      <c r="K2169">
        <v>1346463337</v>
      </c>
      <c r="L2169" t="b">
        <v>0</v>
      </c>
      <c r="M2169">
        <v>8</v>
      </c>
      <c r="N2169" t="b">
        <v>1</v>
      </c>
      <c r="O2169" t="s">
        <v>8274</v>
      </c>
      <c r="P2169">
        <f t="shared" si="66"/>
        <v>2012</v>
      </c>
      <c r="Q2169" s="12" t="s">
        <v>8323</v>
      </c>
      <c r="R2169" t="s">
        <v>8324</v>
      </c>
      <c r="S2169">
        <f t="shared" si="67"/>
        <v>9</v>
      </c>
      <c r="T2169" s="17" t="s">
        <v>8373</v>
      </c>
    </row>
    <row r="2170" spans="1:20" ht="28.8" hidden="1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9">
        <v>42745.600243055553</v>
      </c>
      <c r="K2170">
        <v>1484058261</v>
      </c>
      <c r="L2170" t="b">
        <v>0</v>
      </c>
      <c r="M2170">
        <v>340</v>
      </c>
      <c r="N2170" t="b">
        <v>1</v>
      </c>
      <c r="O2170" t="s">
        <v>8274</v>
      </c>
      <c r="P2170">
        <f t="shared" si="66"/>
        <v>2017</v>
      </c>
      <c r="Q2170" s="12" t="s">
        <v>8323</v>
      </c>
      <c r="R2170" t="s">
        <v>8324</v>
      </c>
      <c r="S2170">
        <f t="shared" si="67"/>
        <v>1</v>
      </c>
      <c r="T2170" s="17" t="s">
        <v>8365</v>
      </c>
    </row>
    <row r="2171" spans="1:20" ht="43.2" hidden="1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9">
        <v>42793.700821759259</v>
      </c>
      <c r="K2171">
        <v>1488214151</v>
      </c>
      <c r="L2171" t="b">
        <v>0</v>
      </c>
      <c r="M2171">
        <v>7</v>
      </c>
      <c r="N2171" t="b">
        <v>1</v>
      </c>
      <c r="O2171" t="s">
        <v>8274</v>
      </c>
      <c r="P2171">
        <f t="shared" si="66"/>
        <v>2017</v>
      </c>
      <c r="Q2171" s="12" t="s">
        <v>8323</v>
      </c>
      <c r="R2171" t="s">
        <v>8324</v>
      </c>
      <c r="S2171">
        <f t="shared" si="67"/>
        <v>2</v>
      </c>
      <c r="T2171" s="17" t="s">
        <v>8366</v>
      </c>
    </row>
    <row r="2172" spans="1:20" ht="43.2" hidden="1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9">
        <v>42198.750254629631</v>
      </c>
      <c r="K2172">
        <v>1436810422</v>
      </c>
      <c r="L2172" t="b">
        <v>0</v>
      </c>
      <c r="M2172">
        <v>19</v>
      </c>
      <c r="N2172" t="b">
        <v>1</v>
      </c>
      <c r="O2172" t="s">
        <v>8274</v>
      </c>
      <c r="P2172">
        <f t="shared" si="66"/>
        <v>2015</v>
      </c>
      <c r="Q2172" s="12" t="s">
        <v>8323</v>
      </c>
      <c r="R2172" t="s">
        <v>8324</v>
      </c>
      <c r="S2172">
        <f t="shared" si="67"/>
        <v>7</v>
      </c>
      <c r="T2172" s="17" t="s">
        <v>8371</v>
      </c>
    </row>
    <row r="2173" spans="1:20" ht="43.2" hidden="1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9">
        <v>42141.957118055558</v>
      </c>
      <c r="K2173">
        <v>1431903495</v>
      </c>
      <c r="L2173" t="b">
        <v>0</v>
      </c>
      <c r="M2173">
        <v>47</v>
      </c>
      <c r="N2173" t="b">
        <v>1</v>
      </c>
      <c r="O2173" t="s">
        <v>8274</v>
      </c>
      <c r="P2173">
        <f t="shared" si="66"/>
        <v>2015</v>
      </c>
      <c r="Q2173" s="12" t="s">
        <v>8323</v>
      </c>
      <c r="R2173" t="s">
        <v>8324</v>
      </c>
      <c r="S2173">
        <f t="shared" si="67"/>
        <v>5</v>
      </c>
      <c r="T2173" s="17" t="s">
        <v>8369</v>
      </c>
    </row>
    <row r="2174" spans="1:20" ht="43.2" hidden="1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9">
        <v>42082.580092592594</v>
      </c>
      <c r="K2174">
        <v>1426773320</v>
      </c>
      <c r="L2174" t="b">
        <v>0</v>
      </c>
      <c r="M2174">
        <v>13</v>
      </c>
      <c r="N2174" t="b">
        <v>1</v>
      </c>
      <c r="O2174" t="s">
        <v>8274</v>
      </c>
      <c r="P2174">
        <f t="shared" si="66"/>
        <v>2015</v>
      </c>
      <c r="Q2174" s="12" t="s">
        <v>8323</v>
      </c>
      <c r="R2174" t="s">
        <v>8324</v>
      </c>
      <c r="S2174">
        <f t="shared" si="67"/>
        <v>3</v>
      </c>
      <c r="T2174" s="17" t="s">
        <v>8367</v>
      </c>
    </row>
    <row r="2175" spans="1:20" ht="43.2" hidden="1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9">
        <v>41495.692627314813</v>
      </c>
      <c r="K2175">
        <v>1376066243</v>
      </c>
      <c r="L2175" t="b">
        <v>0</v>
      </c>
      <c r="M2175">
        <v>90</v>
      </c>
      <c r="N2175" t="b">
        <v>1</v>
      </c>
      <c r="O2175" t="s">
        <v>8274</v>
      </c>
      <c r="P2175">
        <f t="shared" si="66"/>
        <v>2013</v>
      </c>
      <c r="Q2175" s="12" t="s">
        <v>8323</v>
      </c>
      <c r="R2175" t="s">
        <v>8324</v>
      </c>
      <c r="S2175">
        <f t="shared" si="67"/>
        <v>8</v>
      </c>
      <c r="T2175" s="17" t="s">
        <v>8372</v>
      </c>
    </row>
    <row r="2176" spans="1:20" ht="43.2" hidden="1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9">
        <v>42465.542905092596</v>
      </c>
      <c r="K2176">
        <v>1459861307</v>
      </c>
      <c r="L2176" t="b">
        <v>0</v>
      </c>
      <c r="M2176">
        <v>63</v>
      </c>
      <c r="N2176" t="b">
        <v>1</v>
      </c>
      <c r="O2176" t="s">
        <v>8274</v>
      </c>
      <c r="P2176">
        <f t="shared" si="66"/>
        <v>2016</v>
      </c>
      <c r="Q2176" s="12" t="s">
        <v>8323</v>
      </c>
      <c r="R2176" t="s">
        <v>8324</v>
      </c>
      <c r="S2176">
        <f t="shared" si="67"/>
        <v>4</v>
      </c>
      <c r="T2176" s="17" t="s">
        <v>8368</v>
      </c>
    </row>
    <row r="2177" spans="1:20" ht="43.2" hidden="1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9">
        <v>42565.009097222224</v>
      </c>
      <c r="K2177">
        <v>1468455186</v>
      </c>
      <c r="L2177" t="b">
        <v>0</v>
      </c>
      <c r="M2177">
        <v>26</v>
      </c>
      <c r="N2177" t="b">
        <v>1</v>
      </c>
      <c r="O2177" t="s">
        <v>8274</v>
      </c>
      <c r="P2177">
        <f t="shared" si="66"/>
        <v>2016</v>
      </c>
      <c r="Q2177" s="12" t="s">
        <v>8323</v>
      </c>
      <c r="R2177" t="s">
        <v>8324</v>
      </c>
      <c r="S2177">
        <f t="shared" si="67"/>
        <v>7</v>
      </c>
      <c r="T2177" s="17" t="s">
        <v>8371</v>
      </c>
    </row>
    <row r="2178" spans="1:20" ht="43.2" hidden="1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9">
        <v>42096.633206018516</v>
      </c>
      <c r="K2178">
        <v>1427987509</v>
      </c>
      <c r="L2178" t="b">
        <v>0</v>
      </c>
      <c r="M2178">
        <v>71</v>
      </c>
      <c r="N2178" t="b">
        <v>1</v>
      </c>
      <c r="O2178" t="s">
        <v>8274</v>
      </c>
      <c r="P2178">
        <f t="shared" si="66"/>
        <v>2015</v>
      </c>
      <c r="Q2178" s="12" t="s">
        <v>8323</v>
      </c>
      <c r="R2178" t="s">
        <v>8324</v>
      </c>
      <c r="S2178">
        <f t="shared" si="67"/>
        <v>4</v>
      </c>
      <c r="T2178" s="17" t="s">
        <v>8368</v>
      </c>
    </row>
    <row r="2179" spans="1:20" ht="57.6" hidden="1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9">
        <v>42502.250775462962</v>
      </c>
      <c r="K2179">
        <v>1463032867</v>
      </c>
      <c r="L2179" t="b">
        <v>0</v>
      </c>
      <c r="M2179">
        <v>38</v>
      </c>
      <c r="N2179" t="b">
        <v>1</v>
      </c>
      <c r="O2179" t="s">
        <v>8274</v>
      </c>
      <c r="P2179">
        <f t="shared" ref="P2179:P2242" si="68">YEAR(J2179)</f>
        <v>2016</v>
      </c>
      <c r="Q2179" s="12" t="s">
        <v>8323</v>
      </c>
      <c r="R2179" t="s">
        <v>8324</v>
      </c>
      <c r="S2179">
        <f t="shared" ref="S2179:S2242" si="69">MONTH(J2179)</f>
        <v>5</v>
      </c>
      <c r="T2179" s="17" t="s">
        <v>8369</v>
      </c>
    </row>
    <row r="2180" spans="1:20" ht="43.2" hidden="1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9">
        <v>42723.63653935185</v>
      </c>
      <c r="K2180">
        <v>1482160597</v>
      </c>
      <c r="L2180" t="b">
        <v>0</v>
      </c>
      <c r="M2180">
        <v>859</v>
      </c>
      <c r="N2180" t="b">
        <v>1</v>
      </c>
      <c r="O2180" t="s">
        <v>8274</v>
      </c>
      <c r="P2180">
        <f t="shared" si="68"/>
        <v>2016</v>
      </c>
      <c r="Q2180" s="12" t="s">
        <v>8323</v>
      </c>
      <c r="R2180" t="s">
        <v>8324</v>
      </c>
      <c r="S2180">
        <f t="shared" si="69"/>
        <v>12</v>
      </c>
      <c r="T2180" s="17" t="s">
        <v>8376</v>
      </c>
    </row>
    <row r="2181" spans="1:20" ht="28.8" hidden="1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9">
        <v>42075.171203703707</v>
      </c>
      <c r="K2181">
        <v>1426133192</v>
      </c>
      <c r="L2181" t="b">
        <v>0</v>
      </c>
      <c r="M2181">
        <v>21</v>
      </c>
      <c r="N2181" t="b">
        <v>1</v>
      </c>
      <c r="O2181" t="s">
        <v>8274</v>
      </c>
      <c r="P2181">
        <f t="shared" si="68"/>
        <v>2015</v>
      </c>
      <c r="Q2181" s="12" t="s">
        <v>8323</v>
      </c>
      <c r="R2181" t="s">
        <v>8324</v>
      </c>
      <c r="S2181">
        <f t="shared" si="69"/>
        <v>3</v>
      </c>
      <c r="T2181" s="17" t="s">
        <v>8367</v>
      </c>
    </row>
    <row r="2182" spans="1:20" ht="28.8" hidden="1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9">
        <v>42279.669768518521</v>
      </c>
      <c r="K2182">
        <v>1443801868</v>
      </c>
      <c r="L2182" t="b">
        <v>0</v>
      </c>
      <c r="M2182">
        <v>78</v>
      </c>
      <c r="N2182" t="b">
        <v>1</v>
      </c>
      <c r="O2182" t="s">
        <v>8274</v>
      </c>
      <c r="P2182">
        <f t="shared" si="68"/>
        <v>2015</v>
      </c>
      <c r="Q2182" s="12" t="s">
        <v>8323</v>
      </c>
      <c r="R2182" t="s">
        <v>8324</v>
      </c>
      <c r="S2182">
        <f t="shared" si="69"/>
        <v>10</v>
      </c>
      <c r="T2182" s="17" t="s">
        <v>8374</v>
      </c>
    </row>
    <row r="2183" spans="1:20" ht="43.2" hidden="1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9">
        <v>42773.005243055559</v>
      </c>
      <c r="K2183">
        <v>1486426053</v>
      </c>
      <c r="L2183" t="b">
        <v>0</v>
      </c>
      <c r="M2183">
        <v>53</v>
      </c>
      <c r="N2183" t="b">
        <v>1</v>
      </c>
      <c r="O2183" t="s">
        <v>8295</v>
      </c>
      <c r="P2183">
        <f t="shared" si="68"/>
        <v>2017</v>
      </c>
      <c r="Q2183" s="12" t="s">
        <v>8331</v>
      </c>
      <c r="R2183" t="s">
        <v>8349</v>
      </c>
      <c r="S2183">
        <f t="shared" si="69"/>
        <v>2</v>
      </c>
      <c r="T2183" s="17" t="s">
        <v>8366</v>
      </c>
    </row>
    <row r="2184" spans="1:20" ht="43.2" hidden="1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9">
        <v>41879.900752314818</v>
      </c>
      <c r="K2184">
        <v>1409261825</v>
      </c>
      <c r="L2184" t="b">
        <v>0</v>
      </c>
      <c r="M2184">
        <v>356</v>
      </c>
      <c r="N2184" t="b">
        <v>1</v>
      </c>
      <c r="O2184" t="s">
        <v>8295</v>
      </c>
      <c r="P2184">
        <f t="shared" si="68"/>
        <v>2014</v>
      </c>
      <c r="Q2184" s="12" t="s">
        <v>8331</v>
      </c>
      <c r="R2184" t="s">
        <v>8349</v>
      </c>
      <c r="S2184">
        <f t="shared" si="69"/>
        <v>8</v>
      </c>
      <c r="T2184" s="17" t="s">
        <v>8372</v>
      </c>
    </row>
    <row r="2185" spans="1:20" ht="43.2" hidden="1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9">
        <v>42745.365474537037</v>
      </c>
      <c r="K2185">
        <v>1484037977</v>
      </c>
      <c r="L2185" t="b">
        <v>0</v>
      </c>
      <c r="M2185">
        <v>279</v>
      </c>
      <c r="N2185" t="b">
        <v>1</v>
      </c>
      <c r="O2185" t="s">
        <v>8295</v>
      </c>
      <c r="P2185">
        <f t="shared" si="68"/>
        <v>2017</v>
      </c>
      <c r="Q2185" s="12" t="s">
        <v>8331</v>
      </c>
      <c r="R2185" t="s">
        <v>8349</v>
      </c>
      <c r="S2185">
        <f t="shared" si="69"/>
        <v>1</v>
      </c>
      <c r="T2185" s="17" t="s">
        <v>8365</v>
      </c>
    </row>
    <row r="2186" spans="1:20" ht="43.2" hidden="1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9">
        <v>42380.690289351849</v>
      </c>
      <c r="K2186">
        <v>1452530041</v>
      </c>
      <c r="L2186" t="b">
        <v>1</v>
      </c>
      <c r="M2186">
        <v>266</v>
      </c>
      <c r="N2186" t="b">
        <v>1</v>
      </c>
      <c r="O2186" t="s">
        <v>8295</v>
      </c>
      <c r="P2186">
        <f t="shared" si="68"/>
        <v>2016</v>
      </c>
      <c r="Q2186" s="12" t="s">
        <v>8331</v>
      </c>
      <c r="R2186" t="s">
        <v>8349</v>
      </c>
      <c r="S2186">
        <f t="shared" si="69"/>
        <v>1</v>
      </c>
      <c r="T2186" s="17" t="s">
        <v>8365</v>
      </c>
    </row>
    <row r="2187" spans="1:20" ht="43.2" hidden="1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9">
        <v>41319.349988425929</v>
      </c>
      <c r="K2187">
        <v>1360830239</v>
      </c>
      <c r="L2187" t="b">
        <v>0</v>
      </c>
      <c r="M2187">
        <v>623</v>
      </c>
      <c r="N2187" t="b">
        <v>1</v>
      </c>
      <c r="O2187" t="s">
        <v>8295</v>
      </c>
      <c r="P2187">
        <f t="shared" si="68"/>
        <v>2013</v>
      </c>
      <c r="Q2187" s="12" t="s">
        <v>8331</v>
      </c>
      <c r="R2187" t="s">
        <v>8349</v>
      </c>
      <c r="S2187">
        <f t="shared" si="69"/>
        <v>2</v>
      </c>
      <c r="T2187" s="17" t="s">
        <v>8366</v>
      </c>
    </row>
    <row r="2188" spans="1:20" ht="28.8" hidden="1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9">
        <v>42583.615081018521</v>
      </c>
      <c r="K2188">
        <v>1470062743</v>
      </c>
      <c r="L2188" t="b">
        <v>0</v>
      </c>
      <c r="M2188">
        <v>392</v>
      </c>
      <c r="N2188" t="b">
        <v>1</v>
      </c>
      <c r="O2188" t="s">
        <v>8295</v>
      </c>
      <c r="P2188">
        <f t="shared" si="68"/>
        <v>2016</v>
      </c>
      <c r="Q2188" s="12" t="s">
        <v>8331</v>
      </c>
      <c r="R2188" t="s">
        <v>8349</v>
      </c>
      <c r="S2188">
        <f t="shared" si="69"/>
        <v>8</v>
      </c>
      <c r="T2188" s="17" t="s">
        <v>8372</v>
      </c>
    </row>
    <row r="2189" spans="1:20" ht="43.2" hidden="1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9">
        <v>42068.209097222221</v>
      </c>
      <c r="K2189">
        <v>1425531666</v>
      </c>
      <c r="L2189" t="b">
        <v>1</v>
      </c>
      <c r="M2189">
        <v>3562</v>
      </c>
      <c r="N2189" t="b">
        <v>1</v>
      </c>
      <c r="O2189" t="s">
        <v>8295</v>
      </c>
      <c r="P2189">
        <f t="shared" si="68"/>
        <v>2015</v>
      </c>
      <c r="Q2189" s="12" t="s">
        <v>8331</v>
      </c>
      <c r="R2189" t="s">
        <v>8349</v>
      </c>
      <c r="S2189">
        <f t="shared" si="69"/>
        <v>3</v>
      </c>
      <c r="T2189" s="17" t="s">
        <v>8367</v>
      </c>
    </row>
    <row r="2190" spans="1:20" ht="43.2" hidden="1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9">
        <v>42633.586122685185</v>
      </c>
      <c r="K2190">
        <v>1474380241</v>
      </c>
      <c r="L2190" t="b">
        <v>0</v>
      </c>
      <c r="M2190">
        <v>514</v>
      </c>
      <c r="N2190" t="b">
        <v>1</v>
      </c>
      <c r="O2190" t="s">
        <v>8295</v>
      </c>
      <c r="P2190">
        <f t="shared" si="68"/>
        <v>2016</v>
      </c>
      <c r="Q2190" s="12" t="s">
        <v>8331</v>
      </c>
      <c r="R2190" t="s">
        <v>8349</v>
      </c>
      <c r="S2190">
        <f t="shared" si="69"/>
        <v>9</v>
      </c>
      <c r="T2190" s="17" t="s">
        <v>8373</v>
      </c>
    </row>
    <row r="2191" spans="1:20" ht="43.2" hidden="1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9">
        <v>42467.788194444445</v>
      </c>
      <c r="K2191">
        <v>1460055300</v>
      </c>
      <c r="L2191" t="b">
        <v>0</v>
      </c>
      <c r="M2191">
        <v>88</v>
      </c>
      <c r="N2191" t="b">
        <v>1</v>
      </c>
      <c r="O2191" t="s">
        <v>8295</v>
      </c>
      <c r="P2191">
        <f t="shared" si="68"/>
        <v>2016</v>
      </c>
      <c r="Q2191" s="12" t="s">
        <v>8331</v>
      </c>
      <c r="R2191" t="s">
        <v>8349</v>
      </c>
      <c r="S2191">
        <f t="shared" si="69"/>
        <v>4</v>
      </c>
      <c r="T2191" s="17" t="s">
        <v>8368</v>
      </c>
    </row>
    <row r="2192" spans="1:20" ht="43.2" hidden="1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9">
        <v>42417.6250462963</v>
      </c>
      <c r="K2192">
        <v>1455721204</v>
      </c>
      <c r="L2192" t="b">
        <v>0</v>
      </c>
      <c r="M2192">
        <v>537</v>
      </c>
      <c r="N2192" t="b">
        <v>1</v>
      </c>
      <c r="O2192" t="s">
        <v>8295</v>
      </c>
      <c r="P2192">
        <f t="shared" si="68"/>
        <v>2016</v>
      </c>
      <c r="Q2192" s="12" t="s">
        <v>8331</v>
      </c>
      <c r="R2192" t="s">
        <v>8349</v>
      </c>
      <c r="S2192">
        <f t="shared" si="69"/>
        <v>2</v>
      </c>
      <c r="T2192" s="17" t="s">
        <v>8366</v>
      </c>
    </row>
    <row r="2193" spans="1:20" ht="43.2" hidden="1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9">
        <v>42768.833645833336</v>
      </c>
      <c r="K2193">
        <v>1486065627</v>
      </c>
      <c r="L2193" t="b">
        <v>0</v>
      </c>
      <c r="M2193">
        <v>25</v>
      </c>
      <c r="N2193" t="b">
        <v>1</v>
      </c>
      <c r="O2193" t="s">
        <v>8295</v>
      </c>
      <c r="P2193">
        <f t="shared" si="68"/>
        <v>2017</v>
      </c>
      <c r="Q2193" s="12" t="s">
        <v>8331</v>
      </c>
      <c r="R2193" t="s">
        <v>8349</v>
      </c>
      <c r="S2193">
        <f t="shared" si="69"/>
        <v>2</v>
      </c>
      <c r="T2193" s="17" t="s">
        <v>8366</v>
      </c>
    </row>
    <row r="2194" spans="1:20" ht="43.2" hidden="1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9">
        <v>42691.851203703707</v>
      </c>
      <c r="K2194">
        <v>1479414344</v>
      </c>
      <c r="L2194" t="b">
        <v>0</v>
      </c>
      <c r="M2194">
        <v>3238</v>
      </c>
      <c r="N2194" t="b">
        <v>1</v>
      </c>
      <c r="O2194" t="s">
        <v>8295</v>
      </c>
      <c r="P2194">
        <f t="shared" si="68"/>
        <v>2016</v>
      </c>
      <c r="Q2194" s="12" t="s">
        <v>8331</v>
      </c>
      <c r="R2194" t="s">
        <v>8349</v>
      </c>
      <c r="S2194">
        <f t="shared" si="69"/>
        <v>11</v>
      </c>
      <c r="T2194" s="17" t="s">
        <v>8375</v>
      </c>
    </row>
    <row r="2195" spans="1:20" ht="43.2" hidden="1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9">
        <v>42664.405925925923</v>
      </c>
      <c r="K2195">
        <v>1477043072</v>
      </c>
      <c r="L2195" t="b">
        <v>0</v>
      </c>
      <c r="M2195">
        <v>897</v>
      </c>
      <c r="N2195" t="b">
        <v>1</v>
      </c>
      <c r="O2195" t="s">
        <v>8295</v>
      </c>
      <c r="P2195">
        <f t="shared" si="68"/>
        <v>2016</v>
      </c>
      <c r="Q2195" s="12" t="s">
        <v>8331</v>
      </c>
      <c r="R2195" t="s">
        <v>8349</v>
      </c>
      <c r="S2195">
        <f t="shared" si="69"/>
        <v>10</v>
      </c>
      <c r="T2195" s="17" t="s">
        <v>8374</v>
      </c>
    </row>
    <row r="2196" spans="1:20" ht="43.2" hidden="1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9">
        <v>42425.757986111108</v>
      </c>
      <c r="K2196">
        <v>1456423890</v>
      </c>
      <c r="L2196" t="b">
        <v>0</v>
      </c>
      <c r="M2196">
        <v>878</v>
      </c>
      <c r="N2196" t="b">
        <v>1</v>
      </c>
      <c r="O2196" t="s">
        <v>8295</v>
      </c>
      <c r="P2196">
        <f t="shared" si="68"/>
        <v>2016</v>
      </c>
      <c r="Q2196" s="12" t="s">
        <v>8331</v>
      </c>
      <c r="R2196" t="s">
        <v>8349</v>
      </c>
      <c r="S2196">
        <f t="shared" si="69"/>
        <v>2</v>
      </c>
      <c r="T2196" s="17" t="s">
        <v>8366</v>
      </c>
    </row>
    <row r="2197" spans="1:20" ht="28.8" hidden="1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9">
        <v>42197.771990740737</v>
      </c>
      <c r="K2197">
        <v>1436725900</v>
      </c>
      <c r="L2197" t="b">
        <v>0</v>
      </c>
      <c r="M2197">
        <v>115</v>
      </c>
      <c r="N2197" t="b">
        <v>1</v>
      </c>
      <c r="O2197" t="s">
        <v>8295</v>
      </c>
      <c r="P2197">
        <f t="shared" si="68"/>
        <v>2015</v>
      </c>
      <c r="Q2197" s="12" t="s">
        <v>8331</v>
      </c>
      <c r="R2197" t="s">
        <v>8349</v>
      </c>
      <c r="S2197">
        <f t="shared" si="69"/>
        <v>7</v>
      </c>
      <c r="T2197" s="17" t="s">
        <v>8371</v>
      </c>
    </row>
    <row r="2198" spans="1:20" ht="28.8" hidden="1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9">
        <v>42675.487291666665</v>
      </c>
      <c r="K2198">
        <v>1478000502</v>
      </c>
      <c r="L2198" t="b">
        <v>0</v>
      </c>
      <c r="M2198">
        <v>234</v>
      </c>
      <c r="N2198" t="b">
        <v>1</v>
      </c>
      <c r="O2198" t="s">
        <v>8295</v>
      </c>
      <c r="P2198">
        <f t="shared" si="68"/>
        <v>2016</v>
      </c>
      <c r="Q2198" s="12" t="s">
        <v>8331</v>
      </c>
      <c r="R2198" t="s">
        <v>8349</v>
      </c>
      <c r="S2198">
        <f t="shared" si="69"/>
        <v>11</v>
      </c>
      <c r="T2198" s="17" t="s">
        <v>8375</v>
      </c>
    </row>
    <row r="2199" spans="1:20" ht="43.2" hidden="1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9">
        <v>42033.584016203706</v>
      </c>
      <c r="K2199">
        <v>1422540059</v>
      </c>
      <c r="L2199" t="b">
        <v>0</v>
      </c>
      <c r="M2199">
        <v>4330</v>
      </c>
      <c r="N2199" t="b">
        <v>1</v>
      </c>
      <c r="O2199" t="s">
        <v>8295</v>
      </c>
      <c r="P2199">
        <f t="shared" si="68"/>
        <v>2015</v>
      </c>
      <c r="Q2199" s="12" t="s">
        <v>8331</v>
      </c>
      <c r="R2199" t="s">
        <v>8349</v>
      </c>
      <c r="S2199">
        <f t="shared" si="69"/>
        <v>1</v>
      </c>
      <c r="T2199" s="17" t="s">
        <v>8365</v>
      </c>
    </row>
    <row r="2200" spans="1:20" ht="43.2" hidden="1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9">
        <v>42292.513888888891</v>
      </c>
      <c r="K2200">
        <v>1444911600</v>
      </c>
      <c r="L2200" t="b">
        <v>0</v>
      </c>
      <c r="M2200">
        <v>651</v>
      </c>
      <c r="N2200" t="b">
        <v>1</v>
      </c>
      <c r="O2200" t="s">
        <v>8295</v>
      </c>
      <c r="P2200">
        <f t="shared" si="68"/>
        <v>2015</v>
      </c>
      <c r="Q2200" s="12" t="s">
        <v>8331</v>
      </c>
      <c r="R2200" t="s">
        <v>8349</v>
      </c>
      <c r="S2200">
        <f t="shared" si="69"/>
        <v>10</v>
      </c>
      <c r="T2200" s="17" t="s">
        <v>8374</v>
      </c>
    </row>
    <row r="2201" spans="1:20" ht="28.8" hidden="1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9">
        <v>42262.416643518518</v>
      </c>
      <c r="K2201">
        <v>1442311198</v>
      </c>
      <c r="L2201" t="b">
        <v>1</v>
      </c>
      <c r="M2201">
        <v>251</v>
      </c>
      <c r="N2201" t="b">
        <v>1</v>
      </c>
      <c r="O2201" t="s">
        <v>8295</v>
      </c>
      <c r="P2201">
        <f t="shared" si="68"/>
        <v>2015</v>
      </c>
      <c r="Q2201" s="12" t="s">
        <v>8331</v>
      </c>
      <c r="R2201" t="s">
        <v>8349</v>
      </c>
      <c r="S2201">
        <f t="shared" si="69"/>
        <v>9</v>
      </c>
      <c r="T2201" s="17" t="s">
        <v>8373</v>
      </c>
    </row>
    <row r="2202" spans="1:20" ht="43.2" hidden="1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9">
        <v>42163.625787037039</v>
      </c>
      <c r="K2202">
        <v>1433775668</v>
      </c>
      <c r="L2202" t="b">
        <v>0</v>
      </c>
      <c r="M2202">
        <v>263</v>
      </c>
      <c r="N2202" t="b">
        <v>1</v>
      </c>
      <c r="O2202" t="s">
        <v>8295</v>
      </c>
      <c r="P2202">
        <f t="shared" si="68"/>
        <v>2015</v>
      </c>
      <c r="Q2202" s="12" t="s">
        <v>8331</v>
      </c>
      <c r="R2202" t="s">
        <v>8349</v>
      </c>
      <c r="S2202">
        <f t="shared" si="69"/>
        <v>6</v>
      </c>
      <c r="T2202" s="17" t="s">
        <v>8370</v>
      </c>
    </row>
    <row r="2203" spans="1:20" ht="43.2" hidden="1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9">
        <v>41276.846817129626</v>
      </c>
      <c r="K2203">
        <v>1357157965</v>
      </c>
      <c r="L2203" t="b">
        <v>0</v>
      </c>
      <c r="M2203">
        <v>28</v>
      </c>
      <c r="N2203" t="b">
        <v>1</v>
      </c>
      <c r="O2203" t="s">
        <v>8278</v>
      </c>
      <c r="P2203">
        <f t="shared" si="68"/>
        <v>2013</v>
      </c>
      <c r="Q2203" s="12" t="s">
        <v>8323</v>
      </c>
      <c r="R2203" t="s">
        <v>8328</v>
      </c>
      <c r="S2203">
        <f t="shared" si="69"/>
        <v>1</v>
      </c>
      <c r="T2203" s="17" t="s">
        <v>8365</v>
      </c>
    </row>
    <row r="2204" spans="1:20" ht="28.8" hidden="1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9">
        <v>41184.849166666667</v>
      </c>
      <c r="K2204">
        <v>1349209368</v>
      </c>
      <c r="L2204" t="b">
        <v>0</v>
      </c>
      <c r="M2204">
        <v>721</v>
      </c>
      <c r="N2204" t="b">
        <v>1</v>
      </c>
      <c r="O2204" t="s">
        <v>8278</v>
      </c>
      <c r="P2204">
        <f t="shared" si="68"/>
        <v>2012</v>
      </c>
      <c r="Q2204" s="12" t="s">
        <v>8323</v>
      </c>
      <c r="R2204" t="s">
        <v>8328</v>
      </c>
      <c r="S2204">
        <f t="shared" si="69"/>
        <v>10</v>
      </c>
      <c r="T2204" s="17" t="s">
        <v>8374</v>
      </c>
    </row>
    <row r="2205" spans="1:20" ht="43.2" hidden="1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9">
        <v>42241.85974537037</v>
      </c>
      <c r="K2205">
        <v>1440535082</v>
      </c>
      <c r="L2205" t="b">
        <v>0</v>
      </c>
      <c r="M2205">
        <v>50</v>
      </c>
      <c r="N2205" t="b">
        <v>1</v>
      </c>
      <c r="O2205" t="s">
        <v>8278</v>
      </c>
      <c r="P2205">
        <f t="shared" si="68"/>
        <v>2015</v>
      </c>
      <c r="Q2205" s="12" t="s">
        <v>8323</v>
      </c>
      <c r="R2205" t="s">
        <v>8328</v>
      </c>
      <c r="S2205">
        <f t="shared" si="69"/>
        <v>8</v>
      </c>
      <c r="T2205" s="17" t="s">
        <v>8372</v>
      </c>
    </row>
    <row r="2206" spans="1:20" ht="43.2" hidden="1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9">
        <v>41312.311562499999</v>
      </c>
      <c r="K2206">
        <v>1360222119</v>
      </c>
      <c r="L2206" t="b">
        <v>0</v>
      </c>
      <c r="M2206">
        <v>73</v>
      </c>
      <c r="N2206" t="b">
        <v>1</v>
      </c>
      <c r="O2206" t="s">
        <v>8278</v>
      </c>
      <c r="P2206">
        <f t="shared" si="68"/>
        <v>2013</v>
      </c>
      <c r="Q2206" s="12" t="s">
        <v>8323</v>
      </c>
      <c r="R2206" t="s">
        <v>8328</v>
      </c>
      <c r="S2206">
        <f t="shared" si="69"/>
        <v>2</v>
      </c>
      <c r="T2206" s="17" t="s">
        <v>8366</v>
      </c>
    </row>
    <row r="2207" spans="1:20" ht="43.2" hidden="1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9">
        <v>41031.821631944447</v>
      </c>
      <c r="K2207">
        <v>1335987789</v>
      </c>
      <c r="L2207" t="b">
        <v>0</v>
      </c>
      <c r="M2207">
        <v>27</v>
      </c>
      <c r="N2207" t="b">
        <v>1</v>
      </c>
      <c r="O2207" t="s">
        <v>8278</v>
      </c>
      <c r="P2207">
        <f t="shared" si="68"/>
        <v>2012</v>
      </c>
      <c r="Q2207" s="12" t="s">
        <v>8323</v>
      </c>
      <c r="R2207" t="s">
        <v>8328</v>
      </c>
      <c r="S2207">
        <f t="shared" si="69"/>
        <v>5</v>
      </c>
      <c r="T2207" s="17" t="s">
        <v>8369</v>
      </c>
    </row>
    <row r="2208" spans="1:20" ht="43.2" hidden="1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9">
        <v>40997.257222222222</v>
      </c>
      <c r="K2208">
        <v>1333001424</v>
      </c>
      <c r="L2208" t="b">
        <v>0</v>
      </c>
      <c r="M2208">
        <v>34</v>
      </c>
      <c r="N2208" t="b">
        <v>1</v>
      </c>
      <c r="O2208" t="s">
        <v>8278</v>
      </c>
      <c r="P2208">
        <f t="shared" si="68"/>
        <v>2012</v>
      </c>
      <c r="Q2208" s="12" t="s">
        <v>8323</v>
      </c>
      <c r="R2208" t="s">
        <v>8328</v>
      </c>
      <c r="S2208">
        <f t="shared" si="69"/>
        <v>3</v>
      </c>
      <c r="T2208" s="17" t="s">
        <v>8367</v>
      </c>
    </row>
    <row r="2209" spans="1:20" ht="43.2" hidden="1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9">
        <v>41564.194131944445</v>
      </c>
      <c r="K2209">
        <v>1381984773</v>
      </c>
      <c r="L2209" t="b">
        <v>0</v>
      </c>
      <c r="M2209">
        <v>7</v>
      </c>
      <c r="N2209" t="b">
        <v>1</v>
      </c>
      <c r="O2209" t="s">
        <v>8278</v>
      </c>
      <c r="P2209">
        <f t="shared" si="68"/>
        <v>2013</v>
      </c>
      <c r="Q2209" s="12" t="s">
        <v>8323</v>
      </c>
      <c r="R2209" t="s">
        <v>8328</v>
      </c>
      <c r="S2209">
        <f t="shared" si="69"/>
        <v>10</v>
      </c>
      <c r="T2209" s="17" t="s">
        <v>8374</v>
      </c>
    </row>
    <row r="2210" spans="1:20" ht="43.2" hidden="1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9">
        <v>40946.882245370369</v>
      </c>
      <c r="K2210">
        <v>1328649026</v>
      </c>
      <c r="L2210" t="b">
        <v>0</v>
      </c>
      <c r="M2210">
        <v>24</v>
      </c>
      <c r="N2210" t="b">
        <v>1</v>
      </c>
      <c r="O2210" t="s">
        <v>8278</v>
      </c>
      <c r="P2210">
        <f t="shared" si="68"/>
        <v>2012</v>
      </c>
      <c r="Q2210" s="12" t="s">
        <v>8323</v>
      </c>
      <c r="R2210" t="s">
        <v>8328</v>
      </c>
      <c r="S2210">
        <f t="shared" si="69"/>
        <v>2</v>
      </c>
      <c r="T2210" s="17" t="s">
        <v>8366</v>
      </c>
    </row>
    <row r="2211" spans="1:20" ht="28.8" hidden="1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9">
        <v>41732.479675925926</v>
      </c>
      <c r="K2211">
        <v>1396524644</v>
      </c>
      <c r="L2211" t="b">
        <v>0</v>
      </c>
      <c r="M2211">
        <v>15</v>
      </c>
      <c r="N2211" t="b">
        <v>1</v>
      </c>
      <c r="O2211" t="s">
        <v>8278</v>
      </c>
      <c r="P2211">
        <f t="shared" si="68"/>
        <v>2014</v>
      </c>
      <c r="Q2211" s="12" t="s">
        <v>8323</v>
      </c>
      <c r="R2211" t="s">
        <v>8328</v>
      </c>
      <c r="S2211">
        <f t="shared" si="69"/>
        <v>4</v>
      </c>
      <c r="T2211" s="17" t="s">
        <v>8368</v>
      </c>
    </row>
    <row r="2212" spans="1:20" ht="43.2" hidden="1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9">
        <v>40956.066087962965</v>
      </c>
      <c r="K2212">
        <v>1329442510</v>
      </c>
      <c r="L2212" t="b">
        <v>0</v>
      </c>
      <c r="M2212">
        <v>72</v>
      </c>
      <c r="N2212" t="b">
        <v>1</v>
      </c>
      <c r="O2212" t="s">
        <v>8278</v>
      </c>
      <c r="P2212">
        <f t="shared" si="68"/>
        <v>2012</v>
      </c>
      <c r="Q2212" s="12" t="s">
        <v>8323</v>
      </c>
      <c r="R2212" t="s">
        <v>8328</v>
      </c>
      <c r="S2212">
        <f t="shared" si="69"/>
        <v>2</v>
      </c>
      <c r="T2212" s="17" t="s">
        <v>8366</v>
      </c>
    </row>
    <row r="2213" spans="1:20" ht="43.2" hidden="1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9">
        <v>41716.785011574073</v>
      </c>
      <c r="K2213">
        <v>1395168625</v>
      </c>
      <c r="L2213" t="b">
        <v>0</v>
      </c>
      <c r="M2213">
        <v>120</v>
      </c>
      <c r="N2213" t="b">
        <v>1</v>
      </c>
      <c r="O2213" t="s">
        <v>8278</v>
      </c>
      <c r="P2213">
        <f t="shared" si="68"/>
        <v>2014</v>
      </c>
      <c r="Q2213" s="12" t="s">
        <v>8323</v>
      </c>
      <c r="R2213" t="s">
        <v>8328</v>
      </c>
      <c r="S2213">
        <f t="shared" si="69"/>
        <v>3</v>
      </c>
      <c r="T2213" s="17" t="s">
        <v>8367</v>
      </c>
    </row>
    <row r="2214" spans="1:20" ht="43.2" hidden="1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9">
        <v>41548.747418981482</v>
      </c>
      <c r="K2214">
        <v>1380650177</v>
      </c>
      <c r="L2214" t="b">
        <v>0</v>
      </c>
      <c r="M2214">
        <v>123</v>
      </c>
      <c r="N2214" t="b">
        <v>1</v>
      </c>
      <c r="O2214" t="s">
        <v>8278</v>
      </c>
      <c r="P2214">
        <f t="shared" si="68"/>
        <v>2013</v>
      </c>
      <c r="Q2214" s="12" t="s">
        <v>8323</v>
      </c>
      <c r="R2214" t="s">
        <v>8328</v>
      </c>
      <c r="S2214">
        <f t="shared" si="69"/>
        <v>10</v>
      </c>
      <c r="T2214" s="17" t="s">
        <v>8374</v>
      </c>
    </row>
    <row r="2215" spans="1:20" ht="57.6" hidden="1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9">
        <v>42109.826145833336</v>
      </c>
      <c r="K2215">
        <v>1429127379</v>
      </c>
      <c r="L2215" t="b">
        <v>0</v>
      </c>
      <c r="M2215">
        <v>1</v>
      </c>
      <c r="N2215" t="b">
        <v>1</v>
      </c>
      <c r="O2215" t="s">
        <v>8278</v>
      </c>
      <c r="P2215">
        <f t="shared" si="68"/>
        <v>2015</v>
      </c>
      <c r="Q2215" s="12" t="s">
        <v>8323</v>
      </c>
      <c r="R2215" t="s">
        <v>8328</v>
      </c>
      <c r="S2215">
        <f t="shared" si="69"/>
        <v>4</v>
      </c>
      <c r="T2215" s="17" t="s">
        <v>8368</v>
      </c>
    </row>
    <row r="2216" spans="1:20" ht="43.2" hidden="1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9">
        <v>41646.792222222219</v>
      </c>
      <c r="K2216">
        <v>1389121248</v>
      </c>
      <c r="L2216" t="b">
        <v>0</v>
      </c>
      <c r="M2216">
        <v>24</v>
      </c>
      <c r="N2216" t="b">
        <v>1</v>
      </c>
      <c r="O2216" t="s">
        <v>8278</v>
      </c>
      <c r="P2216">
        <f t="shared" si="68"/>
        <v>2014</v>
      </c>
      <c r="Q2216" s="12" t="s">
        <v>8323</v>
      </c>
      <c r="R2216" t="s">
        <v>8328</v>
      </c>
      <c r="S2216">
        <f t="shared" si="69"/>
        <v>1</v>
      </c>
      <c r="T2216" s="17" t="s">
        <v>8365</v>
      </c>
    </row>
    <row r="2217" spans="1:20" ht="28.8" hidden="1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9">
        <v>40958.717268518521</v>
      </c>
      <c r="K2217">
        <v>1329671572</v>
      </c>
      <c r="L2217" t="b">
        <v>0</v>
      </c>
      <c r="M2217">
        <v>33</v>
      </c>
      <c r="N2217" t="b">
        <v>1</v>
      </c>
      <c r="O2217" t="s">
        <v>8278</v>
      </c>
      <c r="P2217">
        <f t="shared" si="68"/>
        <v>2012</v>
      </c>
      <c r="Q2217" s="12" t="s">
        <v>8323</v>
      </c>
      <c r="R2217" t="s">
        <v>8328</v>
      </c>
      <c r="S2217">
        <f t="shared" si="69"/>
        <v>2</v>
      </c>
      <c r="T2217" s="17" t="s">
        <v>8366</v>
      </c>
    </row>
    <row r="2218" spans="1:20" ht="43.2" hidden="1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9">
        <v>42194.75167824074</v>
      </c>
      <c r="K2218">
        <v>1436464945</v>
      </c>
      <c r="L2218" t="b">
        <v>0</v>
      </c>
      <c r="M2218">
        <v>14</v>
      </c>
      <c r="N2218" t="b">
        <v>1</v>
      </c>
      <c r="O2218" t="s">
        <v>8278</v>
      </c>
      <c r="P2218">
        <f t="shared" si="68"/>
        <v>2015</v>
      </c>
      <c r="Q2218" s="12" t="s">
        <v>8323</v>
      </c>
      <c r="R2218" t="s">
        <v>8328</v>
      </c>
      <c r="S2218">
        <f t="shared" si="69"/>
        <v>7</v>
      </c>
      <c r="T2218" s="17" t="s">
        <v>8371</v>
      </c>
    </row>
    <row r="2219" spans="1:20" ht="43.2" hidden="1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9">
        <v>42299.776770833334</v>
      </c>
      <c r="K2219">
        <v>1445539113</v>
      </c>
      <c r="L2219" t="b">
        <v>0</v>
      </c>
      <c r="M2219">
        <v>9</v>
      </c>
      <c r="N2219" t="b">
        <v>1</v>
      </c>
      <c r="O2219" t="s">
        <v>8278</v>
      </c>
      <c r="P2219">
        <f t="shared" si="68"/>
        <v>2015</v>
      </c>
      <c r="Q2219" s="12" t="s">
        <v>8323</v>
      </c>
      <c r="R2219" t="s">
        <v>8328</v>
      </c>
      <c r="S2219">
        <f t="shared" si="69"/>
        <v>10</v>
      </c>
      <c r="T2219" s="17" t="s">
        <v>8374</v>
      </c>
    </row>
    <row r="2220" spans="1:20" ht="43.2" hidden="1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9">
        <v>41127.812303240738</v>
      </c>
      <c r="K2220">
        <v>1344281383</v>
      </c>
      <c r="L2220" t="b">
        <v>0</v>
      </c>
      <c r="M2220">
        <v>76</v>
      </c>
      <c r="N2220" t="b">
        <v>1</v>
      </c>
      <c r="O2220" t="s">
        <v>8278</v>
      </c>
      <c r="P2220">
        <f t="shared" si="68"/>
        <v>2012</v>
      </c>
      <c r="Q2220" s="12" t="s">
        <v>8323</v>
      </c>
      <c r="R2220" t="s">
        <v>8328</v>
      </c>
      <c r="S2220">
        <f t="shared" si="69"/>
        <v>8</v>
      </c>
      <c r="T2220" s="17" t="s">
        <v>8372</v>
      </c>
    </row>
    <row r="2221" spans="1:20" ht="43.2" hidden="1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9">
        <v>42205.718888888892</v>
      </c>
      <c r="K2221">
        <v>1437412512</v>
      </c>
      <c r="L2221" t="b">
        <v>0</v>
      </c>
      <c r="M2221">
        <v>19</v>
      </c>
      <c r="N2221" t="b">
        <v>1</v>
      </c>
      <c r="O2221" t="s">
        <v>8278</v>
      </c>
      <c r="P2221">
        <f t="shared" si="68"/>
        <v>2015</v>
      </c>
      <c r="Q2221" s="12" t="s">
        <v>8323</v>
      </c>
      <c r="R2221" t="s">
        <v>8328</v>
      </c>
      <c r="S2221">
        <f t="shared" si="69"/>
        <v>7</v>
      </c>
      <c r="T2221" s="17" t="s">
        <v>8371</v>
      </c>
    </row>
    <row r="2222" spans="1:20" ht="43.2" hidden="1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9">
        <v>41452.060601851852</v>
      </c>
      <c r="K2222">
        <v>1372296436</v>
      </c>
      <c r="L2222" t="b">
        <v>0</v>
      </c>
      <c r="M2222">
        <v>69</v>
      </c>
      <c r="N2222" t="b">
        <v>1</v>
      </c>
      <c r="O2222" t="s">
        <v>8278</v>
      </c>
      <c r="P2222">
        <f t="shared" si="68"/>
        <v>2013</v>
      </c>
      <c r="Q2222" s="12" t="s">
        <v>8323</v>
      </c>
      <c r="R2222" t="s">
        <v>8328</v>
      </c>
      <c r="S2222">
        <f t="shared" si="69"/>
        <v>6</v>
      </c>
      <c r="T2222" s="17" t="s">
        <v>8370</v>
      </c>
    </row>
    <row r="2223" spans="1:20" ht="43.2" hidden="1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9">
        <v>42452.666770833333</v>
      </c>
      <c r="K2223">
        <v>1458748809</v>
      </c>
      <c r="L2223" t="b">
        <v>0</v>
      </c>
      <c r="M2223">
        <v>218</v>
      </c>
      <c r="N2223" t="b">
        <v>1</v>
      </c>
      <c r="O2223" t="s">
        <v>8295</v>
      </c>
      <c r="P2223">
        <f t="shared" si="68"/>
        <v>2016</v>
      </c>
      <c r="Q2223" s="12" t="s">
        <v>8331</v>
      </c>
      <c r="R2223" t="s">
        <v>8349</v>
      </c>
      <c r="S2223">
        <f t="shared" si="69"/>
        <v>3</v>
      </c>
      <c r="T2223" s="17" t="s">
        <v>8367</v>
      </c>
    </row>
    <row r="2224" spans="1:20" ht="43.2" hidden="1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9">
        <v>40906.787581018521</v>
      </c>
      <c r="K2224">
        <v>1325184847</v>
      </c>
      <c r="L2224" t="b">
        <v>0</v>
      </c>
      <c r="M2224">
        <v>30</v>
      </c>
      <c r="N2224" t="b">
        <v>1</v>
      </c>
      <c r="O2224" t="s">
        <v>8295</v>
      </c>
      <c r="P2224">
        <f t="shared" si="68"/>
        <v>2011</v>
      </c>
      <c r="Q2224" s="12" t="s">
        <v>8331</v>
      </c>
      <c r="R2224" t="s">
        <v>8349</v>
      </c>
      <c r="S2224">
        <f t="shared" si="69"/>
        <v>12</v>
      </c>
      <c r="T2224" s="17" t="s">
        <v>8376</v>
      </c>
    </row>
    <row r="2225" spans="1:20" ht="43.2" hidden="1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9">
        <v>42152.640833333331</v>
      </c>
      <c r="K2225">
        <v>1432826568</v>
      </c>
      <c r="L2225" t="b">
        <v>0</v>
      </c>
      <c r="M2225">
        <v>100</v>
      </c>
      <c r="N2225" t="b">
        <v>1</v>
      </c>
      <c r="O2225" t="s">
        <v>8295</v>
      </c>
      <c r="P2225">
        <f t="shared" si="68"/>
        <v>2015</v>
      </c>
      <c r="Q2225" s="12" t="s">
        <v>8331</v>
      </c>
      <c r="R2225" t="s">
        <v>8349</v>
      </c>
      <c r="S2225">
        <f t="shared" si="69"/>
        <v>5</v>
      </c>
      <c r="T2225" s="17" t="s">
        <v>8369</v>
      </c>
    </row>
    <row r="2226" spans="1:20" ht="43.2" hidden="1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9">
        <v>42644.667534722219</v>
      </c>
      <c r="K2226">
        <v>1475337675</v>
      </c>
      <c r="L2226" t="b">
        <v>0</v>
      </c>
      <c r="M2226">
        <v>296</v>
      </c>
      <c r="N2226" t="b">
        <v>1</v>
      </c>
      <c r="O2226" t="s">
        <v>8295</v>
      </c>
      <c r="P2226">
        <f t="shared" si="68"/>
        <v>2016</v>
      </c>
      <c r="Q2226" s="12" t="s">
        <v>8331</v>
      </c>
      <c r="R2226" t="s">
        <v>8349</v>
      </c>
      <c r="S2226">
        <f t="shared" si="69"/>
        <v>10</v>
      </c>
      <c r="T2226" s="17" t="s">
        <v>8374</v>
      </c>
    </row>
    <row r="2227" spans="1:20" ht="43.2" hidden="1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9">
        <v>41873.79184027778</v>
      </c>
      <c r="K2227">
        <v>1408734015</v>
      </c>
      <c r="L2227" t="b">
        <v>0</v>
      </c>
      <c r="M2227">
        <v>1204</v>
      </c>
      <c r="N2227" t="b">
        <v>1</v>
      </c>
      <c r="O2227" t="s">
        <v>8295</v>
      </c>
      <c r="P2227">
        <f t="shared" si="68"/>
        <v>2014</v>
      </c>
      <c r="Q2227" s="12" t="s">
        <v>8331</v>
      </c>
      <c r="R2227" t="s">
        <v>8349</v>
      </c>
      <c r="S2227">
        <f t="shared" si="69"/>
        <v>8</v>
      </c>
      <c r="T2227" s="17" t="s">
        <v>8372</v>
      </c>
    </row>
    <row r="2228" spans="1:20" ht="43.2" hidden="1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9">
        <v>42381.79886574074</v>
      </c>
      <c r="K2228">
        <v>1452625822</v>
      </c>
      <c r="L2228" t="b">
        <v>0</v>
      </c>
      <c r="M2228">
        <v>321</v>
      </c>
      <c r="N2228" t="b">
        <v>1</v>
      </c>
      <c r="O2228" t="s">
        <v>8295</v>
      </c>
      <c r="P2228">
        <f t="shared" si="68"/>
        <v>2016</v>
      </c>
      <c r="Q2228" s="12" t="s">
        <v>8331</v>
      </c>
      <c r="R2228" t="s">
        <v>8349</v>
      </c>
      <c r="S2228">
        <f t="shared" si="69"/>
        <v>1</v>
      </c>
      <c r="T2228" s="17" t="s">
        <v>8365</v>
      </c>
    </row>
    <row r="2229" spans="1:20" ht="43.2" hidden="1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9">
        <v>41561.807349537034</v>
      </c>
      <c r="K2229">
        <v>1381778555</v>
      </c>
      <c r="L2229" t="b">
        <v>0</v>
      </c>
      <c r="M2229">
        <v>301</v>
      </c>
      <c r="N2229" t="b">
        <v>1</v>
      </c>
      <c r="O2229" t="s">
        <v>8295</v>
      </c>
      <c r="P2229">
        <f t="shared" si="68"/>
        <v>2013</v>
      </c>
      <c r="Q2229" s="12" t="s">
        <v>8331</v>
      </c>
      <c r="R2229" t="s">
        <v>8349</v>
      </c>
      <c r="S2229">
        <f t="shared" si="69"/>
        <v>10</v>
      </c>
      <c r="T2229" s="17" t="s">
        <v>8374</v>
      </c>
    </row>
    <row r="2230" spans="1:20" ht="43.2" hidden="1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9">
        <v>42202.278194444443</v>
      </c>
      <c r="K2230">
        <v>1437115236</v>
      </c>
      <c r="L2230" t="b">
        <v>0</v>
      </c>
      <c r="M2230">
        <v>144</v>
      </c>
      <c r="N2230" t="b">
        <v>1</v>
      </c>
      <c r="O2230" t="s">
        <v>8295</v>
      </c>
      <c r="P2230">
        <f t="shared" si="68"/>
        <v>2015</v>
      </c>
      <c r="Q2230" s="12" t="s">
        <v>8331</v>
      </c>
      <c r="R2230" t="s">
        <v>8349</v>
      </c>
      <c r="S2230">
        <f t="shared" si="69"/>
        <v>7</v>
      </c>
      <c r="T2230" s="17" t="s">
        <v>8371</v>
      </c>
    </row>
    <row r="2231" spans="1:20" ht="43.2" hidden="1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9">
        <v>41484.664247685185</v>
      </c>
      <c r="K2231">
        <v>1375113391</v>
      </c>
      <c r="L2231" t="b">
        <v>0</v>
      </c>
      <c r="M2231">
        <v>539</v>
      </c>
      <c r="N2231" t="b">
        <v>1</v>
      </c>
      <c r="O2231" t="s">
        <v>8295</v>
      </c>
      <c r="P2231">
        <f t="shared" si="68"/>
        <v>2013</v>
      </c>
      <c r="Q2231" s="12" t="s">
        <v>8331</v>
      </c>
      <c r="R2231" t="s">
        <v>8349</v>
      </c>
      <c r="S2231">
        <f t="shared" si="69"/>
        <v>7</v>
      </c>
      <c r="T2231" s="17" t="s">
        <v>8371</v>
      </c>
    </row>
    <row r="2232" spans="1:20" ht="43.2" hidden="1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9">
        <v>41724.881099537037</v>
      </c>
      <c r="K2232">
        <v>1395868127</v>
      </c>
      <c r="L2232" t="b">
        <v>0</v>
      </c>
      <c r="M2232">
        <v>498</v>
      </c>
      <c r="N2232" t="b">
        <v>1</v>
      </c>
      <c r="O2232" t="s">
        <v>8295</v>
      </c>
      <c r="P2232">
        <f t="shared" si="68"/>
        <v>2014</v>
      </c>
      <c r="Q2232" s="12" t="s">
        <v>8331</v>
      </c>
      <c r="R2232" t="s">
        <v>8349</v>
      </c>
      <c r="S2232">
        <f t="shared" si="69"/>
        <v>3</v>
      </c>
      <c r="T2232" s="17" t="s">
        <v>8367</v>
      </c>
    </row>
    <row r="2233" spans="1:20" ht="43.2" hidden="1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9">
        <v>41423.910891203705</v>
      </c>
      <c r="K2233">
        <v>1369864301</v>
      </c>
      <c r="L2233" t="b">
        <v>0</v>
      </c>
      <c r="M2233">
        <v>1113</v>
      </c>
      <c r="N2233" t="b">
        <v>1</v>
      </c>
      <c r="O2233" t="s">
        <v>8295</v>
      </c>
      <c r="P2233">
        <f t="shared" si="68"/>
        <v>2013</v>
      </c>
      <c r="Q2233" s="12" t="s">
        <v>8331</v>
      </c>
      <c r="R2233" t="s">
        <v>8349</v>
      </c>
      <c r="S2233">
        <f t="shared" si="69"/>
        <v>5</v>
      </c>
      <c r="T2233" s="17" t="s">
        <v>8369</v>
      </c>
    </row>
    <row r="2234" spans="1:20" ht="43.2" hidden="1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9">
        <v>41806.794074074074</v>
      </c>
      <c r="K2234">
        <v>1402945408</v>
      </c>
      <c r="L2234" t="b">
        <v>0</v>
      </c>
      <c r="M2234">
        <v>988</v>
      </c>
      <c r="N2234" t="b">
        <v>1</v>
      </c>
      <c r="O2234" t="s">
        <v>8295</v>
      </c>
      <c r="P2234">
        <f t="shared" si="68"/>
        <v>2014</v>
      </c>
      <c r="Q2234" s="12" t="s">
        <v>8331</v>
      </c>
      <c r="R2234" t="s">
        <v>8349</v>
      </c>
      <c r="S2234">
        <f t="shared" si="69"/>
        <v>6</v>
      </c>
      <c r="T2234" s="17" t="s">
        <v>8370</v>
      </c>
    </row>
    <row r="2235" spans="1:20" ht="43.2" hidden="1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9">
        <v>42331.378923611112</v>
      </c>
      <c r="K2235">
        <v>1448269539</v>
      </c>
      <c r="L2235" t="b">
        <v>0</v>
      </c>
      <c r="M2235">
        <v>391</v>
      </c>
      <c r="N2235" t="b">
        <v>1</v>
      </c>
      <c r="O2235" t="s">
        <v>8295</v>
      </c>
      <c r="P2235">
        <f t="shared" si="68"/>
        <v>2015</v>
      </c>
      <c r="Q2235" s="12" t="s">
        <v>8331</v>
      </c>
      <c r="R2235" t="s">
        <v>8349</v>
      </c>
      <c r="S2235">
        <f t="shared" si="69"/>
        <v>11</v>
      </c>
      <c r="T2235" s="17" t="s">
        <v>8375</v>
      </c>
    </row>
    <row r="2236" spans="1:20" ht="43.2" hidden="1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9">
        <v>42710.824618055558</v>
      </c>
      <c r="K2236">
        <v>1481053647</v>
      </c>
      <c r="L2236" t="b">
        <v>0</v>
      </c>
      <c r="M2236">
        <v>28</v>
      </c>
      <c r="N2236" t="b">
        <v>1</v>
      </c>
      <c r="O2236" t="s">
        <v>8295</v>
      </c>
      <c r="P2236">
        <f t="shared" si="68"/>
        <v>2016</v>
      </c>
      <c r="Q2236" s="12" t="s">
        <v>8331</v>
      </c>
      <c r="R2236" t="s">
        <v>8349</v>
      </c>
      <c r="S2236">
        <f t="shared" si="69"/>
        <v>12</v>
      </c>
      <c r="T2236" s="17" t="s">
        <v>8376</v>
      </c>
    </row>
    <row r="2237" spans="1:20" ht="28.8" hidden="1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9">
        <v>42062.022118055553</v>
      </c>
      <c r="K2237">
        <v>1424997111</v>
      </c>
      <c r="L2237" t="b">
        <v>0</v>
      </c>
      <c r="M2237">
        <v>147</v>
      </c>
      <c r="N2237" t="b">
        <v>1</v>
      </c>
      <c r="O2237" t="s">
        <v>8295</v>
      </c>
      <c r="P2237">
        <f t="shared" si="68"/>
        <v>2015</v>
      </c>
      <c r="Q2237" s="12" t="s">
        <v>8331</v>
      </c>
      <c r="R2237" t="s">
        <v>8349</v>
      </c>
      <c r="S2237">
        <f t="shared" si="69"/>
        <v>2</v>
      </c>
      <c r="T2237" s="17" t="s">
        <v>8366</v>
      </c>
    </row>
    <row r="2238" spans="1:20" ht="43.2" hidden="1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9">
        <v>42371.617164351854</v>
      </c>
      <c r="K2238">
        <v>1451746123</v>
      </c>
      <c r="L2238" t="b">
        <v>0</v>
      </c>
      <c r="M2238">
        <v>680</v>
      </c>
      <c r="N2238" t="b">
        <v>1</v>
      </c>
      <c r="O2238" t="s">
        <v>8295</v>
      </c>
      <c r="P2238">
        <f t="shared" si="68"/>
        <v>2016</v>
      </c>
      <c r="Q2238" s="12" t="s">
        <v>8331</v>
      </c>
      <c r="R2238" t="s">
        <v>8349</v>
      </c>
      <c r="S2238">
        <f t="shared" si="69"/>
        <v>1</v>
      </c>
      <c r="T2238" s="17" t="s">
        <v>8365</v>
      </c>
    </row>
    <row r="2239" spans="1:20" ht="43.2" hidden="1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9">
        <v>41915.003275462965</v>
      </c>
      <c r="K2239">
        <v>1412294683</v>
      </c>
      <c r="L2239" t="b">
        <v>0</v>
      </c>
      <c r="M2239">
        <v>983</v>
      </c>
      <c r="N2239" t="b">
        <v>1</v>
      </c>
      <c r="O2239" t="s">
        <v>8295</v>
      </c>
      <c r="P2239">
        <f t="shared" si="68"/>
        <v>2014</v>
      </c>
      <c r="Q2239" s="12" t="s">
        <v>8331</v>
      </c>
      <c r="R2239" t="s">
        <v>8349</v>
      </c>
      <c r="S2239">
        <f t="shared" si="69"/>
        <v>10</v>
      </c>
      <c r="T2239" s="17" t="s">
        <v>8374</v>
      </c>
    </row>
    <row r="2240" spans="1:20" ht="28.8" hidden="1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9">
        <v>42774.621712962966</v>
      </c>
      <c r="K2240">
        <v>1486565716</v>
      </c>
      <c r="L2240" t="b">
        <v>0</v>
      </c>
      <c r="M2240">
        <v>79</v>
      </c>
      <c r="N2240" t="b">
        <v>1</v>
      </c>
      <c r="O2240" t="s">
        <v>8295</v>
      </c>
      <c r="P2240">
        <f t="shared" si="68"/>
        <v>2017</v>
      </c>
      <c r="Q2240" s="12" t="s">
        <v>8331</v>
      </c>
      <c r="R2240" t="s">
        <v>8349</v>
      </c>
      <c r="S2240">
        <f t="shared" si="69"/>
        <v>2</v>
      </c>
      <c r="T2240" s="17" t="s">
        <v>8366</v>
      </c>
    </row>
    <row r="2241" spans="1:20" ht="28.8" hidden="1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9">
        <v>41572.958495370367</v>
      </c>
      <c r="K2241">
        <v>1382742014</v>
      </c>
      <c r="L2241" t="b">
        <v>0</v>
      </c>
      <c r="M2241">
        <v>426</v>
      </c>
      <c r="N2241" t="b">
        <v>1</v>
      </c>
      <c r="O2241" t="s">
        <v>8295</v>
      </c>
      <c r="P2241">
        <f t="shared" si="68"/>
        <v>2013</v>
      </c>
      <c r="Q2241" s="12" t="s">
        <v>8331</v>
      </c>
      <c r="R2241" t="s">
        <v>8349</v>
      </c>
      <c r="S2241">
        <f t="shared" si="69"/>
        <v>10</v>
      </c>
      <c r="T2241" s="17" t="s">
        <v>8374</v>
      </c>
    </row>
    <row r="2242" spans="1:20" ht="43.2" hidden="1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9">
        <v>42452.825740740744</v>
      </c>
      <c r="K2242">
        <v>1458762544</v>
      </c>
      <c r="L2242" t="b">
        <v>0</v>
      </c>
      <c r="M2242">
        <v>96</v>
      </c>
      <c r="N2242" t="b">
        <v>1</v>
      </c>
      <c r="O2242" t="s">
        <v>8295</v>
      </c>
      <c r="P2242">
        <f t="shared" si="68"/>
        <v>2016</v>
      </c>
      <c r="Q2242" s="12" t="s">
        <v>8331</v>
      </c>
      <c r="R2242" t="s">
        <v>8349</v>
      </c>
      <c r="S2242">
        <f t="shared" si="69"/>
        <v>3</v>
      </c>
      <c r="T2242" s="17" t="s">
        <v>8367</v>
      </c>
    </row>
    <row r="2243" spans="1:20" ht="43.2" hidden="1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9">
        <v>42766.827546296299</v>
      </c>
      <c r="K2243">
        <v>1485892300</v>
      </c>
      <c r="L2243" t="b">
        <v>0</v>
      </c>
      <c r="M2243">
        <v>163</v>
      </c>
      <c r="N2243" t="b">
        <v>1</v>
      </c>
      <c r="O2243" t="s">
        <v>8295</v>
      </c>
      <c r="P2243">
        <f t="shared" ref="P2243:P2306" si="70">YEAR(J2243)</f>
        <v>2017</v>
      </c>
      <c r="Q2243" s="12" t="s">
        <v>8331</v>
      </c>
      <c r="R2243" t="s">
        <v>8349</v>
      </c>
      <c r="S2243">
        <f t="shared" ref="S2243:S2306" si="71">MONTH(J2243)</f>
        <v>1</v>
      </c>
      <c r="T2243" s="17" t="s">
        <v>8365</v>
      </c>
    </row>
    <row r="2244" spans="1:20" ht="28.8" hidden="1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9">
        <v>41569.575613425928</v>
      </c>
      <c r="K2244">
        <v>1382449733</v>
      </c>
      <c r="L2244" t="b">
        <v>0</v>
      </c>
      <c r="M2244">
        <v>2525</v>
      </c>
      <c r="N2244" t="b">
        <v>1</v>
      </c>
      <c r="O2244" t="s">
        <v>8295</v>
      </c>
      <c r="P2244">
        <f t="shared" si="70"/>
        <v>2013</v>
      </c>
      <c r="Q2244" s="12" t="s">
        <v>8331</v>
      </c>
      <c r="R2244" t="s">
        <v>8349</v>
      </c>
      <c r="S2244">
        <f t="shared" si="71"/>
        <v>10</v>
      </c>
      <c r="T2244" s="17" t="s">
        <v>8374</v>
      </c>
    </row>
    <row r="2245" spans="1:20" ht="43.2" hidden="1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9">
        <v>42800.75104166667</v>
      </c>
      <c r="K2245">
        <v>1488823290</v>
      </c>
      <c r="L2245" t="b">
        <v>0</v>
      </c>
      <c r="M2245">
        <v>2035</v>
      </c>
      <c r="N2245" t="b">
        <v>1</v>
      </c>
      <c r="O2245" t="s">
        <v>8295</v>
      </c>
      <c r="P2245">
        <f t="shared" si="70"/>
        <v>2017</v>
      </c>
      <c r="Q2245" s="12" t="s">
        <v>8331</v>
      </c>
      <c r="R2245" t="s">
        <v>8349</v>
      </c>
      <c r="S2245">
        <f t="shared" si="71"/>
        <v>3</v>
      </c>
      <c r="T2245" s="17" t="s">
        <v>8367</v>
      </c>
    </row>
    <row r="2246" spans="1:20" ht="43.2" hidden="1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9">
        <v>42647.818819444445</v>
      </c>
      <c r="K2246">
        <v>1475609946</v>
      </c>
      <c r="L2246" t="b">
        <v>0</v>
      </c>
      <c r="M2246">
        <v>290</v>
      </c>
      <c r="N2246" t="b">
        <v>1</v>
      </c>
      <c r="O2246" t="s">
        <v>8295</v>
      </c>
      <c r="P2246">
        <f t="shared" si="70"/>
        <v>2016</v>
      </c>
      <c r="Q2246" s="12" t="s">
        <v>8331</v>
      </c>
      <c r="R2246" t="s">
        <v>8349</v>
      </c>
      <c r="S2246">
        <f t="shared" si="71"/>
        <v>10</v>
      </c>
      <c r="T2246" s="17" t="s">
        <v>8374</v>
      </c>
    </row>
    <row r="2247" spans="1:20" ht="43.2" hidden="1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9">
        <v>41660.70853009259</v>
      </c>
      <c r="K2247">
        <v>1390323617</v>
      </c>
      <c r="L2247" t="b">
        <v>0</v>
      </c>
      <c r="M2247">
        <v>1980</v>
      </c>
      <c r="N2247" t="b">
        <v>1</v>
      </c>
      <c r="O2247" t="s">
        <v>8295</v>
      </c>
      <c r="P2247">
        <f t="shared" si="70"/>
        <v>2014</v>
      </c>
      <c r="Q2247" s="12" t="s">
        <v>8331</v>
      </c>
      <c r="R2247" t="s">
        <v>8349</v>
      </c>
      <c r="S2247">
        <f t="shared" si="71"/>
        <v>1</v>
      </c>
      <c r="T2247" s="17" t="s">
        <v>8365</v>
      </c>
    </row>
    <row r="2248" spans="1:20" ht="43.2" hidden="1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9">
        <v>42221.79178240741</v>
      </c>
      <c r="K2248">
        <v>1438801210</v>
      </c>
      <c r="L2248" t="b">
        <v>0</v>
      </c>
      <c r="M2248">
        <v>57</v>
      </c>
      <c r="N2248" t="b">
        <v>1</v>
      </c>
      <c r="O2248" t="s">
        <v>8295</v>
      </c>
      <c r="P2248">
        <f t="shared" si="70"/>
        <v>2015</v>
      </c>
      <c r="Q2248" s="12" t="s">
        <v>8331</v>
      </c>
      <c r="R2248" t="s">
        <v>8349</v>
      </c>
      <c r="S2248">
        <f t="shared" si="71"/>
        <v>8</v>
      </c>
      <c r="T2248" s="17" t="s">
        <v>8372</v>
      </c>
    </row>
    <row r="2249" spans="1:20" ht="28.8" hidden="1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9">
        <v>42200.666261574072</v>
      </c>
      <c r="K2249">
        <v>1436975965</v>
      </c>
      <c r="L2249" t="b">
        <v>0</v>
      </c>
      <c r="M2249">
        <v>380</v>
      </c>
      <c r="N2249" t="b">
        <v>1</v>
      </c>
      <c r="O2249" t="s">
        <v>8295</v>
      </c>
      <c r="P2249">
        <f t="shared" si="70"/>
        <v>2015</v>
      </c>
      <c r="Q2249" s="12" t="s">
        <v>8331</v>
      </c>
      <c r="R2249" t="s">
        <v>8349</v>
      </c>
      <c r="S2249">
        <f t="shared" si="71"/>
        <v>7</v>
      </c>
      <c r="T2249" s="17" t="s">
        <v>8371</v>
      </c>
    </row>
    <row r="2250" spans="1:20" ht="43.2" hidden="1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9">
        <v>42688.875902777778</v>
      </c>
      <c r="K2250">
        <v>1479157278</v>
      </c>
      <c r="L2250" t="b">
        <v>0</v>
      </c>
      <c r="M2250">
        <v>128</v>
      </c>
      <c r="N2250" t="b">
        <v>1</v>
      </c>
      <c r="O2250" t="s">
        <v>8295</v>
      </c>
      <c r="P2250">
        <f t="shared" si="70"/>
        <v>2016</v>
      </c>
      <c r="Q2250" s="12" t="s">
        <v>8331</v>
      </c>
      <c r="R2250" t="s">
        <v>8349</v>
      </c>
      <c r="S2250">
        <f t="shared" si="71"/>
        <v>11</v>
      </c>
      <c r="T2250" s="17" t="s">
        <v>8375</v>
      </c>
    </row>
    <row r="2251" spans="1:20" ht="43.2" hidden="1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9">
        <v>41336.703298611108</v>
      </c>
      <c r="K2251">
        <v>1362329565</v>
      </c>
      <c r="L2251" t="b">
        <v>0</v>
      </c>
      <c r="M2251">
        <v>180</v>
      </c>
      <c r="N2251" t="b">
        <v>1</v>
      </c>
      <c r="O2251" t="s">
        <v>8295</v>
      </c>
      <c r="P2251">
        <f t="shared" si="70"/>
        <v>2013</v>
      </c>
      <c r="Q2251" s="12" t="s">
        <v>8331</v>
      </c>
      <c r="R2251" t="s">
        <v>8349</v>
      </c>
      <c r="S2251">
        <f t="shared" si="71"/>
        <v>3</v>
      </c>
      <c r="T2251" s="17" t="s">
        <v>8367</v>
      </c>
    </row>
    <row r="2252" spans="1:20" ht="43.2" hidden="1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9">
        <v>42677.005474537036</v>
      </c>
      <c r="K2252">
        <v>1478131673</v>
      </c>
      <c r="L2252" t="b">
        <v>0</v>
      </c>
      <c r="M2252">
        <v>571</v>
      </c>
      <c r="N2252" t="b">
        <v>1</v>
      </c>
      <c r="O2252" t="s">
        <v>8295</v>
      </c>
      <c r="P2252">
        <f t="shared" si="70"/>
        <v>2016</v>
      </c>
      <c r="Q2252" s="12" t="s">
        <v>8331</v>
      </c>
      <c r="R2252" t="s">
        <v>8349</v>
      </c>
      <c r="S2252">
        <f t="shared" si="71"/>
        <v>11</v>
      </c>
      <c r="T2252" s="17" t="s">
        <v>8375</v>
      </c>
    </row>
    <row r="2253" spans="1:20" ht="43.2" hidden="1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9">
        <v>41846.34579861111</v>
      </c>
      <c r="K2253">
        <v>1406362677</v>
      </c>
      <c r="L2253" t="b">
        <v>0</v>
      </c>
      <c r="M2253">
        <v>480</v>
      </c>
      <c r="N2253" t="b">
        <v>1</v>
      </c>
      <c r="O2253" t="s">
        <v>8295</v>
      </c>
      <c r="P2253">
        <f t="shared" si="70"/>
        <v>2014</v>
      </c>
      <c r="Q2253" s="12" t="s">
        <v>8331</v>
      </c>
      <c r="R2253" t="s">
        <v>8349</v>
      </c>
      <c r="S2253">
        <f t="shared" si="71"/>
        <v>7</v>
      </c>
      <c r="T2253" s="17" t="s">
        <v>8371</v>
      </c>
    </row>
    <row r="2254" spans="1:20" ht="43.2" hidden="1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9">
        <v>42573.327986111108</v>
      </c>
      <c r="K2254">
        <v>1469173938</v>
      </c>
      <c r="L2254" t="b">
        <v>0</v>
      </c>
      <c r="M2254">
        <v>249</v>
      </c>
      <c r="N2254" t="b">
        <v>1</v>
      </c>
      <c r="O2254" t="s">
        <v>8295</v>
      </c>
      <c r="P2254">
        <f t="shared" si="70"/>
        <v>2016</v>
      </c>
      <c r="Q2254" s="12" t="s">
        <v>8331</v>
      </c>
      <c r="R2254" t="s">
        <v>8349</v>
      </c>
      <c r="S2254">
        <f t="shared" si="71"/>
        <v>7</v>
      </c>
      <c r="T2254" s="17" t="s">
        <v>8371</v>
      </c>
    </row>
    <row r="2255" spans="1:20" ht="43.2" hidden="1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9">
        <v>42296.631331018521</v>
      </c>
      <c r="K2255">
        <v>1445267347</v>
      </c>
      <c r="L2255" t="b">
        <v>0</v>
      </c>
      <c r="M2255">
        <v>84</v>
      </c>
      <c r="N2255" t="b">
        <v>1</v>
      </c>
      <c r="O2255" t="s">
        <v>8295</v>
      </c>
      <c r="P2255">
        <f t="shared" si="70"/>
        <v>2015</v>
      </c>
      <c r="Q2255" s="12" t="s">
        <v>8331</v>
      </c>
      <c r="R2255" t="s">
        <v>8349</v>
      </c>
      <c r="S2255">
        <f t="shared" si="71"/>
        <v>10</v>
      </c>
      <c r="T2255" s="17" t="s">
        <v>8374</v>
      </c>
    </row>
    <row r="2256" spans="1:20" ht="28.8" hidden="1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9">
        <v>42752.647777777776</v>
      </c>
      <c r="K2256">
        <v>1484667168</v>
      </c>
      <c r="L2256" t="b">
        <v>0</v>
      </c>
      <c r="M2256">
        <v>197</v>
      </c>
      <c r="N2256" t="b">
        <v>1</v>
      </c>
      <c r="O2256" t="s">
        <v>8295</v>
      </c>
      <c r="P2256">
        <f t="shared" si="70"/>
        <v>2017</v>
      </c>
      <c r="Q2256" s="12" t="s">
        <v>8331</v>
      </c>
      <c r="R2256" t="s">
        <v>8349</v>
      </c>
      <c r="S2256">
        <f t="shared" si="71"/>
        <v>1</v>
      </c>
      <c r="T2256" s="17" t="s">
        <v>8365</v>
      </c>
    </row>
    <row r="2257" spans="1:20" ht="28.8" hidden="1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9">
        <v>42467.951979166668</v>
      </c>
      <c r="K2257">
        <v>1460069451</v>
      </c>
      <c r="L2257" t="b">
        <v>0</v>
      </c>
      <c r="M2257">
        <v>271</v>
      </c>
      <c r="N2257" t="b">
        <v>1</v>
      </c>
      <c r="O2257" t="s">
        <v>8295</v>
      </c>
      <c r="P2257">
        <f t="shared" si="70"/>
        <v>2016</v>
      </c>
      <c r="Q2257" s="12" t="s">
        <v>8331</v>
      </c>
      <c r="R2257" t="s">
        <v>8349</v>
      </c>
      <c r="S2257">
        <f t="shared" si="71"/>
        <v>4</v>
      </c>
      <c r="T2257" s="17" t="s">
        <v>8368</v>
      </c>
    </row>
    <row r="2258" spans="1:20" ht="43.2" hidden="1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9">
        <v>42682.451921296299</v>
      </c>
      <c r="K2258">
        <v>1478602246</v>
      </c>
      <c r="L2258" t="b">
        <v>0</v>
      </c>
      <c r="M2258">
        <v>50</v>
      </c>
      <c r="N2258" t="b">
        <v>1</v>
      </c>
      <c r="O2258" t="s">
        <v>8295</v>
      </c>
      <c r="P2258">
        <f t="shared" si="70"/>
        <v>2016</v>
      </c>
      <c r="Q2258" s="12" t="s">
        <v>8331</v>
      </c>
      <c r="R2258" t="s">
        <v>8349</v>
      </c>
      <c r="S2258">
        <f t="shared" si="71"/>
        <v>11</v>
      </c>
      <c r="T2258" s="17" t="s">
        <v>8375</v>
      </c>
    </row>
    <row r="2259" spans="1:20" ht="43.2" hidden="1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9">
        <v>42505.936678240738</v>
      </c>
      <c r="K2259">
        <v>1463351329</v>
      </c>
      <c r="L2259" t="b">
        <v>0</v>
      </c>
      <c r="M2259">
        <v>169</v>
      </c>
      <c r="N2259" t="b">
        <v>1</v>
      </c>
      <c r="O2259" t="s">
        <v>8295</v>
      </c>
      <c r="P2259">
        <f t="shared" si="70"/>
        <v>2016</v>
      </c>
      <c r="Q2259" s="12" t="s">
        <v>8331</v>
      </c>
      <c r="R2259" t="s">
        <v>8349</v>
      </c>
      <c r="S2259">
        <f t="shared" si="71"/>
        <v>5</v>
      </c>
      <c r="T2259" s="17" t="s">
        <v>8369</v>
      </c>
    </row>
    <row r="2260" spans="1:20" ht="28.8" hidden="1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9">
        <v>42136.751006944447</v>
      </c>
      <c r="K2260">
        <v>1431453687</v>
      </c>
      <c r="L2260" t="b">
        <v>0</v>
      </c>
      <c r="M2260">
        <v>205</v>
      </c>
      <c r="N2260" t="b">
        <v>1</v>
      </c>
      <c r="O2260" t="s">
        <v>8295</v>
      </c>
      <c r="P2260">
        <f t="shared" si="70"/>
        <v>2015</v>
      </c>
      <c r="Q2260" s="12" t="s">
        <v>8331</v>
      </c>
      <c r="R2260" t="s">
        <v>8349</v>
      </c>
      <c r="S2260">
        <f t="shared" si="71"/>
        <v>5</v>
      </c>
      <c r="T2260" s="17" t="s">
        <v>8369</v>
      </c>
    </row>
    <row r="2261" spans="1:20" ht="43.2" hidden="1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9">
        <v>42702.804814814815</v>
      </c>
      <c r="K2261">
        <v>1480360736</v>
      </c>
      <c r="L2261" t="b">
        <v>0</v>
      </c>
      <c r="M2261">
        <v>206</v>
      </c>
      <c r="N2261" t="b">
        <v>1</v>
      </c>
      <c r="O2261" t="s">
        <v>8295</v>
      </c>
      <c r="P2261">
        <f t="shared" si="70"/>
        <v>2016</v>
      </c>
      <c r="Q2261" s="12" t="s">
        <v>8331</v>
      </c>
      <c r="R2261" t="s">
        <v>8349</v>
      </c>
      <c r="S2261">
        <f t="shared" si="71"/>
        <v>11</v>
      </c>
      <c r="T2261" s="17" t="s">
        <v>8375</v>
      </c>
    </row>
    <row r="2262" spans="1:20" ht="43.2" hidden="1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9">
        <v>41695.016782407409</v>
      </c>
      <c r="K2262">
        <v>1393287850</v>
      </c>
      <c r="L2262" t="b">
        <v>0</v>
      </c>
      <c r="M2262">
        <v>84</v>
      </c>
      <c r="N2262" t="b">
        <v>1</v>
      </c>
      <c r="O2262" t="s">
        <v>8295</v>
      </c>
      <c r="P2262">
        <f t="shared" si="70"/>
        <v>2014</v>
      </c>
      <c r="Q2262" s="12" t="s">
        <v>8331</v>
      </c>
      <c r="R2262" t="s">
        <v>8349</v>
      </c>
      <c r="S2262">
        <f t="shared" si="71"/>
        <v>2</v>
      </c>
      <c r="T2262" s="17" t="s">
        <v>8366</v>
      </c>
    </row>
    <row r="2263" spans="1:20" ht="43.2" hidden="1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9">
        <v>42759.724768518521</v>
      </c>
      <c r="K2263">
        <v>1485278620</v>
      </c>
      <c r="L2263" t="b">
        <v>0</v>
      </c>
      <c r="M2263">
        <v>210</v>
      </c>
      <c r="N2263" t="b">
        <v>1</v>
      </c>
      <c r="O2263" t="s">
        <v>8295</v>
      </c>
      <c r="P2263">
        <f t="shared" si="70"/>
        <v>2017</v>
      </c>
      <c r="Q2263" s="12" t="s">
        <v>8331</v>
      </c>
      <c r="R2263" t="s">
        <v>8349</v>
      </c>
      <c r="S2263">
        <f t="shared" si="71"/>
        <v>1</v>
      </c>
      <c r="T2263" s="17" t="s">
        <v>8365</v>
      </c>
    </row>
    <row r="2264" spans="1:20" ht="28.8" hidden="1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9">
        <v>41926.585162037038</v>
      </c>
      <c r="K2264">
        <v>1413295358</v>
      </c>
      <c r="L2264" t="b">
        <v>0</v>
      </c>
      <c r="M2264">
        <v>181</v>
      </c>
      <c r="N2264" t="b">
        <v>1</v>
      </c>
      <c r="O2264" t="s">
        <v>8295</v>
      </c>
      <c r="P2264">
        <f t="shared" si="70"/>
        <v>2014</v>
      </c>
      <c r="Q2264" s="12" t="s">
        <v>8331</v>
      </c>
      <c r="R2264" t="s">
        <v>8349</v>
      </c>
      <c r="S2264">
        <f t="shared" si="71"/>
        <v>10</v>
      </c>
      <c r="T2264" s="17" t="s">
        <v>8374</v>
      </c>
    </row>
    <row r="2265" spans="1:20" ht="43.2" hidden="1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9">
        <v>42014.832326388889</v>
      </c>
      <c r="K2265">
        <v>1420919913</v>
      </c>
      <c r="L2265" t="b">
        <v>0</v>
      </c>
      <c r="M2265">
        <v>60</v>
      </c>
      <c r="N2265" t="b">
        <v>1</v>
      </c>
      <c r="O2265" t="s">
        <v>8295</v>
      </c>
      <c r="P2265">
        <f t="shared" si="70"/>
        <v>2015</v>
      </c>
      <c r="Q2265" s="12" t="s">
        <v>8331</v>
      </c>
      <c r="R2265" t="s">
        <v>8349</v>
      </c>
      <c r="S2265">
        <f t="shared" si="71"/>
        <v>1</v>
      </c>
      <c r="T2265" s="17" t="s">
        <v>8365</v>
      </c>
    </row>
    <row r="2266" spans="1:20" ht="43.2" hidden="1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9">
        <v>42496.582337962966</v>
      </c>
      <c r="K2266">
        <v>1462543114</v>
      </c>
      <c r="L2266" t="b">
        <v>0</v>
      </c>
      <c r="M2266">
        <v>445</v>
      </c>
      <c r="N2266" t="b">
        <v>1</v>
      </c>
      <c r="O2266" t="s">
        <v>8295</v>
      </c>
      <c r="P2266">
        <f t="shared" si="70"/>
        <v>2016</v>
      </c>
      <c r="Q2266" s="12" t="s">
        <v>8331</v>
      </c>
      <c r="R2266" t="s">
        <v>8349</v>
      </c>
      <c r="S2266">
        <f t="shared" si="71"/>
        <v>5</v>
      </c>
      <c r="T2266" s="17" t="s">
        <v>8369</v>
      </c>
    </row>
    <row r="2267" spans="1:20" ht="43.2" hidden="1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9">
        <v>42689.853090277778</v>
      </c>
      <c r="K2267">
        <v>1479241707</v>
      </c>
      <c r="L2267" t="b">
        <v>0</v>
      </c>
      <c r="M2267">
        <v>17</v>
      </c>
      <c r="N2267" t="b">
        <v>1</v>
      </c>
      <c r="O2267" t="s">
        <v>8295</v>
      </c>
      <c r="P2267">
        <f t="shared" si="70"/>
        <v>2016</v>
      </c>
      <c r="Q2267" s="12" t="s">
        <v>8331</v>
      </c>
      <c r="R2267" t="s">
        <v>8349</v>
      </c>
      <c r="S2267">
        <f t="shared" si="71"/>
        <v>11</v>
      </c>
      <c r="T2267" s="17" t="s">
        <v>8375</v>
      </c>
    </row>
    <row r="2268" spans="1:20" ht="43.2" hidden="1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9">
        <v>42469.874907407408</v>
      </c>
      <c r="K2268">
        <v>1460235592</v>
      </c>
      <c r="L2268" t="b">
        <v>0</v>
      </c>
      <c r="M2268">
        <v>194</v>
      </c>
      <c r="N2268" t="b">
        <v>1</v>
      </c>
      <c r="O2268" t="s">
        <v>8295</v>
      </c>
      <c r="P2268">
        <f t="shared" si="70"/>
        <v>2016</v>
      </c>
      <c r="Q2268" s="12" t="s">
        <v>8331</v>
      </c>
      <c r="R2268" t="s">
        <v>8349</v>
      </c>
      <c r="S2268">
        <f t="shared" si="71"/>
        <v>4</v>
      </c>
      <c r="T2268" s="17" t="s">
        <v>8368</v>
      </c>
    </row>
    <row r="2269" spans="1:20" ht="43.2" hidden="1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9">
        <v>41968.829826388886</v>
      </c>
      <c r="K2269">
        <v>1416945297</v>
      </c>
      <c r="L2269" t="b">
        <v>0</v>
      </c>
      <c r="M2269">
        <v>404</v>
      </c>
      <c r="N2269" t="b">
        <v>1</v>
      </c>
      <c r="O2269" t="s">
        <v>8295</v>
      </c>
      <c r="P2269">
        <f t="shared" si="70"/>
        <v>2014</v>
      </c>
      <c r="Q2269" s="12" t="s">
        <v>8331</v>
      </c>
      <c r="R2269" t="s">
        <v>8349</v>
      </c>
      <c r="S2269">
        <f t="shared" si="71"/>
        <v>11</v>
      </c>
      <c r="T2269" s="17" t="s">
        <v>8375</v>
      </c>
    </row>
    <row r="2270" spans="1:20" ht="43.2" hidden="1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9">
        <v>42776.082349537035</v>
      </c>
      <c r="K2270">
        <v>1486691915</v>
      </c>
      <c r="L2270" t="b">
        <v>0</v>
      </c>
      <c r="M2270">
        <v>194</v>
      </c>
      <c r="N2270" t="b">
        <v>1</v>
      </c>
      <c r="O2270" t="s">
        <v>8295</v>
      </c>
      <c r="P2270">
        <f t="shared" si="70"/>
        <v>2017</v>
      </c>
      <c r="Q2270" s="12" t="s">
        <v>8331</v>
      </c>
      <c r="R2270" t="s">
        <v>8349</v>
      </c>
      <c r="S2270">
        <f t="shared" si="71"/>
        <v>2</v>
      </c>
      <c r="T2270" s="17" t="s">
        <v>8366</v>
      </c>
    </row>
    <row r="2271" spans="1:20" ht="43.2" hidden="1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9">
        <v>42776.704432870371</v>
      </c>
      <c r="K2271">
        <v>1486745663</v>
      </c>
      <c r="L2271" t="b">
        <v>0</v>
      </c>
      <c r="M2271">
        <v>902</v>
      </c>
      <c r="N2271" t="b">
        <v>1</v>
      </c>
      <c r="O2271" t="s">
        <v>8295</v>
      </c>
      <c r="P2271">
        <f t="shared" si="70"/>
        <v>2017</v>
      </c>
      <c r="Q2271" s="12" t="s">
        <v>8331</v>
      </c>
      <c r="R2271" t="s">
        <v>8349</v>
      </c>
      <c r="S2271">
        <f t="shared" si="71"/>
        <v>2</v>
      </c>
      <c r="T2271" s="17" t="s">
        <v>8366</v>
      </c>
    </row>
    <row r="2272" spans="1:20" ht="43.2" hidden="1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9">
        <v>42725.869363425925</v>
      </c>
      <c r="K2272">
        <v>1482353513</v>
      </c>
      <c r="L2272" t="b">
        <v>0</v>
      </c>
      <c r="M2272">
        <v>1670</v>
      </c>
      <c r="N2272" t="b">
        <v>1</v>
      </c>
      <c r="O2272" t="s">
        <v>8295</v>
      </c>
      <c r="P2272">
        <f t="shared" si="70"/>
        <v>2016</v>
      </c>
      <c r="Q2272" s="12" t="s">
        <v>8331</v>
      </c>
      <c r="R2272" t="s">
        <v>8349</v>
      </c>
      <c r="S2272">
        <f t="shared" si="71"/>
        <v>12</v>
      </c>
      <c r="T2272" s="17" t="s">
        <v>8376</v>
      </c>
    </row>
    <row r="2273" spans="1:20" ht="43.2" hidden="1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9">
        <v>42684.0000462963</v>
      </c>
      <c r="K2273">
        <v>1478736004</v>
      </c>
      <c r="L2273" t="b">
        <v>0</v>
      </c>
      <c r="M2273">
        <v>1328</v>
      </c>
      <c r="N2273" t="b">
        <v>1</v>
      </c>
      <c r="O2273" t="s">
        <v>8295</v>
      </c>
      <c r="P2273">
        <f t="shared" si="70"/>
        <v>2016</v>
      </c>
      <c r="Q2273" s="12" t="s">
        <v>8331</v>
      </c>
      <c r="R2273" t="s">
        <v>8349</v>
      </c>
      <c r="S2273">
        <f t="shared" si="71"/>
        <v>11</v>
      </c>
      <c r="T2273" s="17" t="s">
        <v>8375</v>
      </c>
    </row>
    <row r="2274" spans="1:20" ht="43.2" hidden="1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9">
        <v>42315.699490740742</v>
      </c>
      <c r="K2274">
        <v>1446914836</v>
      </c>
      <c r="L2274" t="b">
        <v>0</v>
      </c>
      <c r="M2274">
        <v>944</v>
      </c>
      <c r="N2274" t="b">
        <v>1</v>
      </c>
      <c r="O2274" t="s">
        <v>8295</v>
      </c>
      <c r="P2274">
        <f t="shared" si="70"/>
        <v>2015</v>
      </c>
      <c r="Q2274" s="12" t="s">
        <v>8331</v>
      </c>
      <c r="R2274" t="s">
        <v>8349</v>
      </c>
      <c r="S2274">
        <f t="shared" si="71"/>
        <v>11</v>
      </c>
      <c r="T2274" s="17" t="s">
        <v>8375</v>
      </c>
    </row>
    <row r="2275" spans="1:20" ht="43.2" hidden="1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9">
        <v>42781.549097222225</v>
      </c>
      <c r="K2275">
        <v>1487164242</v>
      </c>
      <c r="L2275" t="b">
        <v>0</v>
      </c>
      <c r="M2275">
        <v>147</v>
      </c>
      <c r="N2275" t="b">
        <v>1</v>
      </c>
      <c r="O2275" t="s">
        <v>8295</v>
      </c>
      <c r="P2275">
        <f t="shared" si="70"/>
        <v>2017</v>
      </c>
      <c r="Q2275" s="12" t="s">
        <v>8331</v>
      </c>
      <c r="R2275" t="s">
        <v>8349</v>
      </c>
      <c r="S2275">
        <f t="shared" si="71"/>
        <v>2</v>
      </c>
      <c r="T2275" s="17" t="s">
        <v>8366</v>
      </c>
    </row>
    <row r="2276" spans="1:20" ht="57.6" hidden="1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9">
        <v>41663.500659722224</v>
      </c>
      <c r="K2276">
        <v>1390564857</v>
      </c>
      <c r="L2276" t="b">
        <v>0</v>
      </c>
      <c r="M2276">
        <v>99</v>
      </c>
      <c r="N2276" t="b">
        <v>1</v>
      </c>
      <c r="O2276" t="s">
        <v>8295</v>
      </c>
      <c r="P2276">
        <f t="shared" si="70"/>
        <v>2014</v>
      </c>
      <c r="Q2276" s="12" t="s">
        <v>8331</v>
      </c>
      <c r="R2276" t="s">
        <v>8349</v>
      </c>
      <c r="S2276">
        <f t="shared" si="71"/>
        <v>1</v>
      </c>
      <c r="T2276" s="17" t="s">
        <v>8365</v>
      </c>
    </row>
    <row r="2277" spans="1:20" ht="43.2" hidden="1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9">
        <v>41965.616655092592</v>
      </c>
      <c r="K2277">
        <v>1416667679</v>
      </c>
      <c r="L2277" t="b">
        <v>0</v>
      </c>
      <c r="M2277">
        <v>79</v>
      </c>
      <c r="N2277" t="b">
        <v>1</v>
      </c>
      <c r="O2277" t="s">
        <v>8295</v>
      </c>
      <c r="P2277">
        <f t="shared" si="70"/>
        <v>2014</v>
      </c>
      <c r="Q2277" s="12" t="s">
        <v>8331</v>
      </c>
      <c r="R2277" t="s">
        <v>8349</v>
      </c>
      <c r="S2277">
        <f t="shared" si="71"/>
        <v>11</v>
      </c>
      <c r="T2277" s="17" t="s">
        <v>8375</v>
      </c>
    </row>
    <row r="2278" spans="1:20" ht="43.2" hidden="1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9">
        <v>41614.651493055557</v>
      </c>
      <c r="K2278">
        <v>1386344289</v>
      </c>
      <c r="L2278" t="b">
        <v>0</v>
      </c>
      <c r="M2278">
        <v>75</v>
      </c>
      <c r="N2278" t="b">
        <v>1</v>
      </c>
      <c r="O2278" t="s">
        <v>8295</v>
      </c>
      <c r="P2278">
        <f t="shared" si="70"/>
        <v>2013</v>
      </c>
      <c r="Q2278" s="12" t="s">
        <v>8331</v>
      </c>
      <c r="R2278" t="s">
        <v>8349</v>
      </c>
      <c r="S2278">
        <f t="shared" si="71"/>
        <v>12</v>
      </c>
      <c r="T2278" s="17" t="s">
        <v>8376</v>
      </c>
    </row>
    <row r="2279" spans="1:20" ht="43.2" hidden="1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9">
        <v>40936.678506944445</v>
      </c>
      <c r="K2279">
        <v>1327767423</v>
      </c>
      <c r="L2279" t="b">
        <v>0</v>
      </c>
      <c r="M2279">
        <v>207</v>
      </c>
      <c r="N2279" t="b">
        <v>1</v>
      </c>
      <c r="O2279" t="s">
        <v>8295</v>
      </c>
      <c r="P2279">
        <f t="shared" si="70"/>
        <v>2012</v>
      </c>
      <c r="Q2279" s="12" t="s">
        <v>8331</v>
      </c>
      <c r="R2279" t="s">
        <v>8349</v>
      </c>
      <c r="S2279">
        <f t="shared" si="71"/>
        <v>1</v>
      </c>
      <c r="T2279" s="17" t="s">
        <v>8365</v>
      </c>
    </row>
    <row r="2280" spans="1:20" ht="28.8" hidden="1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9">
        <v>42338.709108796298</v>
      </c>
      <c r="K2280">
        <v>1448902867</v>
      </c>
      <c r="L2280" t="b">
        <v>0</v>
      </c>
      <c r="M2280">
        <v>102</v>
      </c>
      <c r="N2280" t="b">
        <v>1</v>
      </c>
      <c r="O2280" t="s">
        <v>8295</v>
      </c>
      <c r="P2280">
        <f t="shared" si="70"/>
        <v>2015</v>
      </c>
      <c r="Q2280" s="12" t="s">
        <v>8331</v>
      </c>
      <c r="R2280" t="s">
        <v>8349</v>
      </c>
      <c r="S2280">
        <f t="shared" si="71"/>
        <v>11</v>
      </c>
      <c r="T2280" s="17" t="s">
        <v>8375</v>
      </c>
    </row>
    <row r="2281" spans="1:20" ht="43.2" hidden="1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9">
        <v>42020.806701388887</v>
      </c>
      <c r="K2281">
        <v>1421436099</v>
      </c>
      <c r="L2281" t="b">
        <v>0</v>
      </c>
      <c r="M2281">
        <v>32</v>
      </c>
      <c r="N2281" t="b">
        <v>1</v>
      </c>
      <c r="O2281" t="s">
        <v>8295</v>
      </c>
      <c r="P2281">
        <f t="shared" si="70"/>
        <v>2015</v>
      </c>
      <c r="Q2281" s="12" t="s">
        <v>8331</v>
      </c>
      <c r="R2281" t="s">
        <v>8349</v>
      </c>
      <c r="S2281">
        <f t="shared" si="71"/>
        <v>1</v>
      </c>
      <c r="T2281" s="17" t="s">
        <v>8365</v>
      </c>
    </row>
    <row r="2282" spans="1:20" ht="57.6" hidden="1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9">
        <v>42234.624895833331</v>
      </c>
      <c r="K2282">
        <v>1439909991</v>
      </c>
      <c r="L2282" t="b">
        <v>0</v>
      </c>
      <c r="M2282">
        <v>480</v>
      </c>
      <c r="N2282" t="b">
        <v>1</v>
      </c>
      <c r="O2282" t="s">
        <v>8295</v>
      </c>
      <c r="P2282">
        <f t="shared" si="70"/>
        <v>2015</v>
      </c>
      <c r="Q2282" s="12" t="s">
        <v>8331</v>
      </c>
      <c r="R2282" t="s">
        <v>8349</v>
      </c>
      <c r="S2282">
        <f t="shared" si="71"/>
        <v>8</v>
      </c>
      <c r="T2282" s="17" t="s">
        <v>8372</v>
      </c>
    </row>
    <row r="2283" spans="1:20" ht="43.2" hidden="1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9">
        <v>40687.285844907405</v>
      </c>
      <c r="K2283">
        <v>1306219897</v>
      </c>
      <c r="L2283" t="b">
        <v>0</v>
      </c>
      <c r="M2283">
        <v>11</v>
      </c>
      <c r="N2283" t="b">
        <v>1</v>
      </c>
      <c r="O2283" t="s">
        <v>8274</v>
      </c>
      <c r="P2283">
        <f t="shared" si="70"/>
        <v>2011</v>
      </c>
      <c r="Q2283" s="12" t="s">
        <v>8323</v>
      </c>
      <c r="R2283" t="s">
        <v>8324</v>
      </c>
      <c r="S2283">
        <f t="shared" si="71"/>
        <v>5</v>
      </c>
      <c r="T2283" s="17" t="s">
        <v>8369</v>
      </c>
    </row>
    <row r="2284" spans="1:20" ht="28.8" hidden="1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9">
        <v>42323.17460648148</v>
      </c>
      <c r="K2284">
        <v>1447560686</v>
      </c>
      <c r="L2284" t="b">
        <v>0</v>
      </c>
      <c r="M2284">
        <v>12</v>
      </c>
      <c r="N2284" t="b">
        <v>1</v>
      </c>
      <c r="O2284" t="s">
        <v>8274</v>
      </c>
      <c r="P2284">
        <f t="shared" si="70"/>
        <v>2015</v>
      </c>
      <c r="Q2284" s="12" t="s">
        <v>8323</v>
      </c>
      <c r="R2284" t="s">
        <v>8324</v>
      </c>
      <c r="S2284">
        <f t="shared" si="71"/>
        <v>11</v>
      </c>
      <c r="T2284" s="17" t="s">
        <v>8375</v>
      </c>
    </row>
    <row r="2285" spans="1:20" ht="43.2" hidden="1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9">
        <v>40978.1250462963</v>
      </c>
      <c r="K2285">
        <v>1331348404</v>
      </c>
      <c r="L2285" t="b">
        <v>0</v>
      </c>
      <c r="M2285">
        <v>48</v>
      </c>
      <c r="N2285" t="b">
        <v>1</v>
      </c>
      <c r="O2285" t="s">
        <v>8274</v>
      </c>
      <c r="P2285">
        <f t="shared" si="70"/>
        <v>2012</v>
      </c>
      <c r="Q2285" s="12" t="s">
        <v>8323</v>
      </c>
      <c r="R2285" t="s">
        <v>8324</v>
      </c>
      <c r="S2285">
        <f t="shared" si="71"/>
        <v>3</v>
      </c>
      <c r="T2285" s="17" t="s">
        <v>8367</v>
      </c>
    </row>
    <row r="2286" spans="1:20" ht="28.8" hidden="1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9">
        <v>40585.796817129631</v>
      </c>
      <c r="K2286">
        <v>1297451245</v>
      </c>
      <c r="L2286" t="b">
        <v>0</v>
      </c>
      <c r="M2286">
        <v>59</v>
      </c>
      <c r="N2286" t="b">
        <v>1</v>
      </c>
      <c r="O2286" t="s">
        <v>8274</v>
      </c>
      <c r="P2286">
        <f t="shared" si="70"/>
        <v>2011</v>
      </c>
      <c r="Q2286" s="12" t="s">
        <v>8323</v>
      </c>
      <c r="R2286" t="s">
        <v>8324</v>
      </c>
      <c r="S2286">
        <f t="shared" si="71"/>
        <v>2</v>
      </c>
      <c r="T2286" s="17" t="s">
        <v>8366</v>
      </c>
    </row>
    <row r="2287" spans="1:20" ht="43.2" hidden="1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9">
        <v>41059.185682870368</v>
      </c>
      <c r="K2287">
        <v>1338352043</v>
      </c>
      <c r="L2287" t="b">
        <v>0</v>
      </c>
      <c r="M2287">
        <v>79</v>
      </c>
      <c r="N2287" t="b">
        <v>1</v>
      </c>
      <c r="O2287" t="s">
        <v>8274</v>
      </c>
      <c r="P2287">
        <f t="shared" si="70"/>
        <v>2012</v>
      </c>
      <c r="Q2287" s="12" t="s">
        <v>8323</v>
      </c>
      <c r="R2287" t="s">
        <v>8324</v>
      </c>
      <c r="S2287">
        <f t="shared" si="71"/>
        <v>5</v>
      </c>
      <c r="T2287" s="17" t="s">
        <v>8369</v>
      </c>
    </row>
    <row r="2288" spans="1:20" ht="43.2" hidden="1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9">
        <v>41494.963587962964</v>
      </c>
      <c r="K2288">
        <v>1376003254</v>
      </c>
      <c r="L2288" t="b">
        <v>0</v>
      </c>
      <c r="M2288">
        <v>14</v>
      </c>
      <c r="N2288" t="b">
        <v>1</v>
      </c>
      <c r="O2288" t="s">
        <v>8274</v>
      </c>
      <c r="P2288">
        <f t="shared" si="70"/>
        <v>2013</v>
      </c>
      <c r="Q2288" s="12" t="s">
        <v>8323</v>
      </c>
      <c r="R2288" t="s">
        <v>8324</v>
      </c>
      <c r="S2288">
        <f t="shared" si="71"/>
        <v>8</v>
      </c>
      <c r="T2288" s="17" t="s">
        <v>8372</v>
      </c>
    </row>
    <row r="2289" spans="1:20" ht="43.2" hidden="1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9">
        <v>41792.667361111111</v>
      </c>
      <c r="K2289">
        <v>1401724860</v>
      </c>
      <c r="L2289" t="b">
        <v>0</v>
      </c>
      <c r="M2289">
        <v>106</v>
      </c>
      <c r="N2289" t="b">
        <v>1</v>
      </c>
      <c r="O2289" t="s">
        <v>8274</v>
      </c>
      <c r="P2289">
        <f t="shared" si="70"/>
        <v>2014</v>
      </c>
      <c r="Q2289" s="12" t="s">
        <v>8323</v>
      </c>
      <c r="R2289" t="s">
        <v>8324</v>
      </c>
      <c r="S2289">
        <f t="shared" si="71"/>
        <v>6</v>
      </c>
      <c r="T2289" s="17" t="s">
        <v>8370</v>
      </c>
    </row>
    <row r="2290" spans="1:20" ht="43.2" hidden="1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9">
        <v>41067.827418981484</v>
      </c>
      <c r="K2290">
        <v>1339098689</v>
      </c>
      <c r="L2290" t="b">
        <v>0</v>
      </c>
      <c r="M2290">
        <v>25</v>
      </c>
      <c r="N2290" t="b">
        <v>1</v>
      </c>
      <c r="O2290" t="s">
        <v>8274</v>
      </c>
      <c r="P2290">
        <f t="shared" si="70"/>
        <v>2012</v>
      </c>
      <c r="Q2290" s="12" t="s">
        <v>8323</v>
      </c>
      <c r="R2290" t="s">
        <v>8324</v>
      </c>
      <c r="S2290">
        <f t="shared" si="71"/>
        <v>6</v>
      </c>
      <c r="T2290" s="17" t="s">
        <v>8370</v>
      </c>
    </row>
    <row r="2291" spans="1:20" ht="43.2" hidden="1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9">
        <v>41571.998379629629</v>
      </c>
      <c r="K2291">
        <v>1382659060</v>
      </c>
      <c r="L2291" t="b">
        <v>0</v>
      </c>
      <c r="M2291">
        <v>25</v>
      </c>
      <c r="N2291" t="b">
        <v>1</v>
      </c>
      <c r="O2291" t="s">
        <v>8274</v>
      </c>
      <c r="P2291">
        <f t="shared" si="70"/>
        <v>2013</v>
      </c>
      <c r="Q2291" s="12" t="s">
        <v>8323</v>
      </c>
      <c r="R2291" t="s">
        <v>8324</v>
      </c>
      <c r="S2291">
        <f t="shared" si="71"/>
        <v>10</v>
      </c>
      <c r="T2291" s="17" t="s">
        <v>8374</v>
      </c>
    </row>
    <row r="2292" spans="1:20" ht="43.2" hidden="1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9">
        <v>40070.253819444442</v>
      </c>
      <c r="K2292">
        <v>1252908330</v>
      </c>
      <c r="L2292" t="b">
        <v>0</v>
      </c>
      <c r="M2292">
        <v>29</v>
      </c>
      <c r="N2292" t="b">
        <v>1</v>
      </c>
      <c r="O2292" t="s">
        <v>8274</v>
      </c>
      <c r="P2292">
        <f t="shared" si="70"/>
        <v>2009</v>
      </c>
      <c r="Q2292" s="12" t="s">
        <v>8323</v>
      </c>
      <c r="R2292" t="s">
        <v>8324</v>
      </c>
      <c r="S2292">
        <f t="shared" si="71"/>
        <v>9</v>
      </c>
      <c r="T2292" s="17" t="s">
        <v>8373</v>
      </c>
    </row>
    <row r="2293" spans="1:20" ht="43.2" hidden="1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9">
        <v>40987.977060185185</v>
      </c>
      <c r="K2293">
        <v>1332199618</v>
      </c>
      <c r="L2293" t="b">
        <v>0</v>
      </c>
      <c r="M2293">
        <v>43</v>
      </c>
      <c r="N2293" t="b">
        <v>1</v>
      </c>
      <c r="O2293" t="s">
        <v>8274</v>
      </c>
      <c r="P2293">
        <f t="shared" si="70"/>
        <v>2012</v>
      </c>
      <c r="Q2293" s="12" t="s">
        <v>8323</v>
      </c>
      <c r="R2293" t="s">
        <v>8324</v>
      </c>
      <c r="S2293">
        <f t="shared" si="71"/>
        <v>3</v>
      </c>
      <c r="T2293" s="17" t="s">
        <v>8367</v>
      </c>
    </row>
    <row r="2294" spans="1:20" ht="43.2" hidden="1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9">
        <v>40987.697638888887</v>
      </c>
      <c r="K2294">
        <v>1332175476</v>
      </c>
      <c r="L2294" t="b">
        <v>0</v>
      </c>
      <c r="M2294">
        <v>46</v>
      </c>
      <c r="N2294" t="b">
        <v>1</v>
      </c>
      <c r="O2294" t="s">
        <v>8274</v>
      </c>
      <c r="P2294">
        <f t="shared" si="70"/>
        <v>2012</v>
      </c>
      <c r="Q2294" s="12" t="s">
        <v>8323</v>
      </c>
      <c r="R2294" t="s">
        <v>8324</v>
      </c>
      <c r="S2294">
        <f t="shared" si="71"/>
        <v>3</v>
      </c>
      <c r="T2294" s="17" t="s">
        <v>8367</v>
      </c>
    </row>
    <row r="2295" spans="1:20" ht="28.8" hidden="1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9">
        <v>41151.708321759259</v>
      </c>
      <c r="K2295">
        <v>1346345999</v>
      </c>
      <c r="L2295" t="b">
        <v>0</v>
      </c>
      <c r="M2295">
        <v>27</v>
      </c>
      <c r="N2295" t="b">
        <v>1</v>
      </c>
      <c r="O2295" t="s">
        <v>8274</v>
      </c>
      <c r="P2295">
        <f t="shared" si="70"/>
        <v>2012</v>
      </c>
      <c r="Q2295" s="12" t="s">
        <v>8323</v>
      </c>
      <c r="R2295" t="s">
        <v>8324</v>
      </c>
      <c r="S2295">
        <f t="shared" si="71"/>
        <v>8</v>
      </c>
      <c r="T2295" s="17" t="s">
        <v>8372</v>
      </c>
    </row>
    <row r="2296" spans="1:20" ht="43.2" hidden="1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9">
        <v>41264.72314814815</v>
      </c>
      <c r="K2296">
        <v>1356110480</v>
      </c>
      <c r="L2296" t="b">
        <v>0</v>
      </c>
      <c r="M2296">
        <v>112</v>
      </c>
      <c r="N2296" t="b">
        <v>1</v>
      </c>
      <c r="O2296" t="s">
        <v>8274</v>
      </c>
      <c r="P2296">
        <f t="shared" si="70"/>
        <v>2012</v>
      </c>
      <c r="Q2296" s="12" t="s">
        <v>8323</v>
      </c>
      <c r="R2296" t="s">
        <v>8324</v>
      </c>
      <c r="S2296">
        <f t="shared" si="71"/>
        <v>12</v>
      </c>
      <c r="T2296" s="17" t="s">
        <v>8376</v>
      </c>
    </row>
    <row r="2297" spans="1:20" ht="43.2" hidden="1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9">
        <v>41270.954351851855</v>
      </c>
      <c r="K2297">
        <v>1356648856</v>
      </c>
      <c r="L2297" t="b">
        <v>0</v>
      </c>
      <c r="M2297">
        <v>34</v>
      </c>
      <c r="N2297" t="b">
        <v>1</v>
      </c>
      <c r="O2297" t="s">
        <v>8274</v>
      </c>
      <c r="P2297">
        <f t="shared" si="70"/>
        <v>2012</v>
      </c>
      <c r="Q2297" s="12" t="s">
        <v>8323</v>
      </c>
      <c r="R2297" t="s">
        <v>8324</v>
      </c>
      <c r="S2297">
        <f t="shared" si="71"/>
        <v>12</v>
      </c>
      <c r="T2297" s="17" t="s">
        <v>8376</v>
      </c>
    </row>
    <row r="2298" spans="1:20" ht="43.2" hidden="1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9">
        <v>40927.731782407405</v>
      </c>
      <c r="K2298">
        <v>1326994426</v>
      </c>
      <c r="L2298" t="b">
        <v>0</v>
      </c>
      <c r="M2298">
        <v>145</v>
      </c>
      <c r="N2298" t="b">
        <v>1</v>
      </c>
      <c r="O2298" t="s">
        <v>8274</v>
      </c>
      <c r="P2298">
        <f t="shared" si="70"/>
        <v>2012</v>
      </c>
      <c r="Q2298" s="12" t="s">
        <v>8323</v>
      </c>
      <c r="R2298" t="s">
        <v>8324</v>
      </c>
      <c r="S2298">
        <f t="shared" si="71"/>
        <v>1</v>
      </c>
      <c r="T2298" s="17" t="s">
        <v>8365</v>
      </c>
    </row>
    <row r="2299" spans="1:20" ht="28.8" hidden="1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9">
        <v>40948.042233796295</v>
      </c>
      <c r="K2299">
        <v>1328749249</v>
      </c>
      <c r="L2299" t="b">
        <v>0</v>
      </c>
      <c r="M2299">
        <v>19</v>
      </c>
      <c r="N2299" t="b">
        <v>1</v>
      </c>
      <c r="O2299" t="s">
        <v>8274</v>
      </c>
      <c r="P2299">
        <f t="shared" si="70"/>
        <v>2012</v>
      </c>
      <c r="Q2299" s="12" t="s">
        <v>8323</v>
      </c>
      <c r="R2299" t="s">
        <v>8324</v>
      </c>
      <c r="S2299">
        <f t="shared" si="71"/>
        <v>2</v>
      </c>
      <c r="T2299" s="17" t="s">
        <v>8366</v>
      </c>
    </row>
    <row r="2300" spans="1:20" ht="43.2" hidden="1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9">
        <v>41694.84065972222</v>
      </c>
      <c r="K2300">
        <v>1393272633</v>
      </c>
      <c r="L2300" t="b">
        <v>0</v>
      </c>
      <c r="M2300">
        <v>288</v>
      </c>
      <c r="N2300" t="b">
        <v>1</v>
      </c>
      <c r="O2300" t="s">
        <v>8274</v>
      </c>
      <c r="P2300">
        <f t="shared" si="70"/>
        <v>2014</v>
      </c>
      <c r="Q2300" s="12" t="s">
        <v>8323</v>
      </c>
      <c r="R2300" t="s">
        <v>8324</v>
      </c>
      <c r="S2300">
        <f t="shared" si="71"/>
        <v>2</v>
      </c>
      <c r="T2300" s="17" t="s">
        <v>8366</v>
      </c>
    </row>
    <row r="2301" spans="1:20" ht="43.2" hidden="1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9">
        <v>40565.032511574071</v>
      </c>
      <c r="K2301">
        <v>1295657209</v>
      </c>
      <c r="L2301" t="b">
        <v>0</v>
      </c>
      <c r="M2301">
        <v>14</v>
      </c>
      <c r="N2301" t="b">
        <v>1</v>
      </c>
      <c r="O2301" t="s">
        <v>8274</v>
      </c>
      <c r="P2301">
        <f t="shared" si="70"/>
        <v>2011</v>
      </c>
      <c r="Q2301" s="12" t="s">
        <v>8323</v>
      </c>
      <c r="R2301" t="s">
        <v>8324</v>
      </c>
      <c r="S2301">
        <f t="shared" si="71"/>
        <v>1</v>
      </c>
      <c r="T2301" s="17" t="s">
        <v>8365</v>
      </c>
    </row>
    <row r="2302" spans="1:20" ht="43.2" hidden="1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9">
        <v>41074.727037037039</v>
      </c>
      <c r="K2302">
        <v>1339694816</v>
      </c>
      <c r="L2302" t="b">
        <v>0</v>
      </c>
      <c r="M2302">
        <v>7</v>
      </c>
      <c r="N2302" t="b">
        <v>1</v>
      </c>
      <c r="O2302" t="s">
        <v>8274</v>
      </c>
      <c r="P2302">
        <f t="shared" si="70"/>
        <v>2012</v>
      </c>
      <c r="Q2302" s="12" t="s">
        <v>8323</v>
      </c>
      <c r="R2302" t="s">
        <v>8324</v>
      </c>
      <c r="S2302">
        <f t="shared" si="71"/>
        <v>6</v>
      </c>
      <c r="T2302" s="17" t="s">
        <v>8370</v>
      </c>
    </row>
    <row r="2303" spans="1:20" ht="28.8" hidden="1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9">
        <v>41416.146944444445</v>
      </c>
      <c r="K2303">
        <v>1369193496</v>
      </c>
      <c r="L2303" t="b">
        <v>1</v>
      </c>
      <c r="M2303">
        <v>211</v>
      </c>
      <c r="N2303" t="b">
        <v>1</v>
      </c>
      <c r="O2303" t="s">
        <v>8277</v>
      </c>
      <c r="P2303">
        <f t="shared" si="70"/>
        <v>2013</v>
      </c>
      <c r="Q2303" s="12" t="s">
        <v>8323</v>
      </c>
      <c r="R2303" t="s">
        <v>8327</v>
      </c>
      <c r="S2303">
        <f t="shared" si="71"/>
        <v>5</v>
      </c>
      <c r="T2303" s="17" t="s">
        <v>8369</v>
      </c>
    </row>
    <row r="2304" spans="1:20" ht="43.2" hidden="1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9">
        <v>41605.868449074071</v>
      </c>
      <c r="K2304">
        <v>1385585434</v>
      </c>
      <c r="L2304" t="b">
        <v>1</v>
      </c>
      <c r="M2304">
        <v>85</v>
      </c>
      <c r="N2304" t="b">
        <v>1</v>
      </c>
      <c r="O2304" t="s">
        <v>8277</v>
      </c>
      <c r="P2304">
        <f t="shared" si="70"/>
        <v>2013</v>
      </c>
      <c r="Q2304" s="12" t="s">
        <v>8323</v>
      </c>
      <c r="R2304" t="s">
        <v>8327</v>
      </c>
      <c r="S2304">
        <f t="shared" si="71"/>
        <v>11</v>
      </c>
      <c r="T2304" s="17" t="s">
        <v>8375</v>
      </c>
    </row>
    <row r="2305" spans="1:20" ht="43.2" hidden="1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9">
        <v>40850.111064814817</v>
      </c>
      <c r="K2305">
        <v>1320287996</v>
      </c>
      <c r="L2305" t="b">
        <v>1</v>
      </c>
      <c r="M2305">
        <v>103</v>
      </c>
      <c r="N2305" t="b">
        <v>1</v>
      </c>
      <c r="O2305" t="s">
        <v>8277</v>
      </c>
      <c r="P2305">
        <f t="shared" si="70"/>
        <v>2011</v>
      </c>
      <c r="Q2305" s="12" t="s">
        <v>8323</v>
      </c>
      <c r="R2305" t="s">
        <v>8327</v>
      </c>
      <c r="S2305">
        <f t="shared" si="71"/>
        <v>11</v>
      </c>
      <c r="T2305" s="17" t="s">
        <v>8375</v>
      </c>
    </row>
    <row r="2306" spans="1:20" ht="43.2" hidden="1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9">
        <v>40502.815868055557</v>
      </c>
      <c r="K2306">
        <v>1290281691</v>
      </c>
      <c r="L2306" t="b">
        <v>1</v>
      </c>
      <c r="M2306">
        <v>113</v>
      </c>
      <c r="N2306" t="b">
        <v>1</v>
      </c>
      <c r="O2306" t="s">
        <v>8277</v>
      </c>
      <c r="P2306">
        <f t="shared" si="70"/>
        <v>2010</v>
      </c>
      <c r="Q2306" s="12" t="s">
        <v>8323</v>
      </c>
      <c r="R2306" t="s">
        <v>8327</v>
      </c>
      <c r="S2306">
        <f t="shared" si="71"/>
        <v>11</v>
      </c>
      <c r="T2306" s="17" t="s">
        <v>8375</v>
      </c>
    </row>
    <row r="2307" spans="1:20" ht="43.2" hidden="1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9">
        <v>41834.695277777777</v>
      </c>
      <c r="K2307">
        <v>1405356072</v>
      </c>
      <c r="L2307" t="b">
        <v>1</v>
      </c>
      <c r="M2307">
        <v>167</v>
      </c>
      <c r="N2307" t="b">
        <v>1</v>
      </c>
      <c r="O2307" t="s">
        <v>8277</v>
      </c>
      <c r="P2307">
        <f t="shared" ref="P2307:P2370" si="72">YEAR(J2307)</f>
        <v>2014</v>
      </c>
      <c r="Q2307" s="12" t="s">
        <v>8323</v>
      </c>
      <c r="R2307" t="s">
        <v>8327</v>
      </c>
      <c r="S2307">
        <f t="shared" ref="S2307:S2370" si="73">MONTH(J2307)</f>
        <v>7</v>
      </c>
      <c r="T2307" s="17" t="s">
        <v>8371</v>
      </c>
    </row>
    <row r="2308" spans="1:20" ht="43.2" hidden="1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9">
        <v>40948.16815972222</v>
      </c>
      <c r="K2308">
        <v>1328760129</v>
      </c>
      <c r="L2308" t="b">
        <v>1</v>
      </c>
      <c r="M2308">
        <v>73</v>
      </c>
      <c r="N2308" t="b">
        <v>1</v>
      </c>
      <c r="O2308" t="s">
        <v>8277</v>
      </c>
      <c r="P2308">
        <f t="shared" si="72"/>
        <v>2012</v>
      </c>
      <c r="Q2308" s="12" t="s">
        <v>8323</v>
      </c>
      <c r="R2308" t="s">
        <v>8327</v>
      </c>
      <c r="S2308">
        <f t="shared" si="73"/>
        <v>2</v>
      </c>
      <c r="T2308" s="17" t="s">
        <v>8366</v>
      </c>
    </row>
    <row r="2309" spans="1:20" ht="43.2" hidden="1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9">
        <v>41004.802465277775</v>
      </c>
      <c r="K2309">
        <v>1333653333</v>
      </c>
      <c r="L2309" t="b">
        <v>1</v>
      </c>
      <c r="M2309">
        <v>75</v>
      </c>
      <c r="N2309" t="b">
        <v>1</v>
      </c>
      <c r="O2309" t="s">
        <v>8277</v>
      </c>
      <c r="P2309">
        <f t="shared" si="72"/>
        <v>2012</v>
      </c>
      <c r="Q2309" s="12" t="s">
        <v>8323</v>
      </c>
      <c r="R2309" t="s">
        <v>8327</v>
      </c>
      <c r="S2309">
        <f t="shared" si="73"/>
        <v>4</v>
      </c>
      <c r="T2309" s="17" t="s">
        <v>8368</v>
      </c>
    </row>
    <row r="2310" spans="1:20" ht="43.2" hidden="1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9">
        <v>41851.962916666664</v>
      </c>
      <c r="K2310">
        <v>1406847996</v>
      </c>
      <c r="L2310" t="b">
        <v>1</v>
      </c>
      <c r="M2310">
        <v>614</v>
      </c>
      <c r="N2310" t="b">
        <v>1</v>
      </c>
      <c r="O2310" t="s">
        <v>8277</v>
      </c>
      <c r="P2310">
        <f t="shared" si="72"/>
        <v>2014</v>
      </c>
      <c r="Q2310" s="12" t="s">
        <v>8323</v>
      </c>
      <c r="R2310" t="s">
        <v>8327</v>
      </c>
      <c r="S2310">
        <f t="shared" si="73"/>
        <v>7</v>
      </c>
      <c r="T2310" s="17" t="s">
        <v>8371</v>
      </c>
    </row>
    <row r="2311" spans="1:20" ht="43.2" hidden="1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9">
        <v>41307.987696759257</v>
      </c>
      <c r="K2311">
        <v>1359848537</v>
      </c>
      <c r="L2311" t="b">
        <v>1</v>
      </c>
      <c r="M2311">
        <v>107</v>
      </c>
      <c r="N2311" t="b">
        <v>1</v>
      </c>
      <c r="O2311" t="s">
        <v>8277</v>
      </c>
      <c r="P2311">
        <f t="shared" si="72"/>
        <v>2013</v>
      </c>
      <c r="Q2311" s="12" t="s">
        <v>8323</v>
      </c>
      <c r="R2311" t="s">
        <v>8327</v>
      </c>
      <c r="S2311">
        <f t="shared" si="73"/>
        <v>2</v>
      </c>
      <c r="T2311" s="17" t="s">
        <v>8366</v>
      </c>
    </row>
    <row r="2312" spans="1:20" ht="43.2" hidden="1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9">
        <v>41324.79415509259</v>
      </c>
      <c r="K2312">
        <v>1361300615</v>
      </c>
      <c r="L2312" t="b">
        <v>1</v>
      </c>
      <c r="M2312">
        <v>1224</v>
      </c>
      <c r="N2312" t="b">
        <v>1</v>
      </c>
      <c r="O2312" t="s">
        <v>8277</v>
      </c>
      <c r="P2312">
        <f t="shared" si="72"/>
        <v>2013</v>
      </c>
      <c r="Q2312" s="12" t="s">
        <v>8323</v>
      </c>
      <c r="R2312" t="s">
        <v>8327</v>
      </c>
      <c r="S2312">
        <f t="shared" si="73"/>
        <v>2</v>
      </c>
      <c r="T2312" s="17" t="s">
        <v>8366</v>
      </c>
    </row>
    <row r="2313" spans="1:20" ht="43.2" hidden="1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9">
        <v>41736.004502314812</v>
      </c>
      <c r="K2313">
        <v>1396829189</v>
      </c>
      <c r="L2313" t="b">
        <v>1</v>
      </c>
      <c r="M2313">
        <v>104</v>
      </c>
      <c r="N2313" t="b">
        <v>1</v>
      </c>
      <c r="O2313" t="s">
        <v>8277</v>
      </c>
      <c r="P2313">
        <f t="shared" si="72"/>
        <v>2014</v>
      </c>
      <c r="Q2313" s="12" t="s">
        <v>8323</v>
      </c>
      <c r="R2313" t="s">
        <v>8327</v>
      </c>
      <c r="S2313">
        <f t="shared" si="73"/>
        <v>4</v>
      </c>
      <c r="T2313" s="17" t="s">
        <v>8368</v>
      </c>
    </row>
    <row r="2314" spans="1:20" ht="43.2" hidden="1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9">
        <v>41716.632847222223</v>
      </c>
      <c r="K2314">
        <v>1395155478</v>
      </c>
      <c r="L2314" t="b">
        <v>1</v>
      </c>
      <c r="M2314">
        <v>79</v>
      </c>
      <c r="N2314" t="b">
        <v>1</v>
      </c>
      <c r="O2314" t="s">
        <v>8277</v>
      </c>
      <c r="P2314">
        <f t="shared" si="72"/>
        <v>2014</v>
      </c>
      <c r="Q2314" s="12" t="s">
        <v>8323</v>
      </c>
      <c r="R2314" t="s">
        <v>8327</v>
      </c>
      <c r="S2314">
        <f t="shared" si="73"/>
        <v>3</v>
      </c>
      <c r="T2314" s="17" t="s">
        <v>8367</v>
      </c>
    </row>
    <row r="2315" spans="1:20" ht="28.8" hidden="1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9">
        <v>41002.958634259259</v>
      </c>
      <c r="K2315">
        <v>1333494026</v>
      </c>
      <c r="L2315" t="b">
        <v>1</v>
      </c>
      <c r="M2315">
        <v>157</v>
      </c>
      <c r="N2315" t="b">
        <v>1</v>
      </c>
      <c r="O2315" t="s">
        <v>8277</v>
      </c>
      <c r="P2315">
        <f t="shared" si="72"/>
        <v>2012</v>
      </c>
      <c r="Q2315" s="12" t="s">
        <v>8323</v>
      </c>
      <c r="R2315" t="s">
        <v>8327</v>
      </c>
      <c r="S2315">
        <f t="shared" si="73"/>
        <v>4</v>
      </c>
      <c r="T2315" s="17" t="s">
        <v>8368</v>
      </c>
    </row>
    <row r="2316" spans="1:20" ht="43.2" hidden="1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9">
        <v>41037.551585648151</v>
      </c>
      <c r="K2316">
        <v>1336482857</v>
      </c>
      <c r="L2316" t="b">
        <v>1</v>
      </c>
      <c r="M2316">
        <v>50</v>
      </c>
      <c r="N2316" t="b">
        <v>1</v>
      </c>
      <c r="O2316" t="s">
        <v>8277</v>
      </c>
      <c r="P2316">
        <f t="shared" si="72"/>
        <v>2012</v>
      </c>
      <c r="Q2316" s="12" t="s">
        <v>8323</v>
      </c>
      <c r="R2316" t="s">
        <v>8327</v>
      </c>
      <c r="S2316">
        <f t="shared" si="73"/>
        <v>5</v>
      </c>
      <c r="T2316" s="17" t="s">
        <v>8369</v>
      </c>
    </row>
    <row r="2317" spans="1:20" ht="28.8" hidden="1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9">
        <v>41004.72619212963</v>
      </c>
      <c r="K2317">
        <v>1333646743</v>
      </c>
      <c r="L2317" t="b">
        <v>1</v>
      </c>
      <c r="M2317">
        <v>64</v>
      </c>
      <c r="N2317" t="b">
        <v>1</v>
      </c>
      <c r="O2317" t="s">
        <v>8277</v>
      </c>
      <c r="P2317">
        <f t="shared" si="72"/>
        <v>2012</v>
      </c>
      <c r="Q2317" s="12" t="s">
        <v>8323</v>
      </c>
      <c r="R2317" t="s">
        <v>8327</v>
      </c>
      <c r="S2317">
        <f t="shared" si="73"/>
        <v>4</v>
      </c>
      <c r="T2317" s="17" t="s">
        <v>8368</v>
      </c>
    </row>
    <row r="2318" spans="1:20" ht="57.6" hidden="1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9">
        <v>40079.725115740737</v>
      </c>
      <c r="K2318">
        <v>1253726650</v>
      </c>
      <c r="L2318" t="b">
        <v>1</v>
      </c>
      <c r="M2318">
        <v>200</v>
      </c>
      <c r="N2318" t="b">
        <v>1</v>
      </c>
      <c r="O2318" t="s">
        <v>8277</v>
      </c>
      <c r="P2318">
        <f t="shared" si="72"/>
        <v>2009</v>
      </c>
      <c r="Q2318" s="12" t="s">
        <v>8323</v>
      </c>
      <c r="R2318" t="s">
        <v>8327</v>
      </c>
      <c r="S2318">
        <f t="shared" si="73"/>
        <v>9</v>
      </c>
      <c r="T2318" s="17" t="s">
        <v>8373</v>
      </c>
    </row>
    <row r="2319" spans="1:20" ht="43.2" hidden="1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9">
        <v>40192.542233796295</v>
      </c>
      <c r="K2319">
        <v>1263474049</v>
      </c>
      <c r="L2319" t="b">
        <v>1</v>
      </c>
      <c r="M2319">
        <v>22</v>
      </c>
      <c r="N2319" t="b">
        <v>1</v>
      </c>
      <c r="O2319" t="s">
        <v>8277</v>
      </c>
      <c r="P2319">
        <f t="shared" si="72"/>
        <v>2010</v>
      </c>
      <c r="Q2319" s="12" t="s">
        <v>8323</v>
      </c>
      <c r="R2319" t="s">
        <v>8327</v>
      </c>
      <c r="S2319">
        <f t="shared" si="73"/>
        <v>1</v>
      </c>
      <c r="T2319" s="17" t="s">
        <v>8365</v>
      </c>
    </row>
    <row r="2320" spans="1:20" ht="57.6" hidden="1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9">
        <v>40050.643680555557</v>
      </c>
      <c r="K2320">
        <v>1251214014</v>
      </c>
      <c r="L2320" t="b">
        <v>1</v>
      </c>
      <c r="M2320">
        <v>163</v>
      </c>
      <c r="N2320" t="b">
        <v>1</v>
      </c>
      <c r="O2320" t="s">
        <v>8277</v>
      </c>
      <c r="P2320">
        <f t="shared" si="72"/>
        <v>2009</v>
      </c>
      <c r="Q2320" s="12" t="s">
        <v>8323</v>
      </c>
      <c r="R2320" t="s">
        <v>8327</v>
      </c>
      <c r="S2320">
        <f t="shared" si="73"/>
        <v>8</v>
      </c>
      <c r="T2320" s="17" t="s">
        <v>8372</v>
      </c>
    </row>
    <row r="2321" spans="1:20" ht="43.2" hidden="1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9">
        <v>41593.082002314812</v>
      </c>
      <c r="K2321">
        <v>1384480685</v>
      </c>
      <c r="L2321" t="b">
        <v>1</v>
      </c>
      <c r="M2321">
        <v>77</v>
      </c>
      <c r="N2321" t="b">
        <v>1</v>
      </c>
      <c r="O2321" t="s">
        <v>8277</v>
      </c>
      <c r="P2321">
        <f t="shared" si="72"/>
        <v>2013</v>
      </c>
      <c r="Q2321" s="12" t="s">
        <v>8323</v>
      </c>
      <c r="R2321" t="s">
        <v>8327</v>
      </c>
      <c r="S2321">
        <f t="shared" si="73"/>
        <v>11</v>
      </c>
      <c r="T2321" s="17" t="s">
        <v>8375</v>
      </c>
    </row>
    <row r="2322" spans="1:20" ht="43.2" hidden="1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9">
        <v>41696.817129629628</v>
      </c>
      <c r="K2322">
        <v>1393443400</v>
      </c>
      <c r="L2322" t="b">
        <v>1</v>
      </c>
      <c r="M2322">
        <v>89</v>
      </c>
      <c r="N2322" t="b">
        <v>1</v>
      </c>
      <c r="O2322" t="s">
        <v>8277</v>
      </c>
      <c r="P2322">
        <f t="shared" si="72"/>
        <v>2014</v>
      </c>
      <c r="Q2322" s="12" t="s">
        <v>8323</v>
      </c>
      <c r="R2322" t="s">
        <v>8327</v>
      </c>
      <c r="S2322">
        <f t="shared" si="73"/>
        <v>2</v>
      </c>
      <c r="T2322" s="17" t="s">
        <v>8366</v>
      </c>
    </row>
    <row r="2323" spans="1:20" ht="43.2" hidden="1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9">
        <v>42799.260428240741</v>
      </c>
      <c r="K2323">
        <v>1488694501</v>
      </c>
      <c r="L2323" t="b">
        <v>0</v>
      </c>
      <c r="M2323">
        <v>64</v>
      </c>
      <c r="N2323" t="b">
        <v>0</v>
      </c>
      <c r="O2323" t="s">
        <v>8296</v>
      </c>
      <c r="P2323">
        <f t="shared" si="72"/>
        <v>2017</v>
      </c>
      <c r="Q2323" s="12" t="s">
        <v>8334</v>
      </c>
      <c r="R2323" t="s">
        <v>8350</v>
      </c>
      <c r="S2323">
        <f t="shared" si="73"/>
        <v>3</v>
      </c>
      <c r="T2323" s="17" t="s">
        <v>8367</v>
      </c>
    </row>
    <row r="2324" spans="1:20" ht="43.2" hidden="1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9">
        <v>42804.895474537036</v>
      </c>
      <c r="K2324">
        <v>1489181369</v>
      </c>
      <c r="L2324" t="b">
        <v>0</v>
      </c>
      <c r="M2324">
        <v>4</v>
      </c>
      <c r="N2324" t="b">
        <v>0</v>
      </c>
      <c r="O2324" t="s">
        <v>8296</v>
      </c>
      <c r="P2324">
        <f t="shared" si="72"/>
        <v>2017</v>
      </c>
      <c r="Q2324" s="12" t="s">
        <v>8334</v>
      </c>
      <c r="R2324" t="s">
        <v>8350</v>
      </c>
      <c r="S2324">
        <f t="shared" si="73"/>
        <v>3</v>
      </c>
      <c r="T2324" s="17" t="s">
        <v>8367</v>
      </c>
    </row>
    <row r="2325" spans="1:20" ht="43.2" hidden="1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9">
        <v>42807.755173611113</v>
      </c>
      <c r="K2325">
        <v>1489428447</v>
      </c>
      <c r="L2325" t="b">
        <v>0</v>
      </c>
      <c r="M2325">
        <v>4</v>
      </c>
      <c r="N2325" t="b">
        <v>0</v>
      </c>
      <c r="O2325" t="s">
        <v>8296</v>
      </c>
      <c r="P2325">
        <f t="shared" si="72"/>
        <v>2017</v>
      </c>
      <c r="Q2325" s="12" t="s">
        <v>8334</v>
      </c>
      <c r="R2325" t="s">
        <v>8350</v>
      </c>
      <c r="S2325">
        <f t="shared" si="73"/>
        <v>3</v>
      </c>
      <c r="T2325" s="17" t="s">
        <v>8367</v>
      </c>
    </row>
    <row r="2326" spans="1:20" ht="28.8" hidden="1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9">
        <v>42790.885243055556</v>
      </c>
      <c r="K2326">
        <v>1487970885</v>
      </c>
      <c r="L2326" t="b">
        <v>0</v>
      </c>
      <c r="M2326">
        <v>61</v>
      </c>
      <c r="N2326" t="b">
        <v>0</v>
      </c>
      <c r="O2326" t="s">
        <v>8296</v>
      </c>
      <c r="P2326">
        <f t="shared" si="72"/>
        <v>2017</v>
      </c>
      <c r="Q2326" s="12" t="s">
        <v>8334</v>
      </c>
      <c r="R2326" t="s">
        <v>8350</v>
      </c>
      <c r="S2326">
        <f t="shared" si="73"/>
        <v>2</v>
      </c>
      <c r="T2326" s="17" t="s">
        <v>8366</v>
      </c>
    </row>
    <row r="2327" spans="1:20" ht="43.2" hidden="1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9">
        <v>42794.022349537037</v>
      </c>
      <c r="K2327">
        <v>1488241931</v>
      </c>
      <c r="L2327" t="b">
        <v>0</v>
      </c>
      <c r="M2327">
        <v>7</v>
      </c>
      <c r="N2327" t="b">
        <v>0</v>
      </c>
      <c r="O2327" t="s">
        <v>8296</v>
      </c>
      <c r="P2327">
        <f t="shared" si="72"/>
        <v>2017</v>
      </c>
      <c r="Q2327" s="12" t="s">
        <v>8334</v>
      </c>
      <c r="R2327" t="s">
        <v>8350</v>
      </c>
      <c r="S2327">
        <f t="shared" si="73"/>
        <v>2</v>
      </c>
      <c r="T2327" s="17" t="s">
        <v>8366</v>
      </c>
    </row>
    <row r="2328" spans="1:20" ht="43.2" hidden="1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9">
        <v>42804.034120370372</v>
      </c>
      <c r="K2328">
        <v>1489106948</v>
      </c>
      <c r="L2328" t="b">
        <v>0</v>
      </c>
      <c r="M2328">
        <v>1</v>
      </c>
      <c r="N2328" t="b">
        <v>0</v>
      </c>
      <c r="O2328" t="s">
        <v>8296</v>
      </c>
      <c r="P2328">
        <f t="shared" si="72"/>
        <v>2017</v>
      </c>
      <c r="Q2328" s="12" t="s">
        <v>8334</v>
      </c>
      <c r="R2328" t="s">
        <v>8350</v>
      </c>
      <c r="S2328">
        <f t="shared" si="73"/>
        <v>3</v>
      </c>
      <c r="T2328" s="17" t="s">
        <v>8367</v>
      </c>
    </row>
    <row r="2329" spans="1:20" ht="28.8" hidden="1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9">
        <v>41842.917129629626</v>
      </c>
      <c r="K2329">
        <v>1406066440</v>
      </c>
      <c r="L2329" t="b">
        <v>1</v>
      </c>
      <c r="M2329">
        <v>3355</v>
      </c>
      <c r="N2329" t="b">
        <v>1</v>
      </c>
      <c r="O2329" t="s">
        <v>8296</v>
      </c>
      <c r="P2329">
        <f t="shared" si="72"/>
        <v>2014</v>
      </c>
      <c r="Q2329" s="12" t="s">
        <v>8334</v>
      </c>
      <c r="R2329" t="s">
        <v>8350</v>
      </c>
      <c r="S2329">
        <f t="shared" si="73"/>
        <v>7</v>
      </c>
      <c r="T2329" s="17" t="s">
        <v>8371</v>
      </c>
    </row>
    <row r="2330" spans="1:20" ht="57.6" hidden="1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9">
        <v>42139.781678240739</v>
      </c>
      <c r="K2330">
        <v>1431715537</v>
      </c>
      <c r="L2330" t="b">
        <v>1</v>
      </c>
      <c r="M2330">
        <v>537</v>
      </c>
      <c r="N2330" t="b">
        <v>1</v>
      </c>
      <c r="O2330" t="s">
        <v>8296</v>
      </c>
      <c r="P2330">
        <f t="shared" si="72"/>
        <v>2015</v>
      </c>
      <c r="Q2330" s="12" t="s">
        <v>8334</v>
      </c>
      <c r="R2330" t="s">
        <v>8350</v>
      </c>
      <c r="S2330">
        <f t="shared" si="73"/>
        <v>5</v>
      </c>
      <c r="T2330" s="17" t="s">
        <v>8369</v>
      </c>
    </row>
    <row r="2331" spans="1:20" ht="43.2" hidden="1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9">
        <v>41807.624374999999</v>
      </c>
      <c r="K2331">
        <v>1403017146</v>
      </c>
      <c r="L2331" t="b">
        <v>1</v>
      </c>
      <c r="M2331">
        <v>125</v>
      </c>
      <c r="N2331" t="b">
        <v>1</v>
      </c>
      <c r="O2331" t="s">
        <v>8296</v>
      </c>
      <c r="P2331">
        <f t="shared" si="72"/>
        <v>2014</v>
      </c>
      <c r="Q2331" s="12" t="s">
        <v>8334</v>
      </c>
      <c r="R2331" t="s">
        <v>8350</v>
      </c>
      <c r="S2331">
        <f t="shared" si="73"/>
        <v>6</v>
      </c>
      <c r="T2331" s="17" t="s">
        <v>8370</v>
      </c>
    </row>
    <row r="2332" spans="1:20" ht="43.2" hidden="1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9">
        <v>42332.89980324074</v>
      </c>
      <c r="K2332">
        <v>1448400943</v>
      </c>
      <c r="L2332" t="b">
        <v>1</v>
      </c>
      <c r="M2332">
        <v>163</v>
      </c>
      <c r="N2332" t="b">
        <v>1</v>
      </c>
      <c r="O2332" t="s">
        <v>8296</v>
      </c>
      <c r="P2332">
        <f t="shared" si="72"/>
        <v>2015</v>
      </c>
      <c r="Q2332" s="12" t="s">
        <v>8334</v>
      </c>
      <c r="R2332" t="s">
        <v>8350</v>
      </c>
      <c r="S2332">
        <f t="shared" si="73"/>
        <v>11</v>
      </c>
      <c r="T2332" s="17" t="s">
        <v>8375</v>
      </c>
    </row>
    <row r="2333" spans="1:20" ht="43.2" hidden="1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9">
        <v>41839.005671296298</v>
      </c>
      <c r="K2333">
        <v>1405728490</v>
      </c>
      <c r="L2333" t="b">
        <v>1</v>
      </c>
      <c r="M2333">
        <v>283</v>
      </c>
      <c r="N2333" t="b">
        <v>1</v>
      </c>
      <c r="O2333" t="s">
        <v>8296</v>
      </c>
      <c r="P2333">
        <f t="shared" si="72"/>
        <v>2014</v>
      </c>
      <c r="Q2333" s="12" t="s">
        <v>8334</v>
      </c>
      <c r="R2333" t="s">
        <v>8350</v>
      </c>
      <c r="S2333">
        <f t="shared" si="73"/>
        <v>7</v>
      </c>
      <c r="T2333" s="17" t="s">
        <v>8371</v>
      </c>
    </row>
    <row r="2334" spans="1:20" ht="43.2" hidden="1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9">
        <v>42011.628136574072</v>
      </c>
      <c r="K2334">
        <v>1420643071</v>
      </c>
      <c r="L2334" t="b">
        <v>1</v>
      </c>
      <c r="M2334">
        <v>352</v>
      </c>
      <c r="N2334" t="b">
        <v>1</v>
      </c>
      <c r="O2334" t="s">
        <v>8296</v>
      </c>
      <c r="P2334">
        <f t="shared" si="72"/>
        <v>2015</v>
      </c>
      <c r="Q2334" s="12" t="s">
        <v>8334</v>
      </c>
      <c r="R2334" t="s">
        <v>8350</v>
      </c>
      <c r="S2334">
        <f t="shared" si="73"/>
        <v>1</v>
      </c>
      <c r="T2334" s="17" t="s">
        <v>8365</v>
      </c>
    </row>
    <row r="2335" spans="1:20" ht="43.2" hidden="1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9">
        <v>41767.650347222225</v>
      </c>
      <c r="K2335">
        <v>1399563390</v>
      </c>
      <c r="L2335" t="b">
        <v>1</v>
      </c>
      <c r="M2335">
        <v>94</v>
      </c>
      <c r="N2335" t="b">
        <v>1</v>
      </c>
      <c r="O2335" t="s">
        <v>8296</v>
      </c>
      <c r="P2335">
        <f t="shared" si="72"/>
        <v>2014</v>
      </c>
      <c r="Q2335" s="12" t="s">
        <v>8334</v>
      </c>
      <c r="R2335" t="s">
        <v>8350</v>
      </c>
      <c r="S2335">
        <f t="shared" si="73"/>
        <v>5</v>
      </c>
      <c r="T2335" s="17" t="s">
        <v>8369</v>
      </c>
    </row>
    <row r="2336" spans="1:20" ht="43.2" hidden="1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9">
        <v>41918.670115740744</v>
      </c>
      <c r="K2336">
        <v>1412611498</v>
      </c>
      <c r="L2336" t="b">
        <v>1</v>
      </c>
      <c r="M2336">
        <v>67</v>
      </c>
      <c r="N2336" t="b">
        <v>1</v>
      </c>
      <c r="O2336" t="s">
        <v>8296</v>
      </c>
      <c r="P2336">
        <f t="shared" si="72"/>
        <v>2014</v>
      </c>
      <c r="Q2336" s="12" t="s">
        <v>8334</v>
      </c>
      <c r="R2336" t="s">
        <v>8350</v>
      </c>
      <c r="S2336">
        <f t="shared" si="73"/>
        <v>10</v>
      </c>
      <c r="T2336" s="17" t="s">
        <v>8374</v>
      </c>
    </row>
    <row r="2337" spans="1:20" ht="43.2" hidden="1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9">
        <v>41771.572256944448</v>
      </c>
      <c r="K2337">
        <v>1399902243</v>
      </c>
      <c r="L2337" t="b">
        <v>1</v>
      </c>
      <c r="M2337">
        <v>221</v>
      </c>
      <c r="N2337" t="b">
        <v>1</v>
      </c>
      <c r="O2337" t="s">
        <v>8296</v>
      </c>
      <c r="P2337">
        <f t="shared" si="72"/>
        <v>2014</v>
      </c>
      <c r="Q2337" s="12" t="s">
        <v>8334</v>
      </c>
      <c r="R2337" t="s">
        <v>8350</v>
      </c>
      <c r="S2337">
        <f t="shared" si="73"/>
        <v>5</v>
      </c>
      <c r="T2337" s="17" t="s">
        <v>8369</v>
      </c>
    </row>
    <row r="2338" spans="1:20" ht="43.2" hidden="1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9">
        <v>41666.924710648149</v>
      </c>
      <c r="K2338">
        <v>1390860695</v>
      </c>
      <c r="L2338" t="b">
        <v>1</v>
      </c>
      <c r="M2338">
        <v>2165</v>
      </c>
      <c r="N2338" t="b">
        <v>1</v>
      </c>
      <c r="O2338" t="s">
        <v>8296</v>
      </c>
      <c r="P2338">
        <f t="shared" si="72"/>
        <v>2014</v>
      </c>
      <c r="Q2338" s="12" t="s">
        <v>8334</v>
      </c>
      <c r="R2338" t="s">
        <v>8350</v>
      </c>
      <c r="S2338">
        <f t="shared" si="73"/>
        <v>1</v>
      </c>
      <c r="T2338" s="17" t="s">
        <v>8365</v>
      </c>
    </row>
    <row r="2339" spans="1:20" ht="28.8" hidden="1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9">
        <v>41786.640543981484</v>
      </c>
      <c r="K2339">
        <v>1401204143</v>
      </c>
      <c r="L2339" t="b">
        <v>1</v>
      </c>
      <c r="M2339">
        <v>179</v>
      </c>
      <c r="N2339" t="b">
        <v>1</v>
      </c>
      <c r="O2339" t="s">
        <v>8296</v>
      </c>
      <c r="P2339">
        <f t="shared" si="72"/>
        <v>2014</v>
      </c>
      <c r="Q2339" s="12" t="s">
        <v>8334</v>
      </c>
      <c r="R2339" t="s">
        <v>8350</v>
      </c>
      <c r="S2339">
        <f t="shared" si="73"/>
        <v>5</v>
      </c>
      <c r="T2339" s="17" t="s">
        <v>8369</v>
      </c>
    </row>
    <row r="2340" spans="1:20" ht="43.2" hidden="1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9">
        <v>41789.896805555552</v>
      </c>
      <c r="K2340">
        <v>1401485484</v>
      </c>
      <c r="L2340" t="b">
        <v>1</v>
      </c>
      <c r="M2340">
        <v>123</v>
      </c>
      <c r="N2340" t="b">
        <v>1</v>
      </c>
      <c r="O2340" t="s">
        <v>8296</v>
      </c>
      <c r="P2340">
        <f t="shared" si="72"/>
        <v>2014</v>
      </c>
      <c r="Q2340" s="12" t="s">
        <v>8334</v>
      </c>
      <c r="R2340" t="s">
        <v>8350</v>
      </c>
      <c r="S2340">
        <f t="shared" si="73"/>
        <v>5</v>
      </c>
      <c r="T2340" s="17" t="s">
        <v>8369</v>
      </c>
    </row>
    <row r="2341" spans="1:20" ht="43.2" hidden="1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9">
        <v>42692.799872685187</v>
      </c>
      <c r="K2341">
        <v>1479496309</v>
      </c>
      <c r="L2341" t="b">
        <v>1</v>
      </c>
      <c r="M2341">
        <v>1104</v>
      </c>
      <c r="N2341" t="b">
        <v>1</v>
      </c>
      <c r="O2341" t="s">
        <v>8296</v>
      </c>
      <c r="P2341">
        <f t="shared" si="72"/>
        <v>2016</v>
      </c>
      <c r="Q2341" s="12" t="s">
        <v>8334</v>
      </c>
      <c r="R2341" t="s">
        <v>8350</v>
      </c>
      <c r="S2341">
        <f t="shared" si="73"/>
        <v>11</v>
      </c>
      <c r="T2341" s="17" t="s">
        <v>8375</v>
      </c>
    </row>
    <row r="2342" spans="1:20" ht="43.2" hidden="1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9">
        <v>42643.642800925925</v>
      </c>
      <c r="K2342">
        <v>1475249138</v>
      </c>
      <c r="L2342" t="b">
        <v>1</v>
      </c>
      <c r="M2342">
        <v>403</v>
      </c>
      <c r="N2342" t="b">
        <v>1</v>
      </c>
      <c r="O2342" t="s">
        <v>8296</v>
      </c>
      <c r="P2342">
        <f t="shared" si="72"/>
        <v>2016</v>
      </c>
      <c r="Q2342" s="12" t="s">
        <v>8334</v>
      </c>
      <c r="R2342" t="s">
        <v>8350</v>
      </c>
      <c r="S2342">
        <f t="shared" si="73"/>
        <v>9</v>
      </c>
      <c r="T2342" s="17" t="s">
        <v>8373</v>
      </c>
    </row>
    <row r="2343" spans="1:20" ht="43.2" hidden="1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9">
        <v>42167.813703703701</v>
      </c>
      <c r="K2343">
        <v>1434137504</v>
      </c>
      <c r="L2343" t="b">
        <v>0</v>
      </c>
      <c r="M2343">
        <v>0</v>
      </c>
      <c r="N2343" t="b">
        <v>0</v>
      </c>
      <c r="O2343" t="s">
        <v>8270</v>
      </c>
      <c r="P2343">
        <f t="shared" si="72"/>
        <v>2015</v>
      </c>
      <c r="Q2343" s="12" t="s">
        <v>8317</v>
      </c>
      <c r="R2343" t="s">
        <v>8318</v>
      </c>
      <c r="S2343">
        <f t="shared" si="73"/>
        <v>6</v>
      </c>
      <c r="T2343" s="17" t="s">
        <v>8370</v>
      </c>
    </row>
    <row r="2344" spans="1:20" ht="43.2" hidden="1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9">
        <v>41897.702199074076</v>
      </c>
      <c r="K2344">
        <v>1410799870</v>
      </c>
      <c r="L2344" t="b">
        <v>0</v>
      </c>
      <c r="M2344">
        <v>0</v>
      </c>
      <c r="N2344" t="b">
        <v>0</v>
      </c>
      <c r="O2344" t="s">
        <v>8270</v>
      </c>
      <c r="P2344">
        <f t="shared" si="72"/>
        <v>2014</v>
      </c>
      <c r="Q2344" s="12" t="s">
        <v>8317</v>
      </c>
      <c r="R2344" t="s">
        <v>8318</v>
      </c>
      <c r="S2344">
        <f t="shared" si="73"/>
        <v>9</v>
      </c>
      <c r="T2344" s="17" t="s">
        <v>8373</v>
      </c>
    </row>
    <row r="2345" spans="1:20" ht="43.2" hidden="1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9">
        <v>42327.825289351851</v>
      </c>
      <c r="K2345">
        <v>1447962505</v>
      </c>
      <c r="L2345" t="b">
        <v>0</v>
      </c>
      <c r="M2345">
        <v>1</v>
      </c>
      <c r="N2345" t="b">
        <v>0</v>
      </c>
      <c r="O2345" t="s">
        <v>8270</v>
      </c>
      <c r="P2345">
        <f t="shared" si="72"/>
        <v>2015</v>
      </c>
      <c r="Q2345" s="12" t="s">
        <v>8317</v>
      </c>
      <c r="R2345" t="s">
        <v>8318</v>
      </c>
      <c r="S2345">
        <f t="shared" si="73"/>
        <v>11</v>
      </c>
      <c r="T2345" s="17" t="s">
        <v>8375</v>
      </c>
    </row>
    <row r="2346" spans="1:20" ht="43.2" hidden="1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9">
        <v>42515.727650462963</v>
      </c>
      <c r="K2346">
        <v>1464197269</v>
      </c>
      <c r="L2346" t="b">
        <v>0</v>
      </c>
      <c r="M2346">
        <v>1</v>
      </c>
      <c r="N2346" t="b">
        <v>0</v>
      </c>
      <c r="O2346" t="s">
        <v>8270</v>
      </c>
      <c r="P2346">
        <f t="shared" si="72"/>
        <v>2016</v>
      </c>
      <c r="Q2346" s="12" t="s">
        <v>8317</v>
      </c>
      <c r="R2346" t="s">
        <v>8318</v>
      </c>
      <c r="S2346">
        <f t="shared" si="73"/>
        <v>5</v>
      </c>
      <c r="T2346" s="17" t="s">
        <v>8369</v>
      </c>
    </row>
    <row r="2347" spans="1:20" ht="43.2" hidden="1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9">
        <v>42060.001805555556</v>
      </c>
      <c r="K2347">
        <v>1424822556</v>
      </c>
      <c r="L2347" t="b">
        <v>0</v>
      </c>
      <c r="M2347">
        <v>0</v>
      </c>
      <c r="N2347" t="b">
        <v>0</v>
      </c>
      <c r="O2347" t="s">
        <v>8270</v>
      </c>
      <c r="P2347">
        <f t="shared" si="72"/>
        <v>2015</v>
      </c>
      <c r="Q2347" s="12" t="s">
        <v>8317</v>
      </c>
      <c r="R2347" t="s">
        <v>8318</v>
      </c>
      <c r="S2347">
        <f t="shared" si="73"/>
        <v>2</v>
      </c>
      <c r="T2347" s="17" t="s">
        <v>8366</v>
      </c>
    </row>
    <row r="2348" spans="1:20" ht="43.2" hidden="1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9">
        <v>42615.79896990741</v>
      </c>
      <c r="K2348">
        <v>1472843431</v>
      </c>
      <c r="L2348" t="b">
        <v>0</v>
      </c>
      <c r="M2348">
        <v>3</v>
      </c>
      <c r="N2348" t="b">
        <v>0</v>
      </c>
      <c r="O2348" t="s">
        <v>8270</v>
      </c>
      <c r="P2348">
        <f t="shared" si="72"/>
        <v>2016</v>
      </c>
      <c r="Q2348" s="12" t="s">
        <v>8317</v>
      </c>
      <c r="R2348" t="s">
        <v>8318</v>
      </c>
      <c r="S2348">
        <f t="shared" si="73"/>
        <v>9</v>
      </c>
      <c r="T2348" s="17" t="s">
        <v>8373</v>
      </c>
    </row>
    <row r="2349" spans="1:20" ht="43.2" hidden="1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9">
        <v>42577.607361111113</v>
      </c>
      <c r="K2349">
        <v>1469543676</v>
      </c>
      <c r="L2349" t="b">
        <v>0</v>
      </c>
      <c r="M2349">
        <v>1</v>
      </c>
      <c r="N2349" t="b">
        <v>0</v>
      </c>
      <c r="O2349" t="s">
        <v>8270</v>
      </c>
      <c r="P2349">
        <f t="shared" si="72"/>
        <v>2016</v>
      </c>
      <c r="Q2349" s="12" t="s">
        <v>8317</v>
      </c>
      <c r="R2349" t="s">
        <v>8318</v>
      </c>
      <c r="S2349">
        <f t="shared" si="73"/>
        <v>7</v>
      </c>
      <c r="T2349" s="17" t="s">
        <v>8371</v>
      </c>
    </row>
    <row r="2350" spans="1:20" ht="43.2" hidden="1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9">
        <v>42360.932152777779</v>
      </c>
      <c r="K2350">
        <v>1450822938</v>
      </c>
      <c r="L2350" t="b">
        <v>0</v>
      </c>
      <c r="M2350">
        <v>5</v>
      </c>
      <c r="N2350" t="b">
        <v>0</v>
      </c>
      <c r="O2350" t="s">
        <v>8270</v>
      </c>
      <c r="P2350">
        <f t="shared" si="72"/>
        <v>2015</v>
      </c>
      <c r="Q2350" s="12" t="s">
        <v>8317</v>
      </c>
      <c r="R2350" t="s">
        <v>8318</v>
      </c>
      <c r="S2350">
        <f t="shared" si="73"/>
        <v>12</v>
      </c>
      <c r="T2350" s="17" t="s">
        <v>8376</v>
      </c>
    </row>
    <row r="2351" spans="1:20" ht="43.2" hidden="1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9">
        <v>42198.775787037041</v>
      </c>
      <c r="K2351">
        <v>1436812628</v>
      </c>
      <c r="L2351" t="b">
        <v>0</v>
      </c>
      <c r="M2351">
        <v>0</v>
      </c>
      <c r="N2351" t="b">
        <v>0</v>
      </c>
      <c r="O2351" t="s">
        <v>8270</v>
      </c>
      <c r="P2351">
        <f t="shared" si="72"/>
        <v>2015</v>
      </c>
      <c r="Q2351" s="12" t="s">
        <v>8317</v>
      </c>
      <c r="R2351" t="s">
        <v>8318</v>
      </c>
      <c r="S2351">
        <f t="shared" si="73"/>
        <v>7</v>
      </c>
      <c r="T2351" s="17" t="s">
        <v>8371</v>
      </c>
    </row>
    <row r="2352" spans="1:20" ht="43.2" hidden="1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9">
        <v>42708.842245370368</v>
      </c>
      <c r="K2352">
        <v>1480882370</v>
      </c>
      <c r="L2352" t="b">
        <v>0</v>
      </c>
      <c r="M2352">
        <v>0</v>
      </c>
      <c r="N2352" t="b">
        <v>0</v>
      </c>
      <c r="O2352" t="s">
        <v>8270</v>
      </c>
      <c r="P2352">
        <f t="shared" si="72"/>
        <v>2016</v>
      </c>
      <c r="Q2352" s="12" t="s">
        <v>8317</v>
      </c>
      <c r="R2352" t="s">
        <v>8318</v>
      </c>
      <c r="S2352">
        <f t="shared" si="73"/>
        <v>12</v>
      </c>
      <c r="T2352" s="17" t="s">
        <v>8376</v>
      </c>
    </row>
    <row r="2353" spans="1:20" ht="28.8" hidden="1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9">
        <v>42094.101145833331</v>
      </c>
      <c r="K2353">
        <v>1427768739</v>
      </c>
      <c r="L2353" t="b">
        <v>0</v>
      </c>
      <c r="M2353">
        <v>7</v>
      </c>
      <c r="N2353" t="b">
        <v>0</v>
      </c>
      <c r="O2353" t="s">
        <v>8270</v>
      </c>
      <c r="P2353">
        <f t="shared" si="72"/>
        <v>2015</v>
      </c>
      <c r="Q2353" s="12" t="s">
        <v>8317</v>
      </c>
      <c r="R2353" t="s">
        <v>8318</v>
      </c>
      <c r="S2353">
        <f t="shared" si="73"/>
        <v>3</v>
      </c>
      <c r="T2353" s="17" t="s">
        <v>8367</v>
      </c>
    </row>
    <row r="2354" spans="1:20" ht="43.2" hidden="1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9">
        <v>42101.633703703701</v>
      </c>
      <c r="K2354">
        <v>1428419552</v>
      </c>
      <c r="L2354" t="b">
        <v>0</v>
      </c>
      <c r="M2354">
        <v>0</v>
      </c>
      <c r="N2354" t="b">
        <v>0</v>
      </c>
      <c r="O2354" t="s">
        <v>8270</v>
      </c>
      <c r="P2354">
        <f t="shared" si="72"/>
        <v>2015</v>
      </c>
      <c r="Q2354" s="12" t="s">
        <v>8317</v>
      </c>
      <c r="R2354" t="s">
        <v>8318</v>
      </c>
      <c r="S2354">
        <f t="shared" si="73"/>
        <v>4</v>
      </c>
      <c r="T2354" s="17" t="s">
        <v>8368</v>
      </c>
    </row>
    <row r="2355" spans="1:20" ht="43.2" hidden="1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9">
        <v>42103.676180555558</v>
      </c>
      <c r="K2355">
        <v>1428596022</v>
      </c>
      <c r="L2355" t="b">
        <v>0</v>
      </c>
      <c r="M2355">
        <v>0</v>
      </c>
      <c r="N2355" t="b">
        <v>0</v>
      </c>
      <c r="O2355" t="s">
        <v>8270</v>
      </c>
      <c r="P2355">
        <f t="shared" si="72"/>
        <v>2015</v>
      </c>
      <c r="Q2355" s="12" t="s">
        <v>8317</v>
      </c>
      <c r="R2355" t="s">
        <v>8318</v>
      </c>
      <c r="S2355">
        <f t="shared" si="73"/>
        <v>4</v>
      </c>
      <c r="T2355" s="17" t="s">
        <v>8368</v>
      </c>
    </row>
    <row r="2356" spans="1:20" ht="43.2" hidden="1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9">
        <v>41954.722916666666</v>
      </c>
      <c r="K2356">
        <v>1415726460</v>
      </c>
      <c r="L2356" t="b">
        <v>0</v>
      </c>
      <c r="M2356">
        <v>1</v>
      </c>
      <c r="N2356" t="b">
        <v>0</v>
      </c>
      <c r="O2356" t="s">
        <v>8270</v>
      </c>
      <c r="P2356">
        <f t="shared" si="72"/>
        <v>2014</v>
      </c>
      <c r="Q2356" s="12" t="s">
        <v>8317</v>
      </c>
      <c r="R2356" t="s">
        <v>8318</v>
      </c>
      <c r="S2356">
        <f t="shared" si="73"/>
        <v>11</v>
      </c>
      <c r="T2356" s="17" t="s">
        <v>8375</v>
      </c>
    </row>
    <row r="2357" spans="1:20" ht="43.2" hidden="1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9">
        <v>42096.918240740742</v>
      </c>
      <c r="K2357">
        <v>1428012136</v>
      </c>
      <c r="L2357" t="b">
        <v>0</v>
      </c>
      <c r="M2357">
        <v>2</v>
      </c>
      <c r="N2357" t="b">
        <v>0</v>
      </c>
      <c r="O2357" t="s">
        <v>8270</v>
      </c>
      <c r="P2357">
        <f t="shared" si="72"/>
        <v>2015</v>
      </c>
      <c r="Q2357" s="12" t="s">
        <v>8317</v>
      </c>
      <c r="R2357" t="s">
        <v>8318</v>
      </c>
      <c r="S2357">
        <f t="shared" si="73"/>
        <v>4</v>
      </c>
      <c r="T2357" s="17" t="s">
        <v>8368</v>
      </c>
    </row>
    <row r="2358" spans="1:20" ht="28.8" hidden="1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9">
        <v>42130.78361111111</v>
      </c>
      <c r="K2358">
        <v>1430938104</v>
      </c>
      <c r="L2358" t="b">
        <v>0</v>
      </c>
      <c r="M2358">
        <v>0</v>
      </c>
      <c r="N2358" t="b">
        <v>0</v>
      </c>
      <c r="O2358" t="s">
        <v>8270</v>
      </c>
      <c r="P2358">
        <f t="shared" si="72"/>
        <v>2015</v>
      </c>
      <c r="Q2358" s="12" t="s">
        <v>8317</v>
      </c>
      <c r="R2358" t="s">
        <v>8318</v>
      </c>
      <c r="S2358">
        <f t="shared" si="73"/>
        <v>5</v>
      </c>
      <c r="T2358" s="17" t="s">
        <v>8369</v>
      </c>
    </row>
    <row r="2359" spans="1:20" ht="28.8" hidden="1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9">
        <v>42264.620115740741</v>
      </c>
      <c r="K2359">
        <v>1442501578</v>
      </c>
      <c r="L2359" t="b">
        <v>0</v>
      </c>
      <c r="M2359">
        <v>0</v>
      </c>
      <c r="N2359" t="b">
        <v>0</v>
      </c>
      <c r="O2359" t="s">
        <v>8270</v>
      </c>
      <c r="P2359">
        <f t="shared" si="72"/>
        <v>2015</v>
      </c>
      <c r="Q2359" s="12" t="s">
        <v>8317</v>
      </c>
      <c r="R2359" t="s">
        <v>8318</v>
      </c>
      <c r="S2359">
        <f t="shared" si="73"/>
        <v>9</v>
      </c>
      <c r="T2359" s="17" t="s">
        <v>8373</v>
      </c>
    </row>
    <row r="2360" spans="1:20" ht="43.2" hidden="1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9">
        <v>41978.930972222224</v>
      </c>
      <c r="K2360">
        <v>1417818036</v>
      </c>
      <c r="L2360" t="b">
        <v>0</v>
      </c>
      <c r="M2360">
        <v>0</v>
      </c>
      <c r="N2360" t="b">
        <v>0</v>
      </c>
      <c r="O2360" t="s">
        <v>8270</v>
      </c>
      <c r="P2360">
        <f t="shared" si="72"/>
        <v>2014</v>
      </c>
      <c r="Q2360" s="12" t="s">
        <v>8317</v>
      </c>
      <c r="R2360" t="s">
        <v>8318</v>
      </c>
      <c r="S2360">
        <f t="shared" si="73"/>
        <v>12</v>
      </c>
      <c r="T2360" s="17" t="s">
        <v>8376</v>
      </c>
    </row>
    <row r="2361" spans="1:20" ht="43.2" hidden="1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9">
        <v>42159.649583333332</v>
      </c>
      <c r="K2361">
        <v>1433432124</v>
      </c>
      <c r="L2361" t="b">
        <v>0</v>
      </c>
      <c r="M2361">
        <v>3</v>
      </c>
      <c r="N2361" t="b">
        <v>0</v>
      </c>
      <c r="O2361" t="s">
        <v>8270</v>
      </c>
      <c r="P2361">
        <f t="shared" si="72"/>
        <v>2015</v>
      </c>
      <c r="Q2361" s="12" t="s">
        <v>8317</v>
      </c>
      <c r="R2361" t="s">
        <v>8318</v>
      </c>
      <c r="S2361">
        <f t="shared" si="73"/>
        <v>6</v>
      </c>
      <c r="T2361" s="17" t="s">
        <v>8370</v>
      </c>
    </row>
    <row r="2362" spans="1:20" ht="43.2" hidden="1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9">
        <v>42377.706944444442</v>
      </c>
      <c r="K2362">
        <v>1452272280</v>
      </c>
      <c r="L2362" t="b">
        <v>0</v>
      </c>
      <c r="M2362">
        <v>1</v>
      </c>
      <c r="N2362" t="b">
        <v>0</v>
      </c>
      <c r="O2362" t="s">
        <v>8270</v>
      </c>
      <c r="P2362">
        <f t="shared" si="72"/>
        <v>2016</v>
      </c>
      <c r="Q2362" s="12" t="s">
        <v>8317</v>
      </c>
      <c r="R2362" t="s">
        <v>8318</v>
      </c>
      <c r="S2362">
        <f t="shared" si="73"/>
        <v>1</v>
      </c>
      <c r="T2362" s="17" t="s">
        <v>8365</v>
      </c>
    </row>
    <row r="2363" spans="1:20" ht="43.2" hidden="1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9">
        <v>42466.858888888892</v>
      </c>
      <c r="K2363">
        <v>1459975008</v>
      </c>
      <c r="L2363" t="b">
        <v>0</v>
      </c>
      <c r="M2363">
        <v>0</v>
      </c>
      <c r="N2363" t="b">
        <v>0</v>
      </c>
      <c r="O2363" t="s">
        <v>8270</v>
      </c>
      <c r="P2363">
        <f t="shared" si="72"/>
        <v>2016</v>
      </c>
      <c r="Q2363" s="12" t="s">
        <v>8317</v>
      </c>
      <c r="R2363" t="s">
        <v>8318</v>
      </c>
      <c r="S2363">
        <f t="shared" si="73"/>
        <v>4</v>
      </c>
      <c r="T2363" s="17" t="s">
        <v>8368</v>
      </c>
    </row>
    <row r="2364" spans="1:20" ht="43.2" hidden="1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9">
        <v>41954.688310185185</v>
      </c>
      <c r="K2364">
        <v>1415723470</v>
      </c>
      <c r="L2364" t="b">
        <v>0</v>
      </c>
      <c r="M2364">
        <v>2</v>
      </c>
      <c r="N2364" t="b">
        <v>0</v>
      </c>
      <c r="O2364" t="s">
        <v>8270</v>
      </c>
      <c r="P2364">
        <f t="shared" si="72"/>
        <v>2014</v>
      </c>
      <c r="Q2364" s="12" t="s">
        <v>8317</v>
      </c>
      <c r="R2364" t="s">
        <v>8318</v>
      </c>
      <c r="S2364">
        <f t="shared" si="73"/>
        <v>11</v>
      </c>
      <c r="T2364" s="17" t="s">
        <v>8375</v>
      </c>
    </row>
    <row r="2365" spans="1:20" ht="43.2" hidden="1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9">
        <v>42322.011574074073</v>
      </c>
      <c r="K2365">
        <v>1447460200</v>
      </c>
      <c r="L2365" t="b">
        <v>0</v>
      </c>
      <c r="M2365">
        <v>0</v>
      </c>
      <c r="N2365" t="b">
        <v>0</v>
      </c>
      <c r="O2365" t="s">
        <v>8270</v>
      </c>
      <c r="P2365">
        <f t="shared" si="72"/>
        <v>2015</v>
      </c>
      <c r="Q2365" s="12" t="s">
        <v>8317</v>
      </c>
      <c r="R2365" t="s">
        <v>8318</v>
      </c>
      <c r="S2365">
        <f t="shared" si="73"/>
        <v>11</v>
      </c>
      <c r="T2365" s="17" t="s">
        <v>8375</v>
      </c>
    </row>
    <row r="2366" spans="1:20" ht="28.8" hidden="1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9">
        <v>42248.934675925928</v>
      </c>
      <c r="K2366">
        <v>1441146356</v>
      </c>
      <c r="L2366" t="b">
        <v>0</v>
      </c>
      <c r="M2366">
        <v>0</v>
      </c>
      <c r="N2366" t="b">
        <v>0</v>
      </c>
      <c r="O2366" t="s">
        <v>8270</v>
      </c>
      <c r="P2366">
        <f t="shared" si="72"/>
        <v>2015</v>
      </c>
      <c r="Q2366" s="12" t="s">
        <v>8317</v>
      </c>
      <c r="R2366" t="s">
        <v>8318</v>
      </c>
      <c r="S2366">
        <f t="shared" si="73"/>
        <v>9</v>
      </c>
      <c r="T2366" s="17" t="s">
        <v>8373</v>
      </c>
    </row>
    <row r="2367" spans="1:20" ht="43.2" hidden="1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9">
        <v>42346.736400462964</v>
      </c>
      <c r="K2367">
        <v>1449596425</v>
      </c>
      <c r="L2367" t="b">
        <v>0</v>
      </c>
      <c r="M2367">
        <v>0</v>
      </c>
      <c r="N2367" t="b">
        <v>0</v>
      </c>
      <c r="O2367" t="s">
        <v>8270</v>
      </c>
      <c r="P2367">
        <f t="shared" si="72"/>
        <v>2015</v>
      </c>
      <c r="Q2367" s="12" t="s">
        <v>8317</v>
      </c>
      <c r="R2367" t="s">
        <v>8318</v>
      </c>
      <c r="S2367">
        <f t="shared" si="73"/>
        <v>12</v>
      </c>
      <c r="T2367" s="17" t="s">
        <v>8376</v>
      </c>
    </row>
    <row r="2368" spans="1:20" ht="43.2" hidden="1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9">
        <v>42268.531631944446</v>
      </c>
      <c r="K2368">
        <v>1442839533</v>
      </c>
      <c r="L2368" t="b">
        <v>0</v>
      </c>
      <c r="M2368">
        <v>27</v>
      </c>
      <c r="N2368" t="b">
        <v>0</v>
      </c>
      <c r="O2368" t="s">
        <v>8270</v>
      </c>
      <c r="P2368">
        <f t="shared" si="72"/>
        <v>2015</v>
      </c>
      <c r="Q2368" s="12" t="s">
        <v>8317</v>
      </c>
      <c r="R2368" t="s">
        <v>8318</v>
      </c>
      <c r="S2368">
        <f t="shared" si="73"/>
        <v>9</v>
      </c>
      <c r="T2368" s="17" t="s">
        <v>8373</v>
      </c>
    </row>
    <row r="2369" spans="1:20" ht="43.2" hidden="1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9">
        <v>42425.970092592594</v>
      </c>
      <c r="K2369">
        <v>1456442216</v>
      </c>
      <c r="L2369" t="b">
        <v>0</v>
      </c>
      <c r="M2369">
        <v>14</v>
      </c>
      <c r="N2369" t="b">
        <v>0</v>
      </c>
      <c r="O2369" t="s">
        <v>8270</v>
      </c>
      <c r="P2369">
        <f t="shared" si="72"/>
        <v>2016</v>
      </c>
      <c r="Q2369" s="12" t="s">
        <v>8317</v>
      </c>
      <c r="R2369" t="s">
        <v>8318</v>
      </c>
      <c r="S2369">
        <f t="shared" si="73"/>
        <v>2</v>
      </c>
      <c r="T2369" s="17" t="s">
        <v>8366</v>
      </c>
    </row>
    <row r="2370" spans="1:20" ht="43.2" hidden="1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9">
        <v>42063.721817129626</v>
      </c>
      <c r="K2370">
        <v>1425143965</v>
      </c>
      <c r="L2370" t="b">
        <v>0</v>
      </c>
      <c r="M2370">
        <v>2</v>
      </c>
      <c r="N2370" t="b">
        <v>0</v>
      </c>
      <c r="O2370" t="s">
        <v>8270</v>
      </c>
      <c r="P2370">
        <f t="shared" si="72"/>
        <v>2015</v>
      </c>
      <c r="Q2370" s="12" t="s">
        <v>8317</v>
      </c>
      <c r="R2370" t="s">
        <v>8318</v>
      </c>
      <c r="S2370">
        <f t="shared" si="73"/>
        <v>2</v>
      </c>
      <c r="T2370" s="17" t="s">
        <v>8366</v>
      </c>
    </row>
    <row r="2371" spans="1:20" ht="43.2" hidden="1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9">
        <v>42380.812627314815</v>
      </c>
      <c r="K2371">
        <v>1452540611</v>
      </c>
      <c r="L2371" t="b">
        <v>0</v>
      </c>
      <c r="M2371">
        <v>0</v>
      </c>
      <c r="N2371" t="b">
        <v>0</v>
      </c>
      <c r="O2371" t="s">
        <v>8270</v>
      </c>
      <c r="P2371">
        <f t="shared" ref="P2371:P2434" si="74">YEAR(J2371)</f>
        <v>2016</v>
      </c>
      <c r="Q2371" s="12" t="s">
        <v>8317</v>
      </c>
      <c r="R2371" t="s">
        <v>8318</v>
      </c>
      <c r="S2371">
        <f t="shared" ref="S2371:S2434" si="75">MONTH(J2371)</f>
        <v>1</v>
      </c>
      <c r="T2371" s="17" t="s">
        <v>8365</v>
      </c>
    </row>
    <row r="2372" spans="1:20" ht="43.2" hidden="1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9">
        <v>41961.189131944448</v>
      </c>
      <c r="K2372">
        <v>1416285141</v>
      </c>
      <c r="L2372" t="b">
        <v>0</v>
      </c>
      <c r="M2372">
        <v>4</v>
      </c>
      <c r="N2372" t="b">
        <v>0</v>
      </c>
      <c r="O2372" t="s">
        <v>8270</v>
      </c>
      <c r="P2372">
        <f t="shared" si="74"/>
        <v>2014</v>
      </c>
      <c r="Q2372" s="12" t="s">
        <v>8317</v>
      </c>
      <c r="R2372" t="s">
        <v>8318</v>
      </c>
      <c r="S2372">
        <f t="shared" si="75"/>
        <v>11</v>
      </c>
      <c r="T2372" s="17" t="s">
        <v>8375</v>
      </c>
    </row>
    <row r="2373" spans="1:20" ht="43.2" hidden="1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9">
        <v>42150.777731481481</v>
      </c>
      <c r="K2373">
        <v>1432665596</v>
      </c>
      <c r="L2373" t="b">
        <v>0</v>
      </c>
      <c r="M2373">
        <v>0</v>
      </c>
      <c r="N2373" t="b">
        <v>0</v>
      </c>
      <c r="O2373" t="s">
        <v>8270</v>
      </c>
      <c r="P2373">
        <f t="shared" si="74"/>
        <v>2015</v>
      </c>
      <c r="Q2373" s="12" t="s">
        <v>8317</v>
      </c>
      <c r="R2373" t="s">
        <v>8318</v>
      </c>
      <c r="S2373">
        <f t="shared" si="75"/>
        <v>5</v>
      </c>
      <c r="T2373" s="17" t="s">
        <v>8369</v>
      </c>
    </row>
    <row r="2374" spans="1:20" ht="43.2" hidden="1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9">
        <v>42088.069108796299</v>
      </c>
      <c r="K2374">
        <v>1427247571</v>
      </c>
      <c r="L2374" t="b">
        <v>0</v>
      </c>
      <c r="M2374">
        <v>6</v>
      </c>
      <c r="N2374" t="b">
        <v>0</v>
      </c>
      <c r="O2374" t="s">
        <v>8270</v>
      </c>
      <c r="P2374">
        <f t="shared" si="74"/>
        <v>2015</v>
      </c>
      <c r="Q2374" s="12" t="s">
        <v>8317</v>
      </c>
      <c r="R2374" t="s">
        <v>8318</v>
      </c>
      <c r="S2374">
        <f t="shared" si="75"/>
        <v>3</v>
      </c>
      <c r="T2374" s="17" t="s">
        <v>8367</v>
      </c>
    </row>
    <row r="2375" spans="1:20" ht="28.8" hidden="1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9">
        <v>42215.662314814814</v>
      </c>
      <c r="K2375">
        <v>1438271624</v>
      </c>
      <c r="L2375" t="b">
        <v>0</v>
      </c>
      <c r="M2375">
        <v>1</v>
      </c>
      <c r="N2375" t="b">
        <v>0</v>
      </c>
      <c r="O2375" t="s">
        <v>8270</v>
      </c>
      <c r="P2375">
        <f t="shared" si="74"/>
        <v>2015</v>
      </c>
      <c r="Q2375" s="12" t="s">
        <v>8317</v>
      </c>
      <c r="R2375" t="s">
        <v>8318</v>
      </c>
      <c r="S2375">
        <f t="shared" si="75"/>
        <v>7</v>
      </c>
      <c r="T2375" s="17" t="s">
        <v>8371</v>
      </c>
    </row>
    <row r="2376" spans="1:20" ht="43.2" hidden="1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9">
        <v>42017.843287037038</v>
      </c>
      <c r="K2376">
        <v>1421180060</v>
      </c>
      <c r="L2376" t="b">
        <v>0</v>
      </c>
      <c r="M2376">
        <v>1</v>
      </c>
      <c r="N2376" t="b">
        <v>0</v>
      </c>
      <c r="O2376" t="s">
        <v>8270</v>
      </c>
      <c r="P2376">
        <f t="shared" si="74"/>
        <v>2015</v>
      </c>
      <c r="Q2376" s="12" t="s">
        <v>8317</v>
      </c>
      <c r="R2376" t="s">
        <v>8318</v>
      </c>
      <c r="S2376">
        <f t="shared" si="75"/>
        <v>1</v>
      </c>
      <c r="T2376" s="17" t="s">
        <v>8365</v>
      </c>
    </row>
    <row r="2377" spans="1:20" ht="43.2" hidden="1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9">
        <v>42592.836076388892</v>
      </c>
      <c r="K2377">
        <v>1470859437</v>
      </c>
      <c r="L2377" t="b">
        <v>0</v>
      </c>
      <c r="M2377">
        <v>0</v>
      </c>
      <c r="N2377" t="b">
        <v>0</v>
      </c>
      <c r="O2377" t="s">
        <v>8270</v>
      </c>
      <c r="P2377">
        <f t="shared" si="74"/>
        <v>2016</v>
      </c>
      <c r="Q2377" s="12" t="s">
        <v>8317</v>
      </c>
      <c r="R2377" t="s">
        <v>8318</v>
      </c>
      <c r="S2377">
        <f t="shared" si="75"/>
        <v>8</v>
      </c>
      <c r="T2377" s="17" t="s">
        <v>8372</v>
      </c>
    </row>
    <row r="2378" spans="1:20" ht="43.2" hidden="1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9">
        <v>42318.925532407404</v>
      </c>
      <c r="K2378">
        <v>1447193566</v>
      </c>
      <c r="L2378" t="b">
        <v>0</v>
      </c>
      <c r="M2378">
        <v>4</v>
      </c>
      <c r="N2378" t="b">
        <v>0</v>
      </c>
      <c r="O2378" t="s">
        <v>8270</v>
      </c>
      <c r="P2378">
        <f t="shared" si="74"/>
        <v>2015</v>
      </c>
      <c r="Q2378" s="12" t="s">
        <v>8317</v>
      </c>
      <c r="R2378" t="s">
        <v>8318</v>
      </c>
      <c r="S2378">
        <f t="shared" si="75"/>
        <v>11</v>
      </c>
      <c r="T2378" s="17" t="s">
        <v>8375</v>
      </c>
    </row>
    <row r="2379" spans="1:20" ht="43.2" hidden="1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9">
        <v>42669.870173611111</v>
      </c>
      <c r="K2379">
        <v>1477515183</v>
      </c>
      <c r="L2379" t="b">
        <v>0</v>
      </c>
      <c r="M2379">
        <v>0</v>
      </c>
      <c r="N2379" t="b">
        <v>0</v>
      </c>
      <c r="O2379" t="s">
        <v>8270</v>
      </c>
      <c r="P2379">
        <f t="shared" si="74"/>
        <v>2016</v>
      </c>
      <c r="Q2379" s="12" t="s">
        <v>8317</v>
      </c>
      <c r="R2379" t="s">
        <v>8318</v>
      </c>
      <c r="S2379">
        <f t="shared" si="75"/>
        <v>10</v>
      </c>
      <c r="T2379" s="17" t="s">
        <v>8374</v>
      </c>
    </row>
    <row r="2380" spans="1:20" ht="28.8" hidden="1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9">
        <v>42213.013078703705</v>
      </c>
      <c r="K2380">
        <v>1438042730</v>
      </c>
      <c r="L2380" t="b">
        <v>0</v>
      </c>
      <c r="M2380">
        <v>0</v>
      </c>
      <c r="N2380" t="b">
        <v>0</v>
      </c>
      <c r="O2380" t="s">
        <v>8270</v>
      </c>
      <c r="P2380">
        <f t="shared" si="74"/>
        <v>2015</v>
      </c>
      <c r="Q2380" s="12" t="s">
        <v>8317</v>
      </c>
      <c r="R2380" t="s">
        <v>8318</v>
      </c>
      <c r="S2380">
        <f t="shared" si="75"/>
        <v>7</v>
      </c>
      <c r="T2380" s="17" t="s">
        <v>8371</v>
      </c>
    </row>
    <row r="2381" spans="1:20" ht="28.8" hidden="1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9">
        <v>42237.016388888886</v>
      </c>
      <c r="K2381">
        <v>1440116616</v>
      </c>
      <c r="L2381" t="b">
        <v>0</v>
      </c>
      <c r="M2381">
        <v>0</v>
      </c>
      <c r="N2381" t="b">
        <v>0</v>
      </c>
      <c r="O2381" t="s">
        <v>8270</v>
      </c>
      <c r="P2381">
        <f t="shared" si="74"/>
        <v>2015</v>
      </c>
      <c r="Q2381" s="12" t="s">
        <v>8317</v>
      </c>
      <c r="R2381" t="s">
        <v>8318</v>
      </c>
      <c r="S2381">
        <f t="shared" si="75"/>
        <v>8</v>
      </c>
      <c r="T2381" s="17" t="s">
        <v>8372</v>
      </c>
    </row>
    <row r="2382" spans="1:20" ht="43.2" hidden="1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9">
        <v>42248.793310185189</v>
      </c>
      <c r="K2382">
        <v>1441134142</v>
      </c>
      <c r="L2382" t="b">
        <v>0</v>
      </c>
      <c r="M2382">
        <v>3</v>
      </c>
      <c r="N2382" t="b">
        <v>0</v>
      </c>
      <c r="O2382" t="s">
        <v>8270</v>
      </c>
      <c r="P2382">
        <f t="shared" si="74"/>
        <v>2015</v>
      </c>
      <c r="Q2382" s="12" t="s">
        <v>8317</v>
      </c>
      <c r="R2382" t="s">
        <v>8318</v>
      </c>
      <c r="S2382">
        <f t="shared" si="75"/>
        <v>9</v>
      </c>
      <c r="T2382" s="17" t="s">
        <v>8373</v>
      </c>
    </row>
    <row r="2383" spans="1:20" ht="43.2" hidden="1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9">
        <v>42074.935740740744</v>
      </c>
      <c r="K2383">
        <v>1426112848</v>
      </c>
      <c r="L2383" t="b">
        <v>0</v>
      </c>
      <c r="M2383">
        <v>7</v>
      </c>
      <c r="N2383" t="b">
        <v>0</v>
      </c>
      <c r="O2383" t="s">
        <v>8270</v>
      </c>
      <c r="P2383">
        <f t="shared" si="74"/>
        <v>2015</v>
      </c>
      <c r="Q2383" s="12" t="s">
        <v>8317</v>
      </c>
      <c r="R2383" t="s">
        <v>8318</v>
      </c>
      <c r="S2383">
        <f t="shared" si="75"/>
        <v>3</v>
      </c>
      <c r="T2383" s="17" t="s">
        <v>8367</v>
      </c>
    </row>
    <row r="2384" spans="1:20" ht="57.6" hidden="1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9">
        <v>42195.187534722223</v>
      </c>
      <c r="K2384">
        <v>1436502603</v>
      </c>
      <c r="L2384" t="b">
        <v>0</v>
      </c>
      <c r="M2384">
        <v>2</v>
      </c>
      <c r="N2384" t="b">
        <v>0</v>
      </c>
      <c r="O2384" t="s">
        <v>8270</v>
      </c>
      <c r="P2384">
        <f t="shared" si="74"/>
        <v>2015</v>
      </c>
      <c r="Q2384" s="12" t="s">
        <v>8317</v>
      </c>
      <c r="R2384" t="s">
        <v>8318</v>
      </c>
      <c r="S2384">
        <f t="shared" si="75"/>
        <v>7</v>
      </c>
      <c r="T2384" s="17" t="s">
        <v>8371</v>
      </c>
    </row>
    <row r="2385" spans="1:20" ht="43.2" hidden="1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9">
        <v>42027.056793981479</v>
      </c>
      <c r="K2385">
        <v>1421976107</v>
      </c>
      <c r="L2385" t="b">
        <v>0</v>
      </c>
      <c r="M2385">
        <v>3</v>
      </c>
      <c r="N2385" t="b">
        <v>0</v>
      </c>
      <c r="O2385" t="s">
        <v>8270</v>
      </c>
      <c r="P2385">
        <f t="shared" si="74"/>
        <v>2015</v>
      </c>
      <c r="Q2385" s="12" t="s">
        <v>8317</v>
      </c>
      <c r="R2385" t="s">
        <v>8318</v>
      </c>
      <c r="S2385">
        <f t="shared" si="75"/>
        <v>1</v>
      </c>
      <c r="T2385" s="17" t="s">
        <v>8365</v>
      </c>
    </row>
    <row r="2386" spans="1:20" ht="43.2" hidden="1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9">
        <v>41927.067627314813</v>
      </c>
      <c r="K2386">
        <v>1413337043</v>
      </c>
      <c r="L2386" t="b">
        <v>0</v>
      </c>
      <c r="M2386">
        <v>8</v>
      </c>
      <c r="N2386" t="b">
        <v>0</v>
      </c>
      <c r="O2386" t="s">
        <v>8270</v>
      </c>
      <c r="P2386">
        <f t="shared" si="74"/>
        <v>2014</v>
      </c>
      <c r="Q2386" s="12" t="s">
        <v>8317</v>
      </c>
      <c r="R2386" t="s">
        <v>8318</v>
      </c>
      <c r="S2386">
        <f t="shared" si="75"/>
        <v>10</v>
      </c>
      <c r="T2386" s="17" t="s">
        <v>8374</v>
      </c>
    </row>
    <row r="2387" spans="1:20" ht="43.2" hidden="1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9">
        <v>42191.70175925926</v>
      </c>
      <c r="K2387">
        <v>1436201432</v>
      </c>
      <c r="L2387" t="b">
        <v>0</v>
      </c>
      <c r="M2387">
        <v>7</v>
      </c>
      <c r="N2387" t="b">
        <v>0</v>
      </c>
      <c r="O2387" t="s">
        <v>8270</v>
      </c>
      <c r="P2387">
        <f t="shared" si="74"/>
        <v>2015</v>
      </c>
      <c r="Q2387" s="12" t="s">
        <v>8317</v>
      </c>
      <c r="R2387" t="s">
        <v>8318</v>
      </c>
      <c r="S2387">
        <f t="shared" si="75"/>
        <v>7</v>
      </c>
      <c r="T2387" s="17" t="s">
        <v>8371</v>
      </c>
    </row>
    <row r="2388" spans="1:20" ht="43.2" hidden="1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9">
        <v>41954.838240740741</v>
      </c>
      <c r="K2388">
        <v>1415736424</v>
      </c>
      <c r="L2388" t="b">
        <v>0</v>
      </c>
      <c r="M2388">
        <v>0</v>
      </c>
      <c r="N2388" t="b">
        <v>0</v>
      </c>
      <c r="O2388" t="s">
        <v>8270</v>
      </c>
      <c r="P2388">
        <f t="shared" si="74"/>
        <v>2014</v>
      </c>
      <c r="Q2388" s="12" t="s">
        <v>8317</v>
      </c>
      <c r="R2388" t="s">
        <v>8318</v>
      </c>
      <c r="S2388">
        <f t="shared" si="75"/>
        <v>11</v>
      </c>
      <c r="T2388" s="17" t="s">
        <v>8375</v>
      </c>
    </row>
    <row r="2389" spans="1:20" ht="43.2" hidden="1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9">
        <v>42528.626620370371</v>
      </c>
      <c r="K2389">
        <v>1465311740</v>
      </c>
      <c r="L2389" t="b">
        <v>0</v>
      </c>
      <c r="M2389">
        <v>3</v>
      </c>
      <c r="N2389" t="b">
        <v>0</v>
      </c>
      <c r="O2389" t="s">
        <v>8270</v>
      </c>
      <c r="P2389">
        <f t="shared" si="74"/>
        <v>2016</v>
      </c>
      <c r="Q2389" s="12" t="s">
        <v>8317</v>
      </c>
      <c r="R2389" t="s">
        <v>8318</v>
      </c>
      <c r="S2389">
        <f t="shared" si="75"/>
        <v>6</v>
      </c>
      <c r="T2389" s="17" t="s">
        <v>8370</v>
      </c>
    </row>
    <row r="2390" spans="1:20" ht="43.2" hidden="1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9">
        <v>41989.853692129633</v>
      </c>
      <c r="K2390">
        <v>1418761759</v>
      </c>
      <c r="L2390" t="b">
        <v>0</v>
      </c>
      <c r="M2390">
        <v>8</v>
      </c>
      <c r="N2390" t="b">
        <v>0</v>
      </c>
      <c r="O2390" t="s">
        <v>8270</v>
      </c>
      <c r="P2390">
        <f t="shared" si="74"/>
        <v>2014</v>
      </c>
      <c r="Q2390" s="12" t="s">
        <v>8317</v>
      </c>
      <c r="R2390" t="s">
        <v>8318</v>
      </c>
      <c r="S2390">
        <f t="shared" si="75"/>
        <v>12</v>
      </c>
      <c r="T2390" s="17" t="s">
        <v>8376</v>
      </c>
    </row>
    <row r="2391" spans="1:20" ht="57.6" hidden="1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9">
        <v>42179.653379629628</v>
      </c>
      <c r="K2391">
        <v>1435160452</v>
      </c>
      <c r="L2391" t="b">
        <v>0</v>
      </c>
      <c r="M2391">
        <v>1</v>
      </c>
      <c r="N2391" t="b">
        <v>0</v>
      </c>
      <c r="O2391" t="s">
        <v>8270</v>
      </c>
      <c r="P2391">
        <f t="shared" si="74"/>
        <v>2015</v>
      </c>
      <c r="Q2391" s="12" t="s">
        <v>8317</v>
      </c>
      <c r="R2391" t="s">
        <v>8318</v>
      </c>
      <c r="S2391">
        <f t="shared" si="75"/>
        <v>6</v>
      </c>
      <c r="T2391" s="17" t="s">
        <v>8370</v>
      </c>
    </row>
    <row r="2392" spans="1:20" ht="43.2" hidden="1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9">
        <v>41968.262314814812</v>
      </c>
      <c r="K2392">
        <v>1416896264</v>
      </c>
      <c r="L2392" t="b">
        <v>0</v>
      </c>
      <c r="M2392">
        <v>0</v>
      </c>
      <c r="N2392" t="b">
        <v>0</v>
      </c>
      <c r="O2392" t="s">
        <v>8270</v>
      </c>
      <c r="P2392">
        <f t="shared" si="74"/>
        <v>2014</v>
      </c>
      <c r="Q2392" s="12" t="s">
        <v>8317</v>
      </c>
      <c r="R2392" t="s">
        <v>8318</v>
      </c>
      <c r="S2392">
        <f t="shared" si="75"/>
        <v>11</v>
      </c>
      <c r="T2392" s="17" t="s">
        <v>8375</v>
      </c>
    </row>
    <row r="2393" spans="1:20" ht="28.8" hidden="1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9">
        <v>42064.794490740744</v>
      </c>
      <c r="K2393">
        <v>1425236644</v>
      </c>
      <c r="L2393" t="b">
        <v>0</v>
      </c>
      <c r="M2393">
        <v>1</v>
      </c>
      <c r="N2393" t="b">
        <v>0</v>
      </c>
      <c r="O2393" t="s">
        <v>8270</v>
      </c>
      <c r="P2393">
        <f t="shared" si="74"/>
        <v>2015</v>
      </c>
      <c r="Q2393" s="12" t="s">
        <v>8317</v>
      </c>
      <c r="R2393" t="s">
        <v>8318</v>
      </c>
      <c r="S2393">
        <f t="shared" si="75"/>
        <v>3</v>
      </c>
      <c r="T2393" s="17" t="s">
        <v>8367</v>
      </c>
    </row>
    <row r="2394" spans="1:20" ht="43.2" hidden="1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9">
        <v>42276.120636574073</v>
      </c>
      <c r="K2394">
        <v>1443495223</v>
      </c>
      <c r="L2394" t="b">
        <v>0</v>
      </c>
      <c r="M2394">
        <v>0</v>
      </c>
      <c r="N2394" t="b">
        <v>0</v>
      </c>
      <c r="O2394" t="s">
        <v>8270</v>
      </c>
      <c r="P2394">
        <f t="shared" si="74"/>
        <v>2015</v>
      </c>
      <c r="Q2394" s="12" t="s">
        <v>8317</v>
      </c>
      <c r="R2394" t="s">
        <v>8318</v>
      </c>
      <c r="S2394">
        <f t="shared" si="75"/>
        <v>9</v>
      </c>
      <c r="T2394" s="17" t="s">
        <v>8373</v>
      </c>
    </row>
    <row r="2395" spans="1:20" ht="43.2" hidden="1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9">
        <v>42194.648344907408</v>
      </c>
      <c r="K2395">
        <v>1436456017</v>
      </c>
      <c r="L2395" t="b">
        <v>0</v>
      </c>
      <c r="M2395">
        <v>1</v>
      </c>
      <c r="N2395" t="b">
        <v>0</v>
      </c>
      <c r="O2395" t="s">
        <v>8270</v>
      </c>
      <c r="P2395">
        <f t="shared" si="74"/>
        <v>2015</v>
      </c>
      <c r="Q2395" s="12" t="s">
        <v>8317</v>
      </c>
      <c r="R2395" t="s">
        <v>8318</v>
      </c>
      <c r="S2395">
        <f t="shared" si="75"/>
        <v>7</v>
      </c>
      <c r="T2395" s="17" t="s">
        <v>8371</v>
      </c>
    </row>
    <row r="2396" spans="1:20" ht="43.2" hidden="1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9">
        <v>42031.362187500003</v>
      </c>
      <c r="K2396">
        <v>1422348093</v>
      </c>
      <c r="L2396" t="b">
        <v>0</v>
      </c>
      <c r="M2396">
        <v>2</v>
      </c>
      <c r="N2396" t="b">
        <v>0</v>
      </c>
      <c r="O2396" t="s">
        <v>8270</v>
      </c>
      <c r="P2396">
        <f t="shared" si="74"/>
        <v>2015</v>
      </c>
      <c r="Q2396" s="12" t="s">
        <v>8317</v>
      </c>
      <c r="R2396" t="s">
        <v>8318</v>
      </c>
      <c r="S2396">
        <f t="shared" si="75"/>
        <v>1</v>
      </c>
      <c r="T2396" s="17" t="s">
        <v>8365</v>
      </c>
    </row>
    <row r="2397" spans="1:20" ht="43.2" hidden="1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9">
        <v>42717.121377314812</v>
      </c>
      <c r="K2397">
        <v>1481597687</v>
      </c>
      <c r="L2397" t="b">
        <v>0</v>
      </c>
      <c r="M2397">
        <v>0</v>
      </c>
      <c r="N2397" t="b">
        <v>0</v>
      </c>
      <c r="O2397" t="s">
        <v>8270</v>
      </c>
      <c r="P2397">
        <f t="shared" si="74"/>
        <v>2016</v>
      </c>
      <c r="Q2397" s="12" t="s">
        <v>8317</v>
      </c>
      <c r="R2397" t="s">
        <v>8318</v>
      </c>
      <c r="S2397">
        <f t="shared" si="75"/>
        <v>12</v>
      </c>
      <c r="T2397" s="17" t="s">
        <v>8376</v>
      </c>
    </row>
    <row r="2398" spans="1:20" ht="43.2" hidden="1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9">
        <v>42262.849050925928</v>
      </c>
      <c r="K2398">
        <v>1442348558</v>
      </c>
      <c r="L2398" t="b">
        <v>0</v>
      </c>
      <c r="M2398">
        <v>1</v>
      </c>
      <c r="N2398" t="b">
        <v>0</v>
      </c>
      <c r="O2398" t="s">
        <v>8270</v>
      </c>
      <c r="P2398">
        <f t="shared" si="74"/>
        <v>2015</v>
      </c>
      <c r="Q2398" s="12" t="s">
        <v>8317</v>
      </c>
      <c r="R2398" t="s">
        <v>8318</v>
      </c>
      <c r="S2398">
        <f t="shared" si="75"/>
        <v>9</v>
      </c>
      <c r="T2398" s="17" t="s">
        <v>8373</v>
      </c>
    </row>
    <row r="2399" spans="1:20" ht="43.2" hidden="1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9">
        <v>41976.88490740741</v>
      </c>
      <c r="K2399">
        <v>1417641256</v>
      </c>
      <c r="L2399" t="b">
        <v>0</v>
      </c>
      <c r="M2399">
        <v>0</v>
      </c>
      <c r="N2399" t="b">
        <v>0</v>
      </c>
      <c r="O2399" t="s">
        <v>8270</v>
      </c>
      <c r="P2399">
        <f t="shared" si="74"/>
        <v>2014</v>
      </c>
      <c r="Q2399" s="12" t="s">
        <v>8317</v>
      </c>
      <c r="R2399" t="s">
        <v>8318</v>
      </c>
      <c r="S2399">
        <f t="shared" si="75"/>
        <v>12</v>
      </c>
      <c r="T2399" s="17" t="s">
        <v>8376</v>
      </c>
    </row>
    <row r="2400" spans="1:20" ht="43.2" hidden="1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9">
        <v>42157.916481481479</v>
      </c>
      <c r="K2400">
        <v>1433282384</v>
      </c>
      <c r="L2400" t="b">
        <v>0</v>
      </c>
      <c r="M2400">
        <v>0</v>
      </c>
      <c r="N2400" t="b">
        <v>0</v>
      </c>
      <c r="O2400" t="s">
        <v>8270</v>
      </c>
      <c r="P2400">
        <f t="shared" si="74"/>
        <v>2015</v>
      </c>
      <c r="Q2400" s="12" t="s">
        <v>8317</v>
      </c>
      <c r="R2400" t="s">
        <v>8318</v>
      </c>
      <c r="S2400">
        <f t="shared" si="75"/>
        <v>6</v>
      </c>
      <c r="T2400" s="17" t="s">
        <v>8370</v>
      </c>
    </row>
    <row r="2401" spans="1:20" ht="43.2" hidden="1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9">
        <v>41956.853078703702</v>
      </c>
      <c r="K2401">
        <v>1415910506</v>
      </c>
      <c r="L2401" t="b">
        <v>0</v>
      </c>
      <c r="M2401">
        <v>0</v>
      </c>
      <c r="N2401" t="b">
        <v>0</v>
      </c>
      <c r="O2401" t="s">
        <v>8270</v>
      </c>
      <c r="P2401">
        <f t="shared" si="74"/>
        <v>2014</v>
      </c>
      <c r="Q2401" s="12" t="s">
        <v>8317</v>
      </c>
      <c r="R2401" t="s">
        <v>8318</v>
      </c>
      <c r="S2401">
        <f t="shared" si="75"/>
        <v>11</v>
      </c>
      <c r="T2401" s="17" t="s">
        <v>8375</v>
      </c>
    </row>
    <row r="2402" spans="1:20" ht="43.2" hidden="1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9">
        <v>42444.268101851849</v>
      </c>
      <c r="K2402">
        <v>1458023164</v>
      </c>
      <c r="L2402" t="b">
        <v>0</v>
      </c>
      <c r="M2402">
        <v>0</v>
      </c>
      <c r="N2402" t="b">
        <v>0</v>
      </c>
      <c r="O2402" t="s">
        <v>8270</v>
      </c>
      <c r="P2402">
        <f t="shared" si="74"/>
        <v>2016</v>
      </c>
      <c r="Q2402" s="12" t="s">
        <v>8317</v>
      </c>
      <c r="R2402" t="s">
        <v>8318</v>
      </c>
      <c r="S2402">
        <f t="shared" si="75"/>
        <v>3</v>
      </c>
      <c r="T2402" s="17" t="s">
        <v>8367</v>
      </c>
    </row>
    <row r="2403" spans="1:20" ht="43.2" hidden="1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9">
        <v>42374.822870370372</v>
      </c>
      <c r="K2403">
        <v>1452023096</v>
      </c>
      <c r="L2403" t="b">
        <v>0</v>
      </c>
      <c r="M2403">
        <v>9</v>
      </c>
      <c r="N2403" t="b">
        <v>0</v>
      </c>
      <c r="O2403" t="s">
        <v>8282</v>
      </c>
      <c r="P2403">
        <f t="shared" si="74"/>
        <v>2016</v>
      </c>
      <c r="Q2403" s="12" t="s">
        <v>8334</v>
      </c>
      <c r="R2403" t="s">
        <v>8335</v>
      </c>
      <c r="S2403">
        <f t="shared" si="75"/>
        <v>1</v>
      </c>
      <c r="T2403" s="17" t="s">
        <v>8365</v>
      </c>
    </row>
    <row r="2404" spans="1:20" hidden="1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9">
        <v>42107.679756944446</v>
      </c>
      <c r="K2404">
        <v>1428941931</v>
      </c>
      <c r="L2404" t="b">
        <v>0</v>
      </c>
      <c r="M2404">
        <v>1</v>
      </c>
      <c r="N2404" t="b">
        <v>0</v>
      </c>
      <c r="O2404" t="s">
        <v>8282</v>
      </c>
      <c r="P2404">
        <f t="shared" si="74"/>
        <v>2015</v>
      </c>
      <c r="Q2404" s="12" t="s">
        <v>8334</v>
      </c>
      <c r="R2404" t="s">
        <v>8335</v>
      </c>
      <c r="S2404">
        <f t="shared" si="75"/>
        <v>4</v>
      </c>
      <c r="T2404" s="17" t="s">
        <v>8368</v>
      </c>
    </row>
    <row r="2405" spans="1:20" ht="43.2" hidden="1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9">
        <v>42399.882615740738</v>
      </c>
      <c r="K2405">
        <v>1454188258</v>
      </c>
      <c r="L2405" t="b">
        <v>0</v>
      </c>
      <c r="M2405">
        <v>12</v>
      </c>
      <c r="N2405" t="b">
        <v>0</v>
      </c>
      <c r="O2405" t="s">
        <v>8282</v>
      </c>
      <c r="P2405">
        <f t="shared" si="74"/>
        <v>2016</v>
      </c>
      <c r="Q2405" s="12" t="s">
        <v>8334</v>
      </c>
      <c r="R2405" t="s">
        <v>8335</v>
      </c>
      <c r="S2405">
        <f t="shared" si="75"/>
        <v>1</v>
      </c>
      <c r="T2405" s="17" t="s">
        <v>8365</v>
      </c>
    </row>
    <row r="2406" spans="1:20" ht="43.2" hidden="1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9">
        <v>42342.03943287037</v>
      </c>
      <c r="K2406">
        <v>1449190607</v>
      </c>
      <c r="L2406" t="b">
        <v>0</v>
      </c>
      <c r="M2406">
        <v>0</v>
      </c>
      <c r="N2406" t="b">
        <v>0</v>
      </c>
      <c r="O2406" t="s">
        <v>8282</v>
      </c>
      <c r="P2406">
        <f t="shared" si="74"/>
        <v>2015</v>
      </c>
      <c r="Q2406" s="12" t="s">
        <v>8334</v>
      </c>
      <c r="R2406" t="s">
        <v>8335</v>
      </c>
      <c r="S2406">
        <f t="shared" si="75"/>
        <v>12</v>
      </c>
      <c r="T2406" s="17" t="s">
        <v>8376</v>
      </c>
    </row>
    <row r="2407" spans="1:20" ht="43.2" hidden="1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9">
        <v>42595.585358796299</v>
      </c>
      <c r="K2407">
        <v>1471096975</v>
      </c>
      <c r="L2407" t="b">
        <v>0</v>
      </c>
      <c r="M2407">
        <v>20</v>
      </c>
      <c r="N2407" t="b">
        <v>0</v>
      </c>
      <c r="O2407" t="s">
        <v>8282</v>
      </c>
      <c r="P2407">
        <f t="shared" si="74"/>
        <v>2016</v>
      </c>
      <c r="Q2407" s="12" t="s">
        <v>8334</v>
      </c>
      <c r="R2407" t="s">
        <v>8335</v>
      </c>
      <c r="S2407">
        <f t="shared" si="75"/>
        <v>8</v>
      </c>
      <c r="T2407" s="17" t="s">
        <v>8372</v>
      </c>
    </row>
    <row r="2408" spans="1:20" ht="43.2" hidden="1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9">
        <v>41983.110995370371</v>
      </c>
      <c r="K2408">
        <v>1418179190</v>
      </c>
      <c r="L2408" t="b">
        <v>0</v>
      </c>
      <c r="M2408">
        <v>16</v>
      </c>
      <c r="N2408" t="b">
        <v>0</v>
      </c>
      <c r="O2408" t="s">
        <v>8282</v>
      </c>
      <c r="P2408">
        <f t="shared" si="74"/>
        <v>2014</v>
      </c>
      <c r="Q2408" s="12" t="s">
        <v>8334</v>
      </c>
      <c r="R2408" t="s">
        <v>8335</v>
      </c>
      <c r="S2408">
        <f t="shared" si="75"/>
        <v>12</v>
      </c>
      <c r="T2408" s="17" t="s">
        <v>8376</v>
      </c>
    </row>
    <row r="2409" spans="1:20" ht="57.6" hidden="1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9">
        <v>42082.575555555559</v>
      </c>
      <c r="K2409">
        <v>1426772928</v>
      </c>
      <c r="L2409" t="b">
        <v>0</v>
      </c>
      <c r="M2409">
        <v>33</v>
      </c>
      <c r="N2409" t="b">
        <v>0</v>
      </c>
      <c r="O2409" t="s">
        <v>8282</v>
      </c>
      <c r="P2409">
        <f t="shared" si="74"/>
        <v>2015</v>
      </c>
      <c r="Q2409" s="12" t="s">
        <v>8334</v>
      </c>
      <c r="R2409" t="s">
        <v>8335</v>
      </c>
      <c r="S2409">
        <f t="shared" si="75"/>
        <v>3</v>
      </c>
      <c r="T2409" s="17" t="s">
        <v>8367</v>
      </c>
    </row>
    <row r="2410" spans="1:20" ht="28.8" hidden="1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9">
        <v>41919.140706018516</v>
      </c>
      <c r="K2410">
        <v>1412652157</v>
      </c>
      <c r="L2410" t="b">
        <v>0</v>
      </c>
      <c r="M2410">
        <v>2</v>
      </c>
      <c r="N2410" t="b">
        <v>0</v>
      </c>
      <c r="O2410" t="s">
        <v>8282</v>
      </c>
      <c r="P2410">
        <f t="shared" si="74"/>
        <v>2014</v>
      </c>
      <c r="Q2410" s="12" t="s">
        <v>8334</v>
      </c>
      <c r="R2410" t="s">
        <v>8335</v>
      </c>
      <c r="S2410">
        <f t="shared" si="75"/>
        <v>10</v>
      </c>
      <c r="T2410" s="17" t="s">
        <v>8374</v>
      </c>
    </row>
    <row r="2411" spans="1:20" ht="28.8" hidden="1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9">
        <v>42204.875868055555</v>
      </c>
      <c r="K2411">
        <v>1437339675</v>
      </c>
      <c r="L2411" t="b">
        <v>0</v>
      </c>
      <c r="M2411">
        <v>6</v>
      </c>
      <c r="N2411" t="b">
        <v>0</v>
      </c>
      <c r="O2411" t="s">
        <v>8282</v>
      </c>
      <c r="P2411">
        <f t="shared" si="74"/>
        <v>2015</v>
      </c>
      <c r="Q2411" s="12" t="s">
        <v>8334</v>
      </c>
      <c r="R2411" t="s">
        <v>8335</v>
      </c>
      <c r="S2411">
        <f t="shared" si="75"/>
        <v>7</v>
      </c>
      <c r="T2411" s="17" t="s">
        <v>8371</v>
      </c>
    </row>
    <row r="2412" spans="1:20" ht="57.6" hidden="1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9">
        <v>42224.408275462964</v>
      </c>
      <c r="K2412">
        <v>1439027275</v>
      </c>
      <c r="L2412" t="b">
        <v>0</v>
      </c>
      <c r="M2412">
        <v>0</v>
      </c>
      <c r="N2412" t="b">
        <v>0</v>
      </c>
      <c r="O2412" t="s">
        <v>8282</v>
      </c>
      <c r="P2412">
        <f t="shared" si="74"/>
        <v>2015</v>
      </c>
      <c r="Q2412" s="12" t="s">
        <v>8334</v>
      </c>
      <c r="R2412" t="s">
        <v>8335</v>
      </c>
      <c r="S2412">
        <f t="shared" si="75"/>
        <v>8</v>
      </c>
      <c r="T2412" s="17" t="s">
        <v>8372</v>
      </c>
    </row>
    <row r="2413" spans="1:20" ht="43.2" hidden="1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9">
        <v>42211.732430555552</v>
      </c>
      <c r="K2413">
        <v>1437932082</v>
      </c>
      <c r="L2413" t="b">
        <v>0</v>
      </c>
      <c r="M2413">
        <v>3</v>
      </c>
      <c r="N2413" t="b">
        <v>0</v>
      </c>
      <c r="O2413" t="s">
        <v>8282</v>
      </c>
      <c r="P2413">
        <f t="shared" si="74"/>
        <v>2015</v>
      </c>
      <c r="Q2413" s="12" t="s">
        <v>8334</v>
      </c>
      <c r="R2413" t="s">
        <v>8335</v>
      </c>
      <c r="S2413">
        <f t="shared" si="75"/>
        <v>7</v>
      </c>
      <c r="T2413" s="17" t="s">
        <v>8371</v>
      </c>
    </row>
    <row r="2414" spans="1:20" ht="43.2" hidden="1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9">
        <v>42655.736956018518</v>
      </c>
      <c r="K2414">
        <v>1476294073</v>
      </c>
      <c r="L2414" t="b">
        <v>0</v>
      </c>
      <c r="M2414">
        <v>0</v>
      </c>
      <c r="N2414" t="b">
        <v>0</v>
      </c>
      <c r="O2414" t="s">
        <v>8282</v>
      </c>
      <c r="P2414">
        <f t="shared" si="74"/>
        <v>2016</v>
      </c>
      <c r="Q2414" s="12" t="s">
        <v>8334</v>
      </c>
      <c r="R2414" t="s">
        <v>8335</v>
      </c>
      <c r="S2414">
        <f t="shared" si="75"/>
        <v>10</v>
      </c>
      <c r="T2414" s="17" t="s">
        <v>8374</v>
      </c>
    </row>
    <row r="2415" spans="1:20" ht="43.2" hidden="1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9">
        <v>41760.10974537037</v>
      </c>
      <c r="K2415">
        <v>1398911882</v>
      </c>
      <c r="L2415" t="b">
        <v>0</v>
      </c>
      <c r="M2415">
        <v>3</v>
      </c>
      <c r="N2415" t="b">
        <v>0</v>
      </c>
      <c r="O2415" t="s">
        <v>8282</v>
      </c>
      <c r="P2415">
        <f t="shared" si="74"/>
        <v>2014</v>
      </c>
      <c r="Q2415" s="12" t="s">
        <v>8334</v>
      </c>
      <c r="R2415" t="s">
        <v>8335</v>
      </c>
      <c r="S2415">
        <f t="shared" si="75"/>
        <v>5</v>
      </c>
      <c r="T2415" s="17" t="s">
        <v>8369</v>
      </c>
    </row>
    <row r="2416" spans="1:20" ht="43.2" hidden="1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9">
        <v>42198.695138888892</v>
      </c>
      <c r="K2416">
        <v>1436805660</v>
      </c>
      <c r="L2416" t="b">
        <v>0</v>
      </c>
      <c r="M2416">
        <v>13</v>
      </c>
      <c r="N2416" t="b">
        <v>0</v>
      </c>
      <c r="O2416" t="s">
        <v>8282</v>
      </c>
      <c r="P2416">
        <f t="shared" si="74"/>
        <v>2015</v>
      </c>
      <c r="Q2416" s="12" t="s">
        <v>8334</v>
      </c>
      <c r="R2416" t="s">
        <v>8335</v>
      </c>
      <c r="S2416">
        <f t="shared" si="75"/>
        <v>7</v>
      </c>
      <c r="T2416" s="17" t="s">
        <v>8371</v>
      </c>
    </row>
    <row r="2417" spans="1:20" ht="43.2" hidden="1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9">
        <v>42536.862800925926</v>
      </c>
      <c r="K2417">
        <v>1466023346</v>
      </c>
      <c r="L2417" t="b">
        <v>0</v>
      </c>
      <c r="M2417">
        <v>6</v>
      </c>
      <c r="N2417" t="b">
        <v>0</v>
      </c>
      <c r="O2417" t="s">
        <v>8282</v>
      </c>
      <c r="P2417">
        <f t="shared" si="74"/>
        <v>2016</v>
      </c>
      <c r="Q2417" s="12" t="s">
        <v>8334</v>
      </c>
      <c r="R2417" t="s">
        <v>8335</v>
      </c>
      <c r="S2417">
        <f t="shared" si="75"/>
        <v>6</v>
      </c>
      <c r="T2417" s="17" t="s">
        <v>8370</v>
      </c>
    </row>
    <row r="2418" spans="1:20" ht="43.2" hidden="1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9">
        <v>42019.737766203703</v>
      </c>
      <c r="K2418">
        <v>1421343743</v>
      </c>
      <c r="L2418" t="b">
        <v>0</v>
      </c>
      <c r="M2418">
        <v>1</v>
      </c>
      <c r="N2418" t="b">
        <v>0</v>
      </c>
      <c r="O2418" t="s">
        <v>8282</v>
      </c>
      <c r="P2418">
        <f t="shared" si="74"/>
        <v>2015</v>
      </c>
      <c r="Q2418" s="12" t="s">
        <v>8334</v>
      </c>
      <c r="R2418" t="s">
        <v>8335</v>
      </c>
      <c r="S2418">
        <f t="shared" si="75"/>
        <v>1</v>
      </c>
      <c r="T2418" s="17" t="s">
        <v>8365</v>
      </c>
    </row>
    <row r="2419" spans="1:20" ht="43.2" hidden="1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9">
        <v>41831.884108796294</v>
      </c>
      <c r="K2419">
        <v>1405113187</v>
      </c>
      <c r="L2419" t="b">
        <v>0</v>
      </c>
      <c r="M2419">
        <v>0</v>
      </c>
      <c r="N2419" t="b">
        <v>0</v>
      </c>
      <c r="O2419" t="s">
        <v>8282</v>
      </c>
      <c r="P2419">
        <f t="shared" si="74"/>
        <v>2014</v>
      </c>
      <c r="Q2419" s="12" t="s">
        <v>8334</v>
      </c>
      <c r="R2419" t="s">
        <v>8335</v>
      </c>
      <c r="S2419">
        <f t="shared" si="75"/>
        <v>7</v>
      </c>
      <c r="T2419" s="17" t="s">
        <v>8371</v>
      </c>
    </row>
    <row r="2420" spans="1:20" hidden="1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9">
        <v>42027.856990740744</v>
      </c>
      <c r="K2420">
        <v>1422045244</v>
      </c>
      <c r="L2420" t="b">
        <v>0</v>
      </c>
      <c r="M2420">
        <v>5</v>
      </c>
      <c r="N2420" t="b">
        <v>0</v>
      </c>
      <c r="O2420" t="s">
        <v>8282</v>
      </c>
      <c r="P2420">
        <f t="shared" si="74"/>
        <v>2015</v>
      </c>
      <c r="Q2420" s="12" t="s">
        <v>8334</v>
      </c>
      <c r="R2420" t="s">
        <v>8335</v>
      </c>
      <c r="S2420">
        <f t="shared" si="75"/>
        <v>1</v>
      </c>
      <c r="T2420" s="17" t="s">
        <v>8365</v>
      </c>
    </row>
    <row r="2421" spans="1:20" ht="43.2" hidden="1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9">
        <v>41993.738298611112</v>
      </c>
      <c r="K2421">
        <v>1419097389</v>
      </c>
      <c r="L2421" t="b">
        <v>0</v>
      </c>
      <c r="M2421">
        <v>0</v>
      </c>
      <c r="N2421" t="b">
        <v>0</v>
      </c>
      <c r="O2421" t="s">
        <v>8282</v>
      </c>
      <c r="P2421">
        <f t="shared" si="74"/>
        <v>2014</v>
      </c>
      <c r="Q2421" s="12" t="s">
        <v>8334</v>
      </c>
      <c r="R2421" t="s">
        <v>8335</v>
      </c>
      <c r="S2421">
        <f t="shared" si="75"/>
        <v>12</v>
      </c>
      <c r="T2421" s="17" t="s">
        <v>8376</v>
      </c>
    </row>
    <row r="2422" spans="1:20" ht="43.2" hidden="1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9">
        <v>41893.028877314813</v>
      </c>
      <c r="K2422">
        <v>1410396095</v>
      </c>
      <c r="L2422" t="b">
        <v>0</v>
      </c>
      <c r="M2422">
        <v>36</v>
      </c>
      <c r="N2422" t="b">
        <v>0</v>
      </c>
      <c r="O2422" t="s">
        <v>8282</v>
      </c>
      <c r="P2422">
        <f t="shared" si="74"/>
        <v>2014</v>
      </c>
      <c r="Q2422" s="12" t="s">
        <v>8334</v>
      </c>
      <c r="R2422" t="s">
        <v>8335</v>
      </c>
      <c r="S2422">
        <f t="shared" si="75"/>
        <v>9</v>
      </c>
      <c r="T2422" s="17" t="s">
        <v>8373</v>
      </c>
    </row>
    <row r="2423" spans="1:20" ht="28.8" hidden="1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9">
        <v>42026.6874537037</v>
      </c>
      <c r="K2423">
        <v>1421944196</v>
      </c>
      <c r="L2423" t="b">
        <v>0</v>
      </c>
      <c r="M2423">
        <v>1</v>
      </c>
      <c r="N2423" t="b">
        <v>0</v>
      </c>
      <c r="O2423" t="s">
        <v>8282</v>
      </c>
      <c r="P2423">
        <f t="shared" si="74"/>
        <v>2015</v>
      </c>
      <c r="Q2423" s="12" t="s">
        <v>8334</v>
      </c>
      <c r="R2423" t="s">
        <v>8335</v>
      </c>
      <c r="S2423">
        <f t="shared" si="75"/>
        <v>1</v>
      </c>
      <c r="T2423" s="17" t="s">
        <v>8365</v>
      </c>
    </row>
    <row r="2424" spans="1:20" ht="28.8" hidden="1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9">
        <v>42044.724953703706</v>
      </c>
      <c r="K2424">
        <v>1423502636</v>
      </c>
      <c r="L2424" t="b">
        <v>0</v>
      </c>
      <c r="M2424">
        <v>1</v>
      </c>
      <c r="N2424" t="b">
        <v>0</v>
      </c>
      <c r="O2424" t="s">
        <v>8282</v>
      </c>
      <c r="P2424">
        <f t="shared" si="74"/>
        <v>2015</v>
      </c>
      <c r="Q2424" s="12" t="s">
        <v>8334</v>
      </c>
      <c r="R2424" t="s">
        <v>8335</v>
      </c>
      <c r="S2424">
        <f t="shared" si="75"/>
        <v>2</v>
      </c>
      <c r="T2424" s="17" t="s">
        <v>8366</v>
      </c>
    </row>
    <row r="2425" spans="1:20" ht="43.2" hidden="1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9">
        <v>41974.704745370371</v>
      </c>
      <c r="K2425">
        <v>1417452890</v>
      </c>
      <c r="L2425" t="b">
        <v>0</v>
      </c>
      <c r="M2425">
        <v>1</v>
      </c>
      <c r="N2425" t="b">
        <v>0</v>
      </c>
      <c r="O2425" t="s">
        <v>8282</v>
      </c>
      <c r="P2425">
        <f t="shared" si="74"/>
        <v>2014</v>
      </c>
      <c r="Q2425" s="12" t="s">
        <v>8334</v>
      </c>
      <c r="R2425" t="s">
        <v>8335</v>
      </c>
      <c r="S2425">
        <f t="shared" si="75"/>
        <v>12</v>
      </c>
      <c r="T2425" s="17" t="s">
        <v>8376</v>
      </c>
    </row>
    <row r="2426" spans="1:20" ht="28.8" hidden="1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9">
        <v>41909.892453703702</v>
      </c>
      <c r="K2426">
        <v>1411853108</v>
      </c>
      <c r="L2426" t="b">
        <v>0</v>
      </c>
      <c r="M2426">
        <v>9</v>
      </c>
      <c r="N2426" t="b">
        <v>0</v>
      </c>
      <c r="O2426" t="s">
        <v>8282</v>
      </c>
      <c r="P2426">
        <f t="shared" si="74"/>
        <v>2014</v>
      </c>
      <c r="Q2426" s="12" t="s">
        <v>8334</v>
      </c>
      <c r="R2426" t="s">
        <v>8335</v>
      </c>
      <c r="S2426">
        <f t="shared" si="75"/>
        <v>9</v>
      </c>
      <c r="T2426" s="17" t="s">
        <v>8373</v>
      </c>
    </row>
    <row r="2427" spans="1:20" ht="43.2" hidden="1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9">
        <v>42502.913761574076</v>
      </c>
      <c r="K2427">
        <v>1463090149</v>
      </c>
      <c r="L2427" t="b">
        <v>0</v>
      </c>
      <c r="M2427">
        <v>1</v>
      </c>
      <c r="N2427" t="b">
        <v>0</v>
      </c>
      <c r="O2427" t="s">
        <v>8282</v>
      </c>
      <c r="P2427">
        <f t="shared" si="74"/>
        <v>2016</v>
      </c>
      <c r="Q2427" s="12" t="s">
        <v>8334</v>
      </c>
      <c r="R2427" t="s">
        <v>8335</v>
      </c>
      <c r="S2427">
        <f t="shared" si="75"/>
        <v>5</v>
      </c>
      <c r="T2427" s="17" t="s">
        <v>8369</v>
      </c>
    </row>
    <row r="2428" spans="1:20" ht="43.2" hidden="1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9">
        <v>42164.170046296298</v>
      </c>
      <c r="K2428">
        <v>1433822692</v>
      </c>
      <c r="L2428" t="b">
        <v>0</v>
      </c>
      <c r="M2428">
        <v>0</v>
      </c>
      <c r="N2428" t="b">
        <v>0</v>
      </c>
      <c r="O2428" t="s">
        <v>8282</v>
      </c>
      <c r="P2428">
        <f t="shared" si="74"/>
        <v>2015</v>
      </c>
      <c r="Q2428" s="12" t="s">
        <v>8334</v>
      </c>
      <c r="R2428" t="s">
        <v>8335</v>
      </c>
      <c r="S2428">
        <f t="shared" si="75"/>
        <v>6</v>
      </c>
      <c r="T2428" s="17" t="s">
        <v>8370</v>
      </c>
    </row>
    <row r="2429" spans="1:20" ht="28.8" hidden="1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9">
        <v>42412.318668981483</v>
      </c>
      <c r="K2429">
        <v>1455262733</v>
      </c>
      <c r="L2429" t="b">
        <v>0</v>
      </c>
      <c r="M2429">
        <v>1</v>
      </c>
      <c r="N2429" t="b">
        <v>0</v>
      </c>
      <c r="O2429" t="s">
        <v>8282</v>
      </c>
      <c r="P2429">
        <f t="shared" si="74"/>
        <v>2016</v>
      </c>
      <c r="Q2429" s="12" t="s">
        <v>8334</v>
      </c>
      <c r="R2429" t="s">
        <v>8335</v>
      </c>
      <c r="S2429">
        <f t="shared" si="75"/>
        <v>2</v>
      </c>
      <c r="T2429" s="17" t="s">
        <v>8366</v>
      </c>
    </row>
    <row r="2430" spans="1:20" ht="28.8" hidden="1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9">
        <v>42045.784155092595</v>
      </c>
      <c r="K2430">
        <v>1423594151</v>
      </c>
      <c r="L2430" t="b">
        <v>0</v>
      </c>
      <c r="M2430">
        <v>1</v>
      </c>
      <c r="N2430" t="b">
        <v>0</v>
      </c>
      <c r="O2430" t="s">
        <v>8282</v>
      </c>
      <c r="P2430">
        <f t="shared" si="74"/>
        <v>2015</v>
      </c>
      <c r="Q2430" s="12" t="s">
        <v>8334</v>
      </c>
      <c r="R2430" t="s">
        <v>8335</v>
      </c>
      <c r="S2430">
        <f t="shared" si="75"/>
        <v>2</v>
      </c>
      <c r="T2430" s="17" t="s">
        <v>8366</v>
      </c>
    </row>
    <row r="2431" spans="1:20" ht="43.2" hidden="1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9">
        <v>42734.879236111112</v>
      </c>
      <c r="K2431">
        <v>1483131966</v>
      </c>
      <c r="L2431" t="b">
        <v>0</v>
      </c>
      <c r="M2431">
        <v>4</v>
      </c>
      <c r="N2431" t="b">
        <v>0</v>
      </c>
      <c r="O2431" t="s">
        <v>8282</v>
      </c>
      <c r="P2431">
        <f t="shared" si="74"/>
        <v>2016</v>
      </c>
      <c r="Q2431" s="12" t="s">
        <v>8334</v>
      </c>
      <c r="R2431" t="s">
        <v>8335</v>
      </c>
      <c r="S2431">
        <f t="shared" si="75"/>
        <v>12</v>
      </c>
      <c r="T2431" s="17" t="s">
        <v>8376</v>
      </c>
    </row>
    <row r="2432" spans="1:20" ht="43.2" hidden="1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9">
        <v>42382.130833333336</v>
      </c>
      <c r="K2432">
        <v>1452654504</v>
      </c>
      <c r="L2432" t="b">
        <v>0</v>
      </c>
      <c r="M2432">
        <v>2</v>
      </c>
      <c r="N2432" t="b">
        <v>0</v>
      </c>
      <c r="O2432" t="s">
        <v>8282</v>
      </c>
      <c r="P2432">
        <f t="shared" si="74"/>
        <v>2016</v>
      </c>
      <c r="Q2432" s="12" t="s">
        <v>8334</v>
      </c>
      <c r="R2432" t="s">
        <v>8335</v>
      </c>
      <c r="S2432">
        <f t="shared" si="75"/>
        <v>1</v>
      </c>
      <c r="T2432" s="17" t="s">
        <v>8365</v>
      </c>
    </row>
    <row r="2433" spans="1:20" ht="28.8" hidden="1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9">
        <v>42489.099687499998</v>
      </c>
      <c r="K2433">
        <v>1461896613</v>
      </c>
      <c r="L2433" t="b">
        <v>0</v>
      </c>
      <c r="M2433">
        <v>2</v>
      </c>
      <c r="N2433" t="b">
        <v>0</v>
      </c>
      <c r="O2433" t="s">
        <v>8282</v>
      </c>
      <c r="P2433">
        <f t="shared" si="74"/>
        <v>2016</v>
      </c>
      <c r="Q2433" s="12" t="s">
        <v>8334</v>
      </c>
      <c r="R2433" t="s">
        <v>8335</v>
      </c>
      <c r="S2433">
        <f t="shared" si="75"/>
        <v>4</v>
      </c>
      <c r="T2433" s="17" t="s">
        <v>8368</v>
      </c>
    </row>
    <row r="2434" spans="1:20" ht="43.2" hidden="1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9">
        <v>42041.218715277777</v>
      </c>
      <c r="K2434">
        <v>1423199697</v>
      </c>
      <c r="L2434" t="b">
        <v>0</v>
      </c>
      <c r="M2434">
        <v>2</v>
      </c>
      <c r="N2434" t="b">
        <v>0</v>
      </c>
      <c r="O2434" t="s">
        <v>8282</v>
      </c>
      <c r="P2434">
        <f t="shared" si="74"/>
        <v>2015</v>
      </c>
      <c r="Q2434" s="12" t="s">
        <v>8334</v>
      </c>
      <c r="R2434" t="s">
        <v>8335</v>
      </c>
      <c r="S2434">
        <f t="shared" si="75"/>
        <v>2</v>
      </c>
      <c r="T2434" s="17" t="s">
        <v>8366</v>
      </c>
    </row>
    <row r="2435" spans="1:20" ht="43.2" hidden="1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9">
        <v>42397.89980324074</v>
      </c>
      <c r="K2435">
        <v>1454016943</v>
      </c>
      <c r="L2435" t="b">
        <v>0</v>
      </c>
      <c r="M2435">
        <v>0</v>
      </c>
      <c r="N2435" t="b">
        <v>0</v>
      </c>
      <c r="O2435" t="s">
        <v>8282</v>
      </c>
      <c r="P2435">
        <f t="shared" ref="P2435:P2498" si="76">YEAR(J2435)</f>
        <v>2016</v>
      </c>
      <c r="Q2435" s="12" t="s">
        <v>8334</v>
      </c>
      <c r="R2435" t="s">
        <v>8335</v>
      </c>
      <c r="S2435">
        <f t="shared" ref="S2435:S2498" si="77">MONTH(J2435)</f>
        <v>1</v>
      </c>
      <c r="T2435" s="17" t="s">
        <v>8365</v>
      </c>
    </row>
    <row r="2436" spans="1:20" ht="43.2" hidden="1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9">
        <v>42180.186041666668</v>
      </c>
      <c r="K2436">
        <v>1435206474</v>
      </c>
      <c r="L2436" t="b">
        <v>0</v>
      </c>
      <c r="M2436">
        <v>2</v>
      </c>
      <c r="N2436" t="b">
        <v>0</v>
      </c>
      <c r="O2436" t="s">
        <v>8282</v>
      </c>
      <c r="P2436">
        <f t="shared" si="76"/>
        <v>2015</v>
      </c>
      <c r="Q2436" s="12" t="s">
        <v>8334</v>
      </c>
      <c r="R2436" t="s">
        <v>8335</v>
      </c>
      <c r="S2436">
        <f t="shared" si="77"/>
        <v>6</v>
      </c>
      <c r="T2436" s="17" t="s">
        <v>8370</v>
      </c>
    </row>
    <row r="2437" spans="1:20" ht="43.2" hidden="1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9">
        <v>42252.277615740742</v>
      </c>
      <c r="K2437">
        <v>1441435186</v>
      </c>
      <c r="L2437" t="b">
        <v>0</v>
      </c>
      <c r="M2437">
        <v>4</v>
      </c>
      <c r="N2437" t="b">
        <v>0</v>
      </c>
      <c r="O2437" t="s">
        <v>8282</v>
      </c>
      <c r="P2437">
        <f t="shared" si="76"/>
        <v>2015</v>
      </c>
      <c r="Q2437" s="12" t="s">
        <v>8334</v>
      </c>
      <c r="R2437" t="s">
        <v>8335</v>
      </c>
      <c r="S2437">
        <f t="shared" si="77"/>
        <v>9</v>
      </c>
      <c r="T2437" s="17" t="s">
        <v>8373</v>
      </c>
    </row>
    <row r="2438" spans="1:20" ht="43.2" hidden="1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9">
        <v>42338.615393518521</v>
      </c>
      <c r="K2438">
        <v>1448894770</v>
      </c>
      <c r="L2438" t="b">
        <v>0</v>
      </c>
      <c r="M2438">
        <v>2</v>
      </c>
      <c r="N2438" t="b">
        <v>0</v>
      </c>
      <c r="O2438" t="s">
        <v>8282</v>
      </c>
      <c r="P2438">
        <f t="shared" si="76"/>
        <v>2015</v>
      </c>
      <c r="Q2438" s="12" t="s">
        <v>8334</v>
      </c>
      <c r="R2438" t="s">
        <v>8335</v>
      </c>
      <c r="S2438">
        <f t="shared" si="77"/>
        <v>11</v>
      </c>
      <c r="T2438" s="17" t="s">
        <v>8375</v>
      </c>
    </row>
    <row r="2439" spans="1:20" ht="43.2" hidden="1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9">
        <v>42031.965138888889</v>
      </c>
      <c r="K2439">
        <v>1422400188</v>
      </c>
      <c r="L2439" t="b">
        <v>0</v>
      </c>
      <c r="M2439">
        <v>0</v>
      </c>
      <c r="N2439" t="b">
        <v>0</v>
      </c>
      <c r="O2439" t="s">
        <v>8282</v>
      </c>
      <c r="P2439">
        <f t="shared" si="76"/>
        <v>2015</v>
      </c>
      <c r="Q2439" s="12" t="s">
        <v>8334</v>
      </c>
      <c r="R2439" t="s">
        <v>8335</v>
      </c>
      <c r="S2439">
        <f t="shared" si="77"/>
        <v>1</v>
      </c>
      <c r="T2439" s="17" t="s">
        <v>8365</v>
      </c>
    </row>
    <row r="2440" spans="1:20" ht="43.2" hidden="1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9">
        <v>42285.915069444447</v>
      </c>
      <c r="K2440">
        <v>1444341462</v>
      </c>
      <c r="L2440" t="b">
        <v>0</v>
      </c>
      <c r="M2440">
        <v>1</v>
      </c>
      <c r="N2440" t="b">
        <v>0</v>
      </c>
      <c r="O2440" t="s">
        <v>8282</v>
      </c>
      <c r="P2440">
        <f t="shared" si="76"/>
        <v>2015</v>
      </c>
      <c r="Q2440" s="12" t="s">
        <v>8334</v>
      </c>
      <c r="R2440" t="s">
        <v>8335</v>
      </c>
      <c r="S2440">
        <f t="shared" si="77"/>
        <v>10</v>
      </c>
      <c r="T2440" s="17" t="s">
        <v>8374</v>
      </c>
    </row>
    <row r="2441" spans="1:20" ht="43.2" hidden="1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9">
        <v>42265.818622685183</v>
      </c>
      <c r="K2441">
        <v>1442605129</v>
      </c>
      <c r="L2441" t="b">
        <v>0</v>
      </c>
      <c r="M2441">
        <v>0</v>
      </c>
      <c r="N2441" t="b">
        <v>0</v>
      </c>
      <c r="O2441" t="s">
        <v>8282</v>
      </c>
      <c r="P2441">
        <f t="shared" si="76"/>
        <v>2015</v>
      </c>
      <c r="Q2441" s="12" t="s">
        <v>8334</v>
      </c>
      <c r="R2441" t="s">
        <v>8335</v>
      </c>
      <c r="S2441">
        <f t="shared" si="77"/>
        <v>9</v>
      </c>
      <c r="T2441" s="17" t="s">
        <v>8373</v>
      </c>
    </row>
    <row r="2442" spans="1:20" ht="28.8" hidden="1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9">
        <v>42383.899456018517</v>
      </c>
      <c r="K2442">
        <v>1452807313</v>
      </c>
      <c r="L2442" t="b">
        <v>0</v>
      </c>
      <c r="M2442">
        <v>2</v>
      </c>
      <c r="N2442" t="b">
        <v>0</v>
      </c>
      <c r="O2442" t="s">
        <v>8282</v>
      </c>
      <c r="P2442">
        <f t="shared" si="76"/>
        <v>2016</v>
      </c>
      <c r="Q2442" s="12" t="s">
        <v>8334</v>
      </c>
      <c r="R2442" t="s">
        <v>8335</v>
      </c>
      <c r="S2442">
        <f t="shared" si="77"/>
        <v>1</v>
      </c>
      <c r="T2442" s="17" t="s">
        <v>8365</v>
      </c>
    </row>
    <row r="2443" spans="1:20" ht="28.8" hidden="1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9">
        <v>42187.125625000001</v>
      </c>
      <c r="K2443">
        <v>1435806054</v>
      </c>
      <c r="L2443" t="b">
        <v>0</v>
      </c>
      <c r="M2443">
        <v>109</v>
      </c>
      <c r="N2443" t="b">
        <v>1</v>
      </c>
      <c r="O2443" t="s">
        <v>8296</v>
      </c>
      <c r="P2443">
        <f t="shared" si="76"/>
        <v>2015</v>
      </c>
      <c r="Q2443" s="12" t="s">
        <v>8334</v>
      </c>
      <c r="R2443" t="s">
        <v>8350</v>
      </c>
      <c r="S2443">
        <f t="shared" si="77"/>
        <v>7</v>
      </c>
      <c r="T2443" s="17" t="s">
        <v>8371</v>
      </c>
    </row>
    <row r="2444" spans="1:20" ht="28.8" hidden="1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9">
        <v>42052.666990740741</v>
      </c>
      <c r="K2444">
        <v>1424188828</v>
      </c>
      <c r="L2444" t="b">
        <v>0</v>
      </c>
      <c r="M2444">
        <v>372</v>
      </c>
      <c r="N2444" t="b">
        <v>1</v>
      </c>
      <c r="O2444" t="s">
        <v>8296</v>
      </c>
      <c r="P2444">
        <f t="shared" si="76"/>
        <v>2015</v>
      </c>
      <c r="Q2444" s="12" t="s">
        <v>8334</v>
      </c>
      <c r="R2444" t="s">
        <v>8350</v>
      </c>
      <c r="S2444">
        <f t="shared" si="77"/>
        <v>2</v>
      </c>
      <c r="T2444" s="17" t="s">
        <v>8366</v>
      </c>
    </row>
    <row r="2445" spans="1:20" ht="43.2" hidden="1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9">
        <v>41836.625254629631</v>
      </c>
      <c r="K2445">
        <v>1405522822</v>
      </c>
      <c r="L2445" t="b">
        <v>0</v>
      </c>
      <c r="M2445">
        <v>311</v>
      </c>
      <c r="N2445" t="b">
        <v>1</v>
      </c>
      <c r="O2445" t="s">
        <v>8296</v>
      </c>
      <c r="P2445">
        <f t="shared" si="76"/>
        <v>2014</v>
      </c>
      <c r="Q2445" s="12" t="s">
        <v>8334</v>
      </c>
      <c r="R2445" t="s">
        <v>8350</v>
      </c>
      <c r="S2445">
        <f t="shared" si="77"/>
        <v>7</v>
      </c>
      <c r="T2445" s="17" t="s">
        <v>8371</v>
      </c>
    </row>
    <row r="2446" spans="1:20" ht="43.2" hidden="1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9">
        <v>42485.754525462966</v>
      </c>
      <c r="K2446">
        <v>1461607591</v>
      </c>
      <c r="L2446" t="b">
        <v>0</v>
      </c>
      <c r="M2446">
        <v>61</v>
      </c>
      <c r="N2446" t="b">
        <v>1</v>
      </c>
      <c r="O2446" t="s">
        <v>8296</v>
      </c>
      <c r="P2446">
        <f t="shared" si="76"/>
        <v>2016</v>
      </c>
      <c r="Q2446" s="12" t="s">
        <v>8334</v>
      </c>
      <c r="R2446" t="s">
        <v>8350</v>
      </c>
      <c r="S2446">
        <f t="shared" si="77"/>
        <v>4</v>
      </c>
      <c r="T2446" s="17" t="s">
        <v>8368</v>
      </c>
    </row>
    <row r="2447" spans="1:20" ht="57.6" hidden="1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9">
        <v>42243.190057870372</v>
      </c>
      <c r="K2447">
        <v>1440650021</v>
      </c>
      <c r="L2447" t="b">
        <v>0</v>
      </c>
      <c r="M2447">
        <v>115</v>
      </c>
      <c r="N2447" t="b">
        <v>1</v>
      </c>
      <c r="O2447" t="s">
        <v>8296</v>
      </c>
      <c r="P2447">
        <f t="shared" si="76"/>
        <v>2015</v>
      </c>
      <c r="Q2447" s="12" t="s">
        <v>8334</v>
      </c>
      <c r="R2447" t="s">
        <v>8350</v>
      </c>
      <c r="S2447">
        <f t="shared" si="77"/>
        <v>8</v>
      </c>
      <c r="T2447" s="17" t="s">
        <v>8372</v>
      </c>
    </row>
    <row r="2448" spans="1:20" ht="43.2" hidden="1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9">
        <v>42670.602673611109</v>
      </c>
      <c r="K2448">
        <v>1477578471</v>
      </c>
      <c r="L2448" t="b">
        <v>0</v>
      </c>
      <c r="M2448">
        <v>111</v>
      </c>
      <c r="N2448" t="b">
        <v>1</v>
      </c>
      <c r="O2448" t="s">
        <v>8296</v>
      </c>
      <c r="P2448">
        <f t="shared" si="76"/>
        <v>2016</v>
      </c>
      <c r="Q2448" s="12" t="s">
        <v>8334</v>
      </c>
      <c r="R2448" t="s">
        <v>8350</v>
      </c>
      <c r="S2448">
        <f t="shared" si="77"/>
        <v>10</v>
      </c>
      <c r="T2448" s="17" t="s">
        <v>8374</v>
      </c>
    </row>
    <row r="2449" spans="1:20" ht="43.2" hidden="1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9">
        <v>42654.469826388886</v>
      </c>
      <c r="K2449">
        <v>1476184593</v>
      </c>
      <c r="L2449" t="b">
        <v>0</v>
      </c>
      <c r="M2449">
        <v>337</v>
      </c>
      <c r="N2449" t="b">
        <v>1</v>
      </c>
      <c r="O2449" t="s">
        <v>8296</v>
      </c>
      <c r="P2449">
        <f t="shared" si="76"/>
        <v>2016</v>
      </c>
      <c r="Q2449" s="12" t="s">
        <v>8334</v>
      </c>
      <c r="R2449" t="s">
        <v>8350</v>
      </c>
      <c r="S2449">
        <f t="shared" si="77"/>
        <v>10</v>
      </c>
      <c r="T2449" s="17" t="s">
        <v>8374</v>
      </c>
    </row>
    <row r="2450" spans="1:20" ht="43.2" hidden="1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9">
        <v>42607.316122685188</v>
      </c>
      <c r="K2450">
        <v>1472110513</v>
      </c>
      <c r="L2450" t="b">
        <v>0</v>
      </c>
      <c r="M2450">
        <v>9</v>
      </c>
      <c r="N2450" t="b">
        <v>1</v>
      </c>
      <c r="O2450" t="s">
        <v>8296</v>
      </c>
      <c r="P2450">
        <f t="shared" si="76"/>
        <v>2016</v>
      </c>
      <c r="Q2450" s="12" t="s">
        <v>8334</v>
      </c>
      <c r="R2450" t="s">
        <v>8350</v>
      </c>
      <c r="S2450">
        <f t="shared" si="77"/>
        <v>8</v>
      </c>
      <c r="T2450" s="17" t="s">
        <v>8372</v>
      </c>
    </row>
    <row r="2451" spans="1:20" ht="43.2" hidden="1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9">
        <v>41943.142534722225</v>
      </c>
      <c r="K2451">
        <v>1414725915</v>
      </c>
      <c r="L2451" t="b">
        <v>0</v>
      </c>
      <c r="M2451">
        <v>120</v>
      </c>
      <c r="N2451" t="b">
        <v>1</v>
      </c>
      <c r="O2451" t="s">
        <v>8296</v>
      </c>
      <c r="P2451">
        <f t="shared" si="76"/>
        <v>2014</v>
      </c>
      <c r="Q2451" s="12" t="s">
        <v>8334</v>
      </c>
      <c r="R2451" t="s">
        <v>8350</v>
      </c>
      <c r="S2451">
        <f t="shared" si="77"/>
        <v>10</v>
      </c>
      <c r="T2451" s="17" t="s">
        <v>8374</v>
      </c>
    </row>
    <row r="2452" spans="1:20" ht="43.2" hidden="1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9">
        <v>41902.07240740741</v>
      </c>
      <c r="K2452">
        <v>1411177456</v>
      </c>
      <c r="L2452" t="b">
        <v>0</v>
      </c>
      <c r="M2452">
        <v>102</v>
      </c>
      <c r="N2452" t="b">
        <v>1</v>
      </c>
      <c r="O2452" t="s">
        <v>8296</v>
      </c>
      <c r="P2452">
        <f t="shared" si="76"/>
        <v>2014</v>
      </c>
      <c r="Q2452" s="12" t="s">
        <v>8334</v>
      </c>
      <c r="R2452" t="s">
        <v>8350</v>
      </c>
      <c r="S2452">
        <f t="shared" si="77"/>
        <v>9</v>
      </c>
      <c r="T2452" s="17" t="s">
        <v>8373</v>
      </c>
    </row>
    <row r="2453" spans="1:20" ht="43.2" hidden="1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9">
        <v>42779.908449074072</v>
      </c>
      <c r="K2453">
        <v>1487022490</v>
      </c>
      <c r="L2453" t="b">
        <v>0</v>
      </c>
      <c r="M2453">
        <v>186</v>
      </c>
      <c r="N2453" t="b">
        <v>1</v>
      </c>
      <c r="O2453" t="s">
        <v>8296</v>
      </c>
      <c r="P2453">
        <f t="shared" si="76"/>
        <v>2017</v>
      </c>
      <c r="Q2453" s="12" t="s">
        <v>8334</v>
      </c>
      <c r="R2453" t="s">
        <v>8350</v>
      </c>
      <c r="S2453">
        <f t="shared" si="77"/>
        <v>2</v>
      </c>
      <c r="T2453" s="17" t="s">
        <v>8366</v>
      </c>
    </row>
    <row r="2454" spans="1:20" ht="43.2" hidden="1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9">
        <v>42338.84375</v>
      </c>
      <c r="K2454">
        <v>1448914500</v>
      </c>
      <c r="L2454" t="b">
        <v>0</v>
      </c>
      <c r="M2454">
        <v>15</v>
      </c>
      <c r="N2454" t="b">
        <v>1</v>
      </c>
      <c r="O2454" t="s">
        <v>8296</v>
      </c>
      <c r="P2454">
        <f t="shared" si="76"/>
        <v>2015</v>
      </c>
      <c r="Q2454" s="12" t="s">
        <v>8334</v>
      </c>
      <c r="R2454" t="s">
        <v>8350</v>
      </c>
      <c r="S2454">
        <f t="shared" si="77"/>
        <v>11</v>
      </c>
      <c r="T2454" s="17" t="s">
        <v>8375</v>
      </c>
    </row>
    <row r="2455" spans="1:20" ht="43.2" hidden="1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9">
        <v>42738.692233796297</v>
      </c>
      <c r="K2455">
        <v>1483461409</v>
      </c>
      <c r="L2455" t="b">
        <v>0</v>
      </c>
      <c r="M2455">
        <v>67</v>
      </c>
      <c r="N2455" t="b">
        <v>1</v>
      </c>
      <c r="O2455" t="s">
        <v>8296</v>
      </c>
      <c r="P2455">
        <f t="shared" si="76"/>
        <v>2017</v>
      </c>
      <c r="Q2455" s="12" t="s">
        <v>8334</v>
      </c>
      <c r="R2455" t="s">
        <v>8350</v>
      </c>
      <c r="S2455">
        <f t="shared" si="77"/>
        <v>1</v>
      </c>
      <c r="T2455" s="17" t="s">
        <v>8365</v>
      </c>
    </row>
    <row r="2456" spans="1:20" ht="43.2" hidden="1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9">
        <v>42770.201481481483</v>
      </c>
      <c r="K2456">
        <v>1486183808</v>
      </c>
      <c r="L2456" t="b">
        <v>0</v>
      </c>
      <c r="M2456">
        <v>130</v>
      </c>
      <c r="N2456" t="b">
        <v>1</v>
      </c>
      <c r="O2456" t="s">
        <v>8296</v>
      </c>
      <c r="P2456">
        <f t="shared" si="76"/>
        <v>2017</v>
      </c>
      <c r="Q2456" s="12" t="s">
        <v>8334</v>
      </c>
      <c r="R2456" t="s">
        <v>8350</v>
      </c>
      <c r="S2456">
        <f t="shared" si="77"/>
        <v>2</v>
      </c>
      <c r="T2456" s="17" t="s">
        <v>8366</v>
      </c>
    </row>
    <row r="2457" spans="1:20" ht="43.2" hidden="1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9">
        <v>42452.781828703701</v>
      </c>
      <c r="K2457">
        <v>1458758750</v>
      </c>
      <c r="L2457" t="b">
        <v>0</v>
      </c>
      <c r="M2457">
        <v>16</v>
      </c>
      <c r="N2457" t="b">
        <v>1</v>
      </c>
      <c r="O2457" t="s">
        <v>8296</v>
      </c>
      <c r="P2457">
        <f t="shared" si="76"/>
        <v>2016</v>
      </c>
      <c r="Q2457" s="12" t="s">
        <v>8334</v>
      </c>
      <c r="R2457" t="s">
        <v>8350</v>
      </c>
      <c r="S2457">
        <f t="shared" si="77"/>
        <v>3</v>
      </c>
      <c r="T2457" s="17" t="s">
        <v>8367</v>
      </c>
    </row>
    <row r="2458" spans="1:20" ht="43.2" hidden="1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9">
        <v>42761.961099537039</v>
      </c>
      <c r="K2458">
        <v>1485471839</v>
      </c>
      <c r="L2458" t="b">
        <v>0</v>
      </c>
      <c r="M2458">
        <v>67</v>
      </c>
      <c r="N2458" t="b">
        <v>1</v>
      </c>
      <c r="O2458" t="s">
        <v>8296</v>
      </c>
      <c r="P2458">
        <f t="shared" si="76"/>
        <v>2017</v>
      </c>
      <c r="Q2458" s="12" t="s">
        <v>8334</v>
      </c>
      <c r="R2458" t="s">
        <v>8350</v>
      </c>
      <c r="S2458">
        <f t="shared" si="77"/>
        <v>1</v>
      </c>
      <c r="T2458" s="17" t="s">
        <v>8365</v>
      </c>
    </row>
    <row r="2459" spans="1:20" ht="43.2" hidden="1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9">
        <v>42423.602500000001</v>
      </c>
      <c r="K2459">
        <v>1456237656</v>
      </c>
      <c r="L2459" t="b">
        <v>0</v>
      </c>
      <c r="M2459">
        <v>124</v>
      </c>
      <c r="N2459" t="b">
        <v>1</v>
      </c>
      <c r="O2459" t="s">
        <v>8296</v>
      </c>
      <c r="P2459">
        <f t="shared" si="76"/>
        <v>2016</v>
      </c>
      <c r="Q2459" s="12" t="s">
        <v>8334</v>
      </c>
      <c r="R2459" t="s">
        <v>8350</v>
      </c>
      <c r="S2459">
        <f t="shared" si="77"/>
        <v>2</v>
      </c>
      <c r="T2459" s="17" t="s">
        <v>8366</v>
      </c>
    </row>
    <row r="2460" spans="1:20" ht="43.2" hidden="1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9">
        <v>42495.871736111112</v>
      </c>
      <c r="K2460">
        <v>1462481718</v>
      </c>
      <c r="L2460" t="b">
        <v>0</v>
      </c>
      <c r="M2460">
        <v>80</v>
      </c>
      <c r="N2460" t="b">
        <v>1</v>
      </c>
      <c r="O2460" t="s">
        <v>8296</v>
      </c>
      <c r="P2460">
        <f t="shared" si="76"/>
        <v>2016</v>
      </c>
      <c r="Q2460" s="12" t="s">
        <v>8334</v>
      </c>
      <c r="R2460" t="s">
        <v>8350</v>
      </c>
      <c r="S2460">
        <f t="shared" si="77"/>
        <v>5</v>
      </c>
      <c r="T2460" s="17" t="s">
        <v>8369</v>
      </c>
    </row>
    <row r="2461" spans="1:20" ht="43.2" hidden="1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9">
        <v>42407.637557870374</v>
      </c>
      <c r="K2461">
        <v>1454858285</v>
      </c>
      <c r="L2461" t="b">
        <v>0</v>
      </c>
      <c r="M2461">
        <v>282</v>
      </c>
      <c r="N2461" t="b">
        <v>1</v>
      </c>
      <c r="O2461" t="s">
        <v>8296</v>
      </c>
      <c r="P2461">
        <f t="shared" si="76"/>
        <v>2016</v>
      </c>
      <c r="Q2461" s="12" t="s">
        <v>8334</v>
      </c>
      <c r="R2461" t="s">
        <v>8350</v>
      </c>
      <c r="S2461">
        <f t="shared" si="77"/>
        <v>2</v>
      </c>
      <c r="T2461" s="17" t="s">
        <v>8366</v>
      </c>
    </row>
    <row r="2462" spans="1:20" ht="43.2" hidden="1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9">
        <v>42704.187118055554</v>
      </c>
      <c r="K2462">
        <v>1480480167</v>
      </c>
      <c r="L2462" t="b">
        <v>0</v>
      </c>
      <c r="M2462">
        <v>68</v>
      </c>
      <c r="N2462" t="b">
        <v>1</v>
      </c>
      <c r="O2462" t="s">
        <v>8296</v>
      </c>
      <c r="P2462">
        <f t="shared" si="76"/>
        <v>2016</v>
      </c>
      <c r="Q2462" s="12" t="s">
        <v>8334</v>
      </c>
      <c r="R2462" t="s">
        <v>8350</v>
      </c>
      <c r="S2462">
        <f t="shared" si="77"/>
        <v>11</v>
      </c>
      <c r="T2462" s="17" t="s">
        <v>8375</v>
      </c>
    </row>
    <row r="2463" spans="1:20" ht="43.2" hidden="1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9">
        <v>40784.012696759259</v>
      </c>
      <c r="K2463">
        <v>1314577097</v>
      </c>
      <c r="L2463" t="b">
        <v>0</v>
      </c>
      <c r="M2463">
        <v>86</v>
      </c>
      <c r="N2463" t="b">
        <v>1</v>
      </c>
      <c r="O2463" t="s">
        <v>8277</v>
      </c>
      <c r="P2463">
        <f t="shared" si="76"/>
        <v>2011</v>
      </c>
      <c r="Q2463" s="12" t="s">
        <v>8323</v>
      </c>
      <c r="R2463" t="s">
        <v>8327</v>
      </c>
      <c r="S2463">
        <f t="shared" si="77"/>
        <v>8</v>
      </c>
      <c r="T2463" s="17" t="s">
        <v>8372</v>
      </c>
    </row>
    <row r="2464" spans="1:20" ht="43.2" hidden="1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9">
        <v>41089.186296296299</v>
      </c>
      <c r="K2464">
        <v>1340944096</v>
      </c>
      <c r="L2464" t="b">
        <v>0</v>
      </c>
      <c r="M2464">
        <v>115</v>
      </c>
      <c r="N2464" t="b">
        <v>1</v>
      </c>
      <c r="O2464" t="s">
        <v>8277</v>
      </c>
      <c r="P2464">
        <f t="shared" si="76"/>
        <v>2012</v>
      </c>
      <c r="Q2464" s="12" t="s">
        <v>8323</v>
      </c>
      <c r="R2464" t="s">
        <v>8327</v>
      </c>
      <c r="S2464">
        <f t="shared" si="77"/>
        <v>6</v>
      </c>
      <c r="T2464" s="17" t="s">
        <v>8370</v>
      </c>
    </row>
    <row r="2465" spans="1:20" hidden="1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9">
        <v>41341.111400462964</v>
      </c>
      <c r="K2465">
        <v>1362710425</v>
      </c>
      <c r="L2465" t="b">
        <v>0</v>
      </c>
      <c r="M2465">
        <v>75</v>
      </c>
      <c r="N2465" t="b">
        <v>1</v>
      </c>
      <c r="O2465" t="s">
        <v>8277</v>
      </c>
      <c r="P2465">
        <f t="shared" si="76"/>
        <v>2013</v>
      </c>
      <c r="Q2465" s="12" t="s">
        <v>8323</v>
      </c>
      <c r="R2465" t="s">
        <v>8327</v>
      </c>
      <c r="S2465">
        <f t="shared" si="77"/>
        <v>3</v>
      </c>
      <c r="T2465" s="17" t="s">
        <v>8367</v>
      </c>
    </row>
    <row r="2466" spans="1:20" ht="43.2" hidden="1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9">
        <v>42248.90042824074</v>
      </c>
      <c r="K2466">
        <v>1441143397</v>
      </c>
      <c r="L2466" t="b">
        <v>0</v>
      </c>
      <c r="M2466">
        <v>43</v>
      </c>
      <c r="N2466" t="b">
        <v>1</v>
      </c>
      <c r="O2466" t="s">
        <v>8277</v>
      </c>
      <c r="P2466">
        <f t="shared" si="76"/>
        <v>2015</v>
      </c>
      <c r="Q2466" s="12" t="s">
        <v>8323</v>
      </c>
      <c r="R2466" t="s">
        <v>8327</v>
      </c>
      <c r="S2466">
        <f t="shared" si="77"/>
        <v>9</v>
      </c>
      <c r="T2466" s="17" t="s">
        <v>8373</v>
      </c>
    </row>
    <row r="2467" spans="1:20" ht="28.8" hidden="1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9">
        <v>41145.719305555554</v>
      </c>
      <c r="K2467">
        <v>1345828548</v>
      </c>
      <c r="L2467" t="b">
        <v>0</v>
      </c>
      <c r="M2467">
        <v>48</v>
      </c>
      <c r="N2467" t="b">
        <v>1</v>
      </c>
      <c r="O2467" t="s">
        <v>8277</v>
      </c>
      <c r="P2467">
        <f t="shared" si="76"/>
        <v>2012</v>
      </c>
      <c r="Q2467" s="12" t="s">
        <v>8323</v>
      </c>
      <c r="R2467" t="s">
        <v>8327</v>
      </c>
      <c r="S2467">
        <f t="shared" si="77"/>
        <v>8</v>
      </c>
      <c r="T2467" s="17" t="s">
        <v>8372</v>
      </c>
    </row>
    <row r="2468" spans="1:20" ht="43.2" hidden="1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9">
        <v>41373.102465277778</v>
      </c>
      <c r="K2468">
        <v>1365474453</v>
      </c>
      <c r="L2468" t="b">
        <v>0</v>
      </c>
      <c r="M2468">
        <v>52</v>
      </c>
      <c r="N2468" t="b">
        <v>1</v>
      </c>
      <c r="O2468" t="s">
        <v>8277</v>
      </c>
      <c r="P2468">
        <f t="shared" si="76"/>
        <v>2013</v>
      </c>
      <c r="Q2468" s="12" t="s">
        <v>8323</v>
      </c>
      <c r="R2468" t="s">
        <v>8327</v>
      </c>
      <c r="S2468">
        <f t="shared" si="77"/>
        <v>4</v>
      </c>
      <c r="T2468" s="17" t="s">
        <v>8368</v>
      </c>
    </row>
    <row r="2469" spans="1:20" ht="43.2" hidden="1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9">
        <v>41025.874201388891</v>
      </c>
      <c r="K2469">
        <v>1335473931</v>
      </c>
      <c r="L2469" t="b">
        <v>0</v>
      </c>
      <c r="M2469">
        <v>43</v>
      </c>
      <c r="N2469" t="b">
        <v>1</v>
      </c>
      <c r="O2469" t="s">
        <v>8277</v>
      </c>
      <c r="P2469">
        <f t="shared" si="76"/>
        <v>2012</v>
      </c>
      <c r="Q2469" s="12" t="s">
        <v>8323</v>
      </c>
      <c r="R2469" t="s">
        <v>8327</v>
      </c>
      <c r="S2469">
        <f t="shared" si="77"/>
        <v>4</v>
      </c>
      <c r="T2469" s="17" t="s">
        <v>8368</v>
      </c>
    </row>
    <row r="2470" spans="1:20" ht="28.8" hidden="1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9">
        <v>41174.154178240744</v>
      </c>
      <c r="K2470">
        <v>1348285321</v>
      </c>
      <c r="L2470" t="b">
        <v>0</v>
      </c>
      <c r="M2470">
        <v>58</v>
      </c>
      <c r="N2470" t="b">
        <v>1</v>
      </c>
      <c r="O2470" t="s">
        <v>8277</v>
      </c>
      <c r="P2470">
        <f t="shared" si="76"/>
        <v>2012</v>
      </c>
      <c r="Q2470" s="12" t="s">
        <v>8323</v>
      </c>
      <c r="R2470" t="s">
        <v>8327</v>
      </c>
      <c r="S2470">
        <f t="shared" si="77"/>
        <v>9</v>
      </c>
      <c r="T2470" s="17" t="s">
        <v>8373</v>
      </c>
    </row>
    <row r="2471" spans="1:20" ht="43.2" hidden="1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9">
        <v>40557.4297337963</v>
      </c>
      <c r="K2471">
        <v>1295000329</v>
      </c>
      <c r="L2471" t="b">
        <v>0</v>
      </c>
      <c r="M2471">
        <v>47</v>
      </c>
      <c r="N2471" t="b">
        <v>1</v>
      </c>
      <c r="O2471" t="s">
        <v>8277</v>
      </c>
      <c r="P2471">
        <f t="shared" si="76"/>
        <v>2011</v>
      </c>
      <c r="Q2471" s="12" t="s">
        <v>8323</v>
      </c>
      <c r="R2471" t="s">
        <v>8327</v>
      </c>
      <c r="S2471">
        <f t="shared" si="77"/>
        <v>1</v>
      </c>
      <c r="T2471" s="17" t="s">
        <v>8365</v>
      </c>
    </row>
    <row r="2472" spans="1:20" ht="43.2" hidden="1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9">
        <v>41023.07471064815</v>
      </c>
      <c r="K2472">
        <v>1335232055</v>
      </c>
      <c r="L2472" t="b">
        <v>0</v>
      </c>
      <c r="M2472">
        <v>36</v>
      </c>
      <c r="N2472" t="b">
        <v>1</v>
      </c>
      <c r="O2472" t="s">
        <v>8277</v>
      </c>
      <c r="P2472">
        <f t="shared" si="76"/>
        <v>2012</v>
      </c>
      <c r="Q2472" s="12" t="s">
        <v>8323</v>
      </c>
      <c r="R2472" t="s">
        <v>8327</v>
      </c>
      <c r="S2472">
        <f t="shared" si="77"/>
        <v>4</v>
      </c>
      <c r="T2472" s="17" t="s">
        <v>8368</v>
      </c>
    </row>
    <row r="2473" spans="1:20" ht="43.2" hidden="1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9">
        <v>40893.992962962962</v>
      </c>
      <c r="K2473">
        <v>1324079392</v>
      </c>
      <c r="L2473" t="b">
        <v>0</v>
      </c>
      <c r="M2473">
        <v>17</v>
      </c>
      <c r="N2473" t="b">
        <v>1</v>
      </c>
      <c r="O2473" t="s">
        <v>8277</v>
      </c>
      <c r="P2473">
        <f t="shared" si="76"/>
        <v>2011</v>
      </c>
      <c r="Q2473" s="12" t="s">
        <v>8323</v>
      </c>
      <c r="R2473" t="s">
        <v>8327</v>
      </c>
      <c r="S2473">
        <f t="shared" si="77"/>
        <v>12</v>
      </c>
      <c r="T2473" s="17" t="s">
        <v>8376</v>
      </c>
    </row>
    <row r="2474" spans="1:20" ht="57.6" hidden="1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9">
        <v>40354.11550925926</v>
      </c>
      <c r="K2474">
        <v>1277433980</v>
      </c>
      <c r="L2474" t="b">
        <v>0</v>
      </c>
      <c r="M2474">
        <v>104</v>
      </c>
      <c r="N2474" t="b">
        <v>1</v>
      </c>
      <c r="O2474" t="s">
        <v>8277</v>
      </c>
      <c r="P2474">
        <f t="shared" si="76"/>
        <v>2010</v>
      </c>
      <c r="Q2474" s="12" t="s">
        <v>8323</v>
      </c>
      <c r="R2474" t="s">
        <v>8327</v>
      </c>
      <c r="S2474">
        <f t="shared" si="77"/>
        <v>6</v>
      </c>
      <c r="T2474" s="17" t="s">
        <v>8370</v>
      </c>
    </row>
    <row r="2475" spans="1:20" ht="43.2" hidden="1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9">
        <v>41193.748483796298</v>
      </c>
      <c r="K2475">
        <v>1349978269</v>
      </c>
      <c r="L2475" t="b">
        <v>0</v>
      </c>
      <c r="M2475">
        <v>47</v>
      </c>
      <c r="N2475" t="b">
        <v>1</v>
      </c>
      <c r="O2475" t="s">
        <v>8277</v>
      </c>
      <c r="P2475">
        <f t="shared" si="76"/>
        <v>2012</v>
      </c>
      <c r="Q2475" s="12" t="s">
        <v>8323</v>
      </c>
      <c r="R2475" t="s">
        <v>8327</v>
      </c>
      <c r="S2475">
        <f t="shared" si="77"/>
        <v>10</v>
      </c>
      <c r="T2475" s="17" t="s">
        <v>8374</v>
      </c>
    </row>
    <row r="2476" spans="1:20" ht="57.6" hidden="1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9">
        <v>40417.011296296296</v>
      </c>
      <c r="K2476">
        <v>1282868176</v>
      </c>
      <c r="L2476" t="b">
        <v>0</v>
      </c>
      <c r="M2476">
        <v>38</v>
      </c>
      <c r="N2476" t="b">
        <v>1</v>
      </c>
      <c r="O2476" t="s">
        <v>8277</v>
      </c>
      <c r="P2476">
        <f t="shared" si="76"/>
        <v>2010</v>
      </c>
      <c r="Q2476" s="12" t="s">
        <v>8323</v>
      </c>
      <c r="R2476" t="s">
        <v>8327</v>
      </c>
      <c r="S2476">
        <f t="shared" si="77"/>
        <v>8</v>
      </c>
      <c r="T2476" s="17" t="s">
        <v>8372</v>
      </c>
    </row>
    <row r="2477" spans="1:20" ht="28.8" hidden="1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9">
        <v>40310.287673611114</v>
      </c>
      <c r="K2477">
        <v>1273647255</v>
      </c>
      <c r="L2477" t="b">
        <v>0</v>
      </c>
      <c r="M2477">
        <v>81</v>
      </c>
      <c r="N2477" t="b">
        <v>1</v>
      </c>
      <c r="O2477" t="s">
        <v>8277</v>
      </c>
      <c r="P2477">
        <f t="shared" si="76"/>
        <v>2010</v>
      </c>
      <c r="Q2477" s="12" t="s">
        <v>8323</v>
      </c>
      <c r="R2477" t="s">
        <v>8327</v>
      </c>
      <c r="S2477">
        <f t="shared" si="77"/>
        <v>5</v>
      </c>
      <c r="T2477" s="17" t="s">
        <v>8369</v>
      </c>
    </row>
    <row r="2478" spans="1:20" ht="43.2" hidden="1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9">
        <v>41913.328356481485</v>
      </c>
      <c r="K2478">
        <v>1412149970</v>
      </c>
      <c r="L2478" t="b">
        <v>0</v>
      </c>
      <c r="M2478">
        <v>55</v>
      </c>
      <c r="N2478" t="b">
        <v>1</v>
      </c>
      <c r="O2478" t="s">
        <v>8277</v>
      </c>
      <c r="P2478">
        <f t="shared" si="76"/>
        <v>2014</v>
      </c>
      <c r="Q2478" s="12" t="s">
        <v>8323</v>
      </c>
      <c r="R2478" t="s">
        <v>8327</v>
      </c>
      <c r="S2478">
        <f t="shared" si="77"/>
        <v>10</v>
      </c>
      <c r="T2478" s="17" t="s">
        <v>8374</v>
      </c>
    </row>
    <row r="2479" spans="1:20" ht="28.8" hidden="1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9">
        <v>41088.691493055558</v>
      </c>
      <c r="K2479">
        <v>1340901345</v>
      </c>
      <c r="L2479" t="b">
        <v>0</v>
      </c>
      <c r="M2479">
        <v>41</v>
      </c>
      <c r="N2479" t="b">
        <v>1</v>
      </c>
      <c r="O2479" t="s">
        <v>8277</v>
      </c>
      <c r="P2479">
        <f t="shared" si="76"/>
        <v>2012</v>
      </c>
      <c r="Q2479" s="12" t="s">
        <v>8323</v>
      </c>
      <c r="R2479" t="s">
        <v>8327</v>
      </c>
      <c r="S2479">
        <f t="shared" si="77"/>
        <v>6</v>
      </c>
      <c r="T2479" s="17" t="s">
        <v>8370</v>
      </c>
    </row>
    <row r="2480" spans="1:20" ht="43.2" hidden="1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9">
        <v>41257.950381944444</v>
      </c>
      <c r="K2480">
        <v>1355525313</v>
      </c>
      <c r="L2480" t="b">
        <v>0</v>
      </c>
      <c r="M2480">
        <v>79</v>
      </c>
      <c r="N2480" t="b">
        <v>1</v>
      </c>
      <c r="O2480" t="s">
        <v>8277</v>
      </c>
      <c r="P2480">
        <f t="shared" si="76"/>
        <v>2012</v>
      </c>
      <c r="Q2480" s="12" t="s">
        <v>8323</v>
      </c>
      <c r="R2480" t="s">
        <v>8327</v>
      </c>
      <c r="S2480">
        <f t="shared" si="77"/>
        <v>12</v>
      </c>
      <c r="T2480" s="17" t="s">
        <v>8376</v>
      </c>
    </row>
    <row r="2481" spans="1:20" ht="28.8" hidden="1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9">
        <v>41107.726782407408</v>
      </c>
      <c r="K2481">
        <v>1342545994</v>
      </c>
      <c r="L2481" t="b">
        <v>0</v>
      </c>
      <c r="M2481">
        <v>16</v>
      </c>
      <c r="N2481" t="b">
        <v>1</v>
      </c>
      <c r="O2481" t="s">
        <v>8277</v>
      </c>
      <c r="P2481">
        <f t="shared" si="76"/>
        <v>2012</v>
      </c>
      <c r="Q2481" s="12" t="s">
        <v>8323</v>
      </c>
      <c r="R2481" t="s">
        <v>8327</v>
      </c>
      <c r="S2481">
        <f t="shared" si="77"/>
        <v>7</v>
      </c>
      <c r="T2481" s="17" t="s">
        <v>8371</v>
      </c>
    </row>
    <row r="2482" spans="1:20" ht="43.2" hidden="1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9">
        <v>42227.936157407406</v>
      </c>
      <c r="K2482">
        <v>1439332084</v>
      </c>
      <c r="L2482" t="b">
        <v>0</v>
      </c>
      <c r="M2482">
        <v>8</v>
      </c>
      <c r="N2482" t="b">
        <v>1</v>
      </c>
      <c r="O2482" t="s">
        <v>8277</v>
      </c>
      <c r="P2482">
        <f t="shared" si="76"/>
        <v>2015</v>
      </c>
      <c r="Q2482" s="12" t="s">
        <v>8323</v>
      </c>
      <c r="R2482" t="s">
        <v>8327</v>
      </c>
      <c r="S2482">
        <f t="shared" si="77"/>
        <v>8</v>
      </c>
      <c r="T2482" s="17" t="s">
        <v>8372</v>
      </c>
    </row>
    <row r="2483" spans="1:20" ht="43.2" hidden="1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9">
        <v>40999.645925925928</v>
      </c>
      <c r="K2483">
        <v>1333207808</v>
      </c>
      <c r="L2483" t="b">
        <v>0</v>
      </c>
      <c r="M2483">
        <v>95</v>
      </c>
      <c r="N2483" t="b">
        <v>1</v>
      </c>
      <c r="O2483" t="s">
        <v>8277</v>
      </c>
      <c r="P2483">
        <f t="shared" si="76"/>
        <v>2012</v>
      </c>
      <c r="Q2483" s="12" t="s">
        <v>8323</v>
      </c>
      <c r="R2483" t="s">
        <v>8327</v>
      </c>
      <c r="S2483">
        <f t="shared" si="77"/>
        <v>3</v>
      </c>
      <c r="T2483" s="17" t="s">
        <v>8367</v>
      </c>
    </row>
    <row r="2484" spans="1:20" ht="43.2" hidden="1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9">
        <v>40711.782210648147</v>
      </c>
      <c r="K2484">
        <v>1308336383</v>
      </c>
      <c r="L2484" t="b">
        <v>0</v>
      </c>
      <c r="M2484">
        <v>25</v>
      </c>
      <c r="N2484" t="b">
        <v>1</v>
      </c>
      <c r="O2484" t="s">
        <v>8277</v>
      </c>
      <c r="P2484">
        <f t="shared" si="76"/>
        <v>2011</v>
      </c>
      <c r="Q2484" s="12" t="s">
        <v>8323</v>
      </c>
      <c r="R2484" t="s">
        <v>8327</v>
      </c>
      <c r="S2484">
        <f t="shared" si="77"/>
        <v>6</v>
      </c>
      <c r="T2484" s="17" t="s">
        <v>8370</v>
      </c>
    </row>
    <row r="2485" spans="1:20" ht="28.8" hidden="1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9">
        <v>40970.750034722223</v>
      </c>
      <c r="K2485">
        <v>1330711203</v>
      </c>
      <c r="L2485" t="b">
        <v>0</v>
      </c>
      <c r="M2485">
        <v>19</v>
      </c>
      <c r="N2485" t="b">
        <v>1</v>
      </c>
      <c r="O2485" t="s">
        <v>8277</v>
      </c>
      <c r="P2485">
        <f t="shared" si="76"/>
        <v>2012</v>
      </c>
      <c r="Q2485" s="12" t="s">
        <v>8323</v>
      </c>
      <c r="R2485" t="s">
        <v>8327</v>
      </c>
      <c r="S2485">
        <f t="shared" si="77"/>
        <v>3</v>
      </c>
      <c r="T2485" s="17" t="s">
        <v>8367</v>
      </c>
    </row>
    <row r="2486" spans="1:20" ht="43.2" hidden="1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9">
        <v>40771.916701388887</v>
      </c>
      <c r="K2486">
        <v>1313532003</v>
      </c>
      <c r="L2486" t="b">
        <v>0</v>
      </c>
      <c r="M2486">
        <v>90</v>
      </c>
      <c r="N2486" t="b">
        <v>1</v>
      </c>
      <c r="O2486" t="s">
        <v>8277</v>
      </c>
      <c r="P2486">
        <f t="shared" si="76"/>
        <v>2011</v>
      </c>
      <c r="Q2486" s="12" t="s">
        <v>8323</v>
      </c>
      <c r="R2486" t="s">
        <v>8327</v>
      </c>
      <c r="S2486">
        <f t="shared" si="77"/>
        <v>8</v>
      </c>
      <c r="T2486" s="17" t="s">
        <v>8372</v>
      </c>
    </row>
    <row r="2487" spans="1:20" ht="43.2" hidden="1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9">
        <v>40793.998599537037</v>
      </c>
      <c r="K2487">
        <v>1315439879</v>
      </c>
      <c r="L2487" t="b">
        <v>0</v>
      </c>
      <c r="M2487">
        <v>41</v>
      </c>
      <c r="N2487" t="b">
        <v>1</v>
      </c>
      <c r="O2487" t="s">
        <v>8277</v>
      </c>
      <c r="P2487">
        <f t="shared" si="76"/>
        <v>2011</v>
      </c>
      <c r="Q2487" s="12" t="s">
        <v>8323</v>
      </c>
      <c r="R2487" t="s">
        <v>8327</v>
      </c>
      <c r="S2487">
        <f t="shared" si="77"/>
        <v>9</v>
      </c>
      <c r="T2487" s="17" t="s">
        <v>8373</v>
      </c>
    </row>
    <row r="2488" spans="1:20" ht="43.2" hidden="1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9">
        <v>40991.708055555559</v>
      </c>
      <c r="K2488">
        <v>1332521976</v>
      </c>
      <c r="L2488" t="b">
        <v>0</v>
      </c>
      <c r="M2488">
        <v>30</v>
      </c>
      <c r="N2488" t="b">
        <v>1</v>
      </c>
      <c r="O2488" t="s">
        <v>8277</v>
      </c>
      <c r="P2488">
        <f t="shared" si="76"/>
        <v>2012</v>
      </c>
      <c r="Q2488" s="12" t="s">
        <v>8323</v>
      </c>
      <c r="R2488" t="s">
        <v>8327</v>
      </c>
      <c r="S2488">
        <f t="shared" si="77"/>
        <v>3</v>
      </c>
      <c r="T2488" s="17" t="s">
        <v>8367</v>
      </c>
    </row>
    <row r="2489" spans="1:20" ht="43.2" hidden="1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9">
        <v>41026.083298611113</v>
      </c>
      <c r="K2489">
        <v>1335491997</v>
      </c>
      <c r="L2489" t="b">
        <v>0</v>
      </c>
      <c r="M2489">
        <v>38</v>
      </c>
      <c r="N2489" t="b">
        <v>1</v>
      </c>
      <c r="O2489" t="s">
        <v>8277</v>
      </c>
      <c r="P2489">
        <f t="shared" si="76"/>
        <v>2012</v>
      </c>
      <c r="Q2489" s="12" t="s">
        <v>8323</v>
      </c>
      <c r="R2489" t="s">
        <v>8327</v>
      </c>
      <c r="S2489">
        <f t="shared" si="77"/>
        <v>4</v>
      </c>
      <c r="T2489" s="17" t="s">
        <v>8368</v>
      </c>
    </row>
    <row r="2490" spans="1:20" ht="43.2" hidden="1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9">
        <v>40833.633194444446</v>
      </c>
      <c r="K2490">
        <v>1318864308</v>
      </c>
      <c r="L2490" t="b">
        <v>0</v>
      </c>
      <c r="M2490">
        <v>65</v>
      </c>
      <c r="N2490" t="b">
        <v>1</v>
      </c>
      <c r="O2490" t="s">
        <v>8277</v>
      </c>
      <c r="P2490">
        <f t="shared" si="76"/>
        <v>2011</v>
      </c>
      <c r="Q2490" s="12" t="s">
        <v>8323</v>
      </c>
      <c r="R2490" t="s">
        <v>8327</v>
      </c>
      <c r="S2490">
        <f t="shared" si="77"/>
        <v>10</v>
      </c>
      <c r="T2490" s="17" t="s">
        <v>8374</v>
      </c>
    </row>
    <row r="2491" spans="1:20" ht="43.2" hidden="1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9">
        <v>41373.690266203703</v>
      </c>
      <c r="K2491">
        <v>1365525239</v>
      </c>
      <c r="L2491" t="b">
        <v>0</v>
      </c>
      <c r="M2491">
        <v>75</v>
      </c>
      <c r="N2491" t="b">
        <v>1</v>
      </c>
      <c r="O2491" t="s">
        <v>8277</v>
      </c>
      <c r="P2491">
        <f t="shared" si="76"/>
        <v>2013</v>
      </c>
      <c r="Q2491" s="12" t="s">
        <v>8323</v>
      </c>
      <c r="R2491" t="s">
        <v>8327</v>
      </c>
      <c r="S2491">
        <f t="shared" si="77"/>
        <v>4</v>
      </c>
      <c r="T2491" s="17" t="s">
        <v>8368</v>
      </c>
    </row>
    <row r="2492" spans="1:20" ht="43.2" hidden="1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9">
        <v>41023.227731481478</v>
      </c>
      <c r="K2492">
        <v>1335245276</v>
      </c>
      <c r="L2492" t="b">
        <v>0</v>
      </c>
      <c r="M2492">
        <v>16</v>
      </c>
      <c r="N2492" t="b">
        <v>1</v>
      </c>
      <c r="O2492" t="s">
        <v>8277</v>
      </c>
      <c r="P2492">
        <f t="shared" si="76"/>
        <v>2012</v>
      </c>
      <c r="Q2492" s="12" t="s">
        <v>8323</v>
      </c>
      <c r="R2492" t="s">
        <v>8327</v>
      </c>
      <c r="S2492">
        <f t="shared" si="77"/>
        <v>4</v>
      </c>
      <c r="T2492" s="17" t="s">
        <v>8368</v>
      </c>
    </row>
    <row r="2493" spans="1:20" ht="43.2" hidden="1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9">
        <v>40542.839282407411</v>
      </c>
      <c r="K2493">
        <v>1293739714</v>
      </c>
      <c r="L2493" t="b">
        <v>0</v>
      </c>
      <c r="M2493">
        <v>10</v>
      </c>
      <c r="N2493" t="b">
        <v>1</v>
      </c>
      <c r="O2493" t="s">
        <v>8277</v>
      </c>
      <c r="P2493">
        <f t="shared" si="76"/>
        <v>2010</v>
      </c>
      <c r="Q2493" s="12" t="s">
        <v>8323</v>
      </c>
      <c r="R2493" t="s">
        <v>8327</v>
      </c>
      <c r="S2493">
        <f t="shared" si="77"/>
        <v>12</v>
      </c>
      <c r="T2493" s="17" t="s">
        <v>8376</v>
      </c>
    </row>
    <row r="2494" spans="1:20" ht="28.8" hidden="1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9">
        <v>41024.985972222225</v>
      </c>
      <c r="K2494">
        <v>1335397188</v>
      </c>
      <c r="L2494" t="b">
        <v>0</v>
      </c>
      <c r="M2494">
        <v>27</v>
      </c>
      <c r="N2494" t="b">
        <v>1</v>
      </c>
      <c r="O2494" t="s">
        <v>8277</v>
      </c>
      <c r="P2494">
        <f t="shared" si="76"/>
        <v>2012</v>
      </c>
      <c r="Q2494" s="12" t="s">
        <v>8323</v>
      </c>
      <c r="R2494" t="s">
        <v>8327</v>
      </c>
      <c r="S2494">
        <f t="shared" si="77"/>
        <v>4</v>
      </c>
      <c r="T2494" s="17" t="s">
        <v>8368</v>
      </c>
    </row>
    <row r="2495" spans="1:20" ht="43.2" hidden="1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9">
        <v>41348.168287037035</v>
      </c>
      <c r="K2495">
        <v>1363320140</v>
      </c>
      <c r="L2495" t="b">
        <v>0</v>
      </c>
      <c r="M2495">
        <v>259</v>
      </c>
      <c r="N2495" t="b">
        <v>1</v>
      </c>
      <c r="O2495" t="s">
        <v>8277</v>
      </c>
      <c r="P2495">
        <f t="shared" si="76"/>
        <v>2013</v>
      </c>
      <c r="Q2495" s="12" t="s">
        <v>8323</v>
      </c>
      <c r="R2495" t="s">
        <v>8327</v>
      </c>
      <c r="S2495">
        <f t="shared" si="77"/>
        <v>3</v>
      </c>
      <c r="T2495" s="17" t="s">
        <v>8367</v>
      </c>
    </row>
    <row r="2496" spans="1:20" ht="43.2" hidden="1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9">
        <v>41022.645185185182</v>
      </c>
      <c r="K2496">
        <v>1335194944</v>
      </c>
      <c r="L2496" t="b">
        <v>0</v>
      </c>
      <c r="M2496">
        <v>39</v>
      </c>
      <c r="N2496" t="b">
        <v>1</v>
      </c>
      <c r="O2496" t="s">
        <v>8277</v>
      </c>
      <c r="P2496">
        <f t="shared" si="76"/>
        <v>2012</v>
      </c>
      <c r="Q2496" s="12" t="s">
        <v>8323</v>
      </c>
      <c r="R2496" t="s">
        <v>8327</v>
      </c>
      <c r="S2496">
        <f t="shared" si="77"/>
        <v>4</v>
      </c>
      <c r="T2496" s="17" t="s">
        <v>8368</v>
      </c>
    </row>
    <row r="2497" spans="1:20" ht="43.2" hidden="1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9">
        <v>41036.946469907409</v>
      </c>
      <c r="K2497">
        <v>1336430575</v>
      </c>
      <c r="L2497" t="b">
        <v>0</v>
      </c>
      <c r="M2497">
        <v>42</v>
      </c>
      <c r="N2497" t="b">
        <v>1</v>
      </c>
      <c r="O2497" t="s">
        <v>8277</v>
      </c>
      <c r="P2497">
        <f t="shared" si="76"/>
        <v>2012</v>
      </c>
      <c r="Q2497" s="12" t="s">
        <v>8323</v>
      </c>
      <c r="R2497" t="s">
        <v>8327</v>
      </c>
      <c r="S2497">
        <f t="shared" si="77"/>
        <v>5</v>
      </c>
      <c r="T2497" s="17" t="s">
        <v>8369</v>
      </c>
    </row>
    <row r="2498" spans="1:20" ht="28.8" hidden="1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9">
        <v>41327.996435185189</v>
      </c>
      <c r="K2498">
        <v>1361577292</v>
      </c>
      <c r="L2498" t="b">
        <v>0</v>
      </c>
      <c r="M2498">
        <v>10</v>
      </c>
      <c r="N2498" t="b">
        <v>1</v>
      </c>
      <c r="O2498" t="s">
        <v>8277</v>
      </c>
      <c r="P2498">
        <f t="shared" si="76"/>
        <v>2013</v>
      </c>
      <c r="Q2498" s="12" t="s">
        <v>8323</v>
      </c>
      <c r="R2498" t="s">
        <v>8327</v>
      </c>
      <c r="S2498">
        <f t="shared" si="77"/>
        <v>2</v>
      </c>
      <c r="T2498" s="17" t="s">
        <v>8366</v>
      </c>
    </row>
    <row r="2499" spans="1:20" ht="43.2" hidden="1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9">
        <v>40730.878912037035</v>
      </c>
      <c r="K2499">
        <v>1309986338</v>
      </c>
      <c r="L2499" t="b">
        <v>0</v>
      </c>
      <c r="M2499">
        <v>56</v>
      </c>
      <c r="N2499" t="b">
        <v>1</v>
      </c>
      <c r="O2499" t="s">
        <v>8277</v>
      </c>
      <c r="P2499">
        <f t="shared" ref="P2499:P2562" si="78">YEAR(J2499)</f>
        <v>2011</v>
      </c>
      <c r="Q2499" s="12" t="s">
        <v>8323</v>
      </c>
      <c r="R2499" t="s">
        <v>8327</v>
      </c>
      <c r="S2499">
        <f t="shared" ref="S2499:S2562" si="79">MONTH(J2499)</f>
        <v>7</v>
      </c>
      <c r="T2499" s="17" t="s">
        <v>8371</v>
      </c>
    </row>
    <row r="2500" spans="1:20" ht="43.2" hidden="1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9">
        <v>42017.967442129629</v>
      </c>
      <c r="K2500">
        <v>1421190787</v>
      </c>
      <c r="L2500" t="b">
        <v>0</v>
      </c>
      <c r="M2500">
        <v>20</v>
      </c>
      <c r="N2500" t="b">
        <v>1</v>
      </c>
      <c r="O2500" t="s">
        <v>8277</v>
      </c>
      <c r="P2500">
        <f t="shared" si="78"/>
        <v>2015</v>
      </c>
      <c r="Q2500" s="12" t="s">
        <v>8323</v>
      </c>
      <c r="R2500" t="s">
        <v>8327</v>
      </c>
      <c r="S2500">
        <f t="shared" si="79"/>
        <v>1</v>
      </c>
      <c r="T2500" s="17" t="s">
        <v>8365</v>
      </c>
    </row>
    <row r="2501" spans="1:20" ht="43.2" hidden="1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9">
        <v>41226.648576388892</v>
      </c>
      <c r="K2501">
        <v>1352820837</v>
      </c>
      <c r="L2501" t="b">
        <v>0</v>
      </c>
      <c r="M2501">
        <v>170</v>
      </c>
      <c r="N2501" t="b">
        <v>1</v>
      </c>
      <c r="O2501" t="s">
        <v>8277</v>
      </c>
      <c r="P2501">
        <f t="shared" si="78"/>
        <v>2012</v>
      </c>
      <c r="Q2501" s="12" t="s">
        <v>8323</v>
      </c>
      <c r="R2501" t="s">
        <v>8327</v>
      </c>
      <c r="S2501">
        <f t="shared" si="79"/>
        <v>11</v>
      </c>
      <c r="T2501" s="17" t="s">
        <v>8375</v>
      </c>
    </row>
    <row r="2502" spans="1:20" ht="43.2" hidden="1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9">
        <v>41053.772858796299</v>
      </c>
      <c r="K2502">
        <v>1337884375</v>
      </c>
      <c r="L2502" t="b">
        <v>0</v>
      </c>
      <c r="M2502">
        <v>29</v>
      </c>
      <c r="N2502" t="b">
        <v>1</v>
      </c>
      <c r="O2502" t="s">
        <v>8277</v>
      </c>
      <c r="P2502">
        <f t="shared" si="78"/>
        <v>2012</v>
      </c>
      <c r="Q2502" s="12" t="s">
        <v>8323</v>
      </c>
      <c r="R2502" t="s">
        <v>8327</v>
      </c>
      <c r="S2502">
        <f t="shared" si="79"/>
        <v>5</v>
      </c>
      <c r="T2502" s="17" t="s">
        <v>8369</v>
      </c>
    </row>
    <row r="2503" spans="1:20" ht="43.2" hidden="1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9">
        <v>42244.776666666665</v>
      </c>
      <c r="K2503">
        <v>1440787104</v>
      </c>
      <c r="L2503" t="b">
        <v>0</v>
      </c>
      <c r="M2503">
        <v>7</v>
      </c>
      <c r="N2503" t="b">
        <v>0</v>
      </c>
      <c r="O2503" t="s">
        <v>8297</v>
      </c>
      <c r="P2503">
        <f t="shared" si="78"/>
        <v>2015</v>
      </c>
      <c r="Q2503" s="12" t="s">
        <v>8334</v>
      </c>
      <c r="R2503" t="s">
        <v>8351</v>
      </c>
      <c r="S2503">
        <f t="shared" si="79"/>
        <v>8</v>
      </c>
      <c r="T2503" s="17" t="s">
        <v>8372</v>
      </c>
    </row>
    <row r="2504" spans="1:20" ht="43.2" hidden="1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9">
        <v>41858.825439814813</v>
      </c>
      <c r="K2504">
        <v>1407440918</v>
      </c>
      <c r="L2504" t="b">
        <v>0</v>
      </c>
      <c r="M2504">
        <v>5</v>
      </c>
      <c r="N2504" t="b">
        <v>0</v>
      </c>
      <c r="O2504" t="s">
        <v>8297</v>
      </c>
      <c r="P2504">
        <f t="shared" si="78"/>
        <v>2014</v>
      </c>
      <c r="Q2504" s="12" t="s">
        <v>8334</v>
      </c>
      <c r="R2504" t="s">
        <v>8351</v>
      </c>
      <c r="S2504">
        <f t="shared" si="79"/>
        <v>8</v>
      </c>
      <c r="T2504" s="17" t="s">
        <v>8372</v>
      </c>
    </row>
    <row r="2505" spans="1:20" ht="43.2" hidden="1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9">
        <v>42498.899398148147</v>
      </c>
      <c r="K2505">
        <v>1462743308</v>
      </c>
      <c r="L2505" t="b">
        <v>0</v>
      </c>
      <c r="M2505">
        <v>0</v>
      </c>
      <c r="N2505" t="b">
        <v>0</v>
      </c>
      <c r="O2505" t="s">
        <v>8297</v>
      </c>
      <c r="P2505">
        <f t="shared" si="78"/>
        <v>2016</v>
      </c>
      <c r="Q2505" s="12" t="s">
        <v>8334</v>
      </c>
      <c r="R2505" t="s">
        <v>8351</v>
      </c>
      <c r="S2505">
        <f t="shared" si="79"/>
        <v>5</v>
      </c>
      <c r="T2505" s="17" t="s">
        <v>8369</v>
      </c>
    </row>
    <row r="2506" spans="1:20" ht="28.8" hidden="1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9">
        <v>41928.015439814815</v>
      </c>
      <c r="K2506">
        <v>1413418934</v>
      </c>
      <c r="L2506" t="b">
        <v>0</v>
      </c>
      <c r="M2506">
        <v>0</v>
      </c>
      <c r="N2506" t="b">
        <v>0</v>
      </c>
      <c r="O2506" t="s">
        <v>8297</v>
      </c>
      <c r="P2506">
        <f t="shared" si="78"/>
        <v>2014</v>
      </c>
      <c r="Q2506" s="12" t="s">
        <v>8334</v>
      </c>
      <c r="R2506" t="s">
        <v>8351</v>
      </c>
      <c r="S2506">
        <f t="shared" si="79"/>
        <v>10</v>
      </c>
      <c r="T2506" s="17" t="s">
        <v>8374</v>
      </c>
    </row>
    <row r="2507" spans="1:20" ht="57.6" hidden="1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9">
        <v>42047.05574074074</v>
      </c>
      <c r="K2507">
        <v>1423704016</v>
      </c>
      <c r="L2507" t="b">
        <v>0</v>
      </c>
      <c r="M2507">
        <v>0</v>
      </c>
      <c r="N2507" t="b">
        <v>0</v>
      </c>
      <c r="O2507" t="s">
        <v>8297</v>
      </c>
      <c r="P2507">
        <f t="shared" si="78"/>
        <v>2015</v>
      </c>
      <c r="Q2507" s="12" t="s">
        <v>8334</v>
      </c>
      <c r="R2507" t="s">
        <v>8351</v>
      </c>
      <c r="S2507">
        <f t="shared" si="79"/>
        <v>2</v>
      </c>
      <c r="T2507" s="17" t="s">
        <v>8366</v>
      </c>
    </row>
    <row r="2508" spans="1:20" ht="43.2" hidden="1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9">
        <v>42258.297094907408</v>
      </c>
      <c r="K2508">
        <v>1441955269</v>
      </c>
      <c r="L2508" t="b">
        <v>0</v>
      </c>
      <c r="M2508">
        <v>2</v>
      </c>
      <c r="N2508" t="b">
        <v>0</v>
      </c>
      <c r="O2508" t="s">
        <v>8297</v>
      </c>
      <c r="P2508">
        <f t="shared" si="78"/>
        <v>2015</v>
      </c>
      <c r="Q2508" s="12" t="s">
        <v>8334</v>
      </c>
      <c r="R2508" t="s">
        <v>8351</v>
      </c>
      <c r="S2508">
        <f t="shared" si="79"/>
        <v>9</v>
      </c>
      <c r="T2508" s="17" t="s">
        <v>8373</v>
      </c>
    </row>
    <row r="2509" spans="1:20" hidden="1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9">
        <v>42105.072962962964</v>
      </c>
      <c r="K2509">
        <v>1428716704</v>
      </c>
      <c r="L2509" t="b">
        <v>0</v>
      </c>
      <c r="M2509">
        <v>0</v>
      </c>
      <c r="N2509" t="b">
        <v>0</v>
      </c>
      <c r="O2509" t="s">
        <v>8297</v>
      </c>
      <c r="P2509">
        <f t="shared" si="78"/>
        <v>2015</v>
      </c>
      <c r="Q2509" s="12" t="s">
        <v>8334</v>
      </c>
      <c r="R2509" t="s">
        <v>8351</v>
      </c>
      <c r="S2509">
        <f t="shared" si="79"/>
        <v>4</v>
      </c>
      <c r="T2509" s="17" t="s">
        <v>8368</v>
      </c>
    </row>
    <row r="2510" spans="1:20" ht="43.2" hidden="1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9">
        <v>41835.951782407406</v>
      </c>
      <c r="K2510">
        <v>1405464634</v>
      </c>
      <c r="L2510" t="b">
        <v>0</v>
      </c>
      <c r="M2510">
        <v>0</v>
      </c>
      <c r="N2510" t="b">
        <v>0</v>
      </c>
      <c r="O2510" t="s">
        <v>8297</v>
      </c>
      <c r="P2510">
        <f t="shared" si="78"/>
        <v>2014</v>
      </c>
      <c r="Q2510" s="12" t="s">
        <v>8334</v>
      </c>
      <c r="R2510" t="s">
        <v>8351</v>
      </c>
      <c r="S2510">
        <f t="shared" si="79"/>
        <v>7</v>
      </c>
      <c r="T2510" s="17" t="s">
        <v>8371</v>
      </c>
    </row>
    <row r="2511" spans="1:20" ht="43.2" hidden="1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9">
        <v>42058.809594907405</v>
      </c>
      <c r="K2511">
        <v>1424719549</v>
      </c>
      <c r="L2511" t="b">
        <v>0</v>
      </c>
      <c r="M2511">
        <v>28</v>
      </c>
      <c r="N2511" t="b">
        <v>0</v>
      </c>
      <c r="O2511" t="s">
        <v>8297</v>
      </c>
      <c r="P2511">
        <f t="shared" si="78"/>
        <v>2015</v>
      </c>
      <c r="Q2511" s="12" t="s">
        <v>8334</v>
      </c>
      <c r="R2511" t="s">
        <v>8351</v>
      </c>
      <c r="S2511">
        <f t="shared" si="79"/>
        <v>2</v>
      </c>
      <c r="T2511" s="17" t="s">
        <v>8366</v>
      </c>
    </row>
    <row r="2512" spans="1:20" ht="43.2" hidden="1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9">
        <v>42078.997361111113</v>
      </c>
      <c r="K2512">
        <v>1426463772</v>
      </c>
      <c r="L2512" t="b">
        <v>0</v>
      </c>
      <c r="M2512">
        <v>2</v>
      </c>
      <c r="N2512" t="b">
        <v>0</v>
      </c>
      <c r="O2512" t="s">
        <v>8297</v>
      </c>
      <c r="P2512">
        <f t="shared" si="78"/>
        <v>2015</v>
      </c>
      <c r="Q2512" s="12" t="s">
        <v>8334</v>
      </c>
      <c r="R2512" t="s">
        <v>8351</v>
      </c>
      <c r="S2512">
        <f t="shared" si="79"/>
        <v>3</v>
      </c>
      <c r="T2512" s="17" t="s">
        <v>8367</v>
      </c>
    </row>
    <row r="2513" spans="1:20" ht="43.2" hidden="1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9">
        <v>42371.446909722225</v>
      </c>
      <c r="K2513">
        <v>1451731413</v>
      </c>
      <c r="L2513" t="b">
        <v>0</v>
      </c>
      <c r="M2513">
        <v>0</v>
      </c>
      <c r="N2513" t="b">
        <v>0</v>
      </c>
      <c r="O2513" t="s">
        <v>8297</v>
      </c>
      <c r="P2513">
        <f t="shared" si="78"/>
        <v>2016</v>
      </c>
      <c r="Q2513" s="12" t="s">
        <v>8334</v>
      </c>
      <c r="R2513" t="s">
        <v>8351</v>
      </c>
      <c r="S2513">
        <f t="shared" si="79"/>
        <v>1</v>
      </c>
      <c r="T2513" s="17" t="s">
        <v>8365</v>
      </c>
    </row>
    <row r="2514" spans="1:20" ht="43.2" hidden="1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9">
        <v>41971.876863425925</v>
      </c>
      <c r="K2514">
        <v>1417208561</v>
      </c>
      <c r="L2514" t="b">
        <v>0</v>
      </c>
      <c r="M2514">
        <v>0</v>
      </c>
      <c r="N2514" t="b">
        <v>0</v>
      </c>
      <c r="O2514" t="s">
        <v>8297</v>
      </c>
      <c r="P2514">
        <f t="shared" si="78"/>
        <v>2014</v>
      </c>
      <c r="Q2514" s="12" t="s">
        <v>8334</v>
      </c>
      <c r="R2514" t="s">
        <v>8351</v>
      </c>
      <c r="S2514">
        <f t="shared" si="79"/>
        <v>11</v>
      </c>
      <c r="T2514" s="17" t="s">
        <v>8375</v>
      </c>
    </row>
    <row r="2515" spans="1:20" ht="43.2" hidden="1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9">
        <v>42732.00681712963</v>
      </c>
      <c r="K2515">
        <v>1482883789</v>
      </c>
      <c r="L2515" t="b">
        <v>0</v>
      </c>
      <c r="M2515">
        <v>0</v>
      </c>
      <c r="N2515" t="b">
        <v>0</v>
      </c>
      <c r="O2515" t="s">
        <v>8297</v>
      </c>
      <c r="P2515">
        <f t="shared" si="78"/>
        <v>2016</v>
      </c>
      <c r="Q2515" s="12" t="s">
        <v>8334</v>
      </c>
      <c r="R2515" t="s">
        <v>8351</v>
      </c>
      <c r="S2515">
        <f t="shared" si="79"/>
        <v>12</v>
      </c>
      <c r="T2515" s="17" t="s">
        <v>8376</v>
      </c>
    </row>
    <row r="2516" spans="1:20" ht="43.2" hidden="1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9">
        <v>41854.389780092592</v>
      </c>
      <c r="K2516">
        <v>1407057677</v>
      </c>
      <c r="L2516" t="b">
        <v>0</v>
      </c>
      <c r="M2516">
        <v>4</v>
      </c>
      <c r="N2516" t="b">
        <v>0</v>
      </c>
      <c r="O2516" t="s">
        <v>8297</v>
      </c>
      <c r="P2516">
        <f t="shared" si="78"/>
        <v>2014</v>
      </c>
      <c r="Q2516" s="12" t="s">
        <v>8334</v>
      </c>
      <c r="R2516" t="s">
        <v>8351</v>
      </c>
      <c r="S2516">
        <f t="shared" si="79"/>
        <v>8</v>
      </c>
      <c r="T2516" s="17" t="s">
        <v>8372</v>
      </c>
    </row>
    <row r="2517" spans="1:20" ht="43.2" hidden="1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9">
        <v>42027.839733796296</v>
      </c>
      <c r="K2517">
        <v>1422043753</v>
      </c>
      <c r="L2517" t="b">
        <v>0</v>
      </c>
      <c r="M2517">
        <v>12</v>
      </c>
      <c r="N2517" t="b">
        <v>0</v>
      </c>
      <c r="O2517" t="s">
        <v>8297</v>
      </c>
      <c r="P2517">
        <f t="shared" si="78"/>
        <v>2015</v>
      </c>
      <c r="Q2517" s="12" t="s">
        <v>8334</v>
      </c>
      <c r="R2517" t="s">
        <v>8351</v>
      </c>
      <c r="S2517">
        <f t="shared" si="79"/>
        <v>1</v>
      </c>
      <c r="T2517" s="17" t="s">
        <v>8365</v>
      </c>
    </row>
    <row r="2518" spans="1:20" ht="43.2" hidden="1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9">
        <v>41942.653379629628</v>
      </c>
      <c r="K2518">
        <v>1414683652</v>
      </c>
      <c r="L2518" t="b">
        <v>0</v>
      </c>
      <c r="M2518">
        <v>0</v>
      </c>
      <c r="N2518" t="b">
        <v>0</v>
      </c>
      <c r="O2518" t="s">
        <v>8297</v>
      </c>
      <c r="P2518">
        <f t="shared" si="78"/>
        <v>2014</v>
      </c>
      <c r="Q2518" s="12" t="s">
        <v>8334</v>
      </c>
      <c r="R2518" t="s">
        <v>8351</v>
      </c>
      <c r="S2518">
        <f t="shared" si="79"/>
        <v>10</v>
      </c>
      <c r="T2518" s="17" t="s">
        <v>8374</v>
      </c>
    </row>
    <row r="2519" spans="1:20" ht="43.2" hidden="1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9">
        <v>42052.802430555559</v>
      </c>
      <c r="K2519">
        <v>1424200530</v>
      </c>
      <c r="L2519" t="b">
        <v>0</v>
      </c>
      <c r="M2519">
        <v>33</v>
      </c>
      <c r="N2519" t="b">
        <v>0</v>
      </c>
      <c r="O2519" t="s">
        <v>8297</v>
      </c>
      <c r="P2519">
        <f t="shared" si="78"/>
        <v>2015</v>
      </c>
      <c r="Q2519" s="12" t="s">
        <v>8334</v>
      </c>
      <c r="R2519" t="s">
        <v>8351</v>
      </c>
      <c r="S2519">
        <f t="shared" si="79"/>
        <v>2</v>
      </c>
      <c r="T2519" s="17" t="s">
        <v>8366</v>
      </c>
    </row>
    <row r="2520" spans="1:20" ht="43.2" hidden="1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9">
        <v>41926.680879629632</v>
      </c>
      <c r="K2520">
        <v>1413303628</v>
      </c>
      <c r="L2520" t="b">
        <v>0</v>
      </c>
      <c r="M2520">
        <v>0</v>
      </c>
      <c r="N2520" t="b">
        <v>0</v>
      </c>
      <c r="O2520" t="s">
        <v>8297</v>
      </c>
      <c r="P2520">
        <f t="shared" si="78"/>
        <v>2014</v>
      </c>
      <c r="Q2520" s="12" t="s">
        <v>8334</v>
      </c>
      <c r="R2520" t="s">
        <v>8351</v>
      </c>
      <c r="S2520">
        <f t="shared" si="79"/>
        <v>10</v>
      </c>
      <c r="T2520" s="17" t="s">
        <v>8374</v>
      </c>
    </row>
    <row r="2521" spans="1:20" ht="28.8" hidden="1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9">
        <v>41809.155138888891</v>
      </c>
      <c r="K2521">
        <v>1403149404</v>
      </c>
      <c r="L2521" t="b">
        <v>0</v>
      </c>
      <c r="M2521">
        <v>4</v>
      </c>
      <c r="N2521" t="b">
        <v>0</v>
      </c>
      <c r="O2521" t="s">
        <v>8297</v>
      </c>
      <c r="P2521">
        <f t="shared" si="78"/>
        <v>2014</v>
      </c>
      <c r="Q2521" s="12" t="s">
        <v>8334</v>
      </c>
      <c r="R2521" t="s">
        <v>8351</v>
      </c>
      <c r="S2521">
        <f t="shared" si="79"/>
        <v>6</v>
      </c>
      <c r="T2521" s="17" t="s">
        <v>8370</v>
      </c>
    </row>
    <row r="2522" spans="1:20" ht="43.2" hidden="1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9">
        <v>42612.60052083333</v>
      </c>
      <c r="K2522">
        <v>1472567085</v>
      </c>
      <c r="L2522" t="b">
        <v>0</v>
      </c>
      <c r="M2522">
        <v>0</v>
      </c>
      <c r="N2522" t="b">
        <v>0</v>
      </c>
      <c r="O2522" t="s">
        <v>8297</v>
      </c>
      <c r="P2522">
        <f t="shared" si="78"/>
        <v>2016</v>
      </c>
      <c r="Q2522" s="12" t="s">
        <v>8334</v>
      </c>
      <c r="R2522" t="s">
        <v>8351</v>
      </c>
      <c r="S2522">
        <f t="shared" si="79"/>
        <v>8</v>
      </c>
      <c r="T2522" s="17" t="s">
        <v>8372</v>
      </c>
    </row>
    <row r="2523" spans="1:20" ht="57.6" hidden="1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9">
        <v>42269.967835648145</v>
      </c>
      <c r="K2523">
        <v>1442963621</v>
      </c>
      <c r="L2523" t="b">
        <v>0</v>
      </c>
      <c r="M2523">
        <v>132</v>
      </c>
      <c r="N2523" t="b">
        <v>1</v>
      </c>
      <c r="O2523" t="s">
        <v>8298</v>
      </c>
      <c r="P2523">
        <f t="shared" si="78"/>
        <v>2015</v>
      </c>
      <c r="Q2523" s="12" t="s">
        <v>8323</v>
      </c>
      <c r="R2523" t="s">
        <v>8352</v>
      </c>
      <c r="S2523">
        <f t="shared" si="79"/>
        <v>9</v>
      </c>
      <c r="T2523" s="17" t="s">
        <v>8373</v>
      </c>
    </row>
    <row r="2524" spans="1:20" ht="43.2" hidden="1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9">
        <v>42460.573611111111</v>
      </c>
      <c r="K2524">
        <v>1459431960</v>
      </c>
      <c r="L2524" t="b">
        <v>0</v>
      </c>
      <c r="M2524">
        <v>27</v>
      </c>
      <c r="N2524" t="b">
        <v>1</v>
      </c>
      <c r="O2524" t="s">
        <v>8298</v>
      </c>
      <c r="P2524">
        <f t="shared" si="78"/>
        <v>2016</v>
      </c>
      <c r="Q2524" s="12" t="s">
        <v>8323</v>
      </c>
      <c r="R2524" t="s">
        <v>8352</v>
      </c>
      <c r="S2524">
        <f t="shared" si="79"/>
        <v>3</v>
      </c>
      <c r="T2524" s="17" t="s">
        <v>8367</v>
      </c>
    </row>
    <row r="2525" spans="1:20" ht="43.2" hidden="1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9">
        <v>41930.975601851853</v>
      </c>
      <c r="K2525">
        <v>1413674692</v>
      </c>
      <c r="L2525" t="b">
        <v>0</v>
      </c>
      <c r="M2525">
        <v>26</v>
      </c>
      <c r="N2525" t="b">
        <v>1</v>
      </c>
      <c r="O2525" t="s">
        <v>8298</v>
      </c>
      <c r="P2525">
        <f t="shared" si="78"/>
        <v>2014</v>
      </c>
      <c r="Q2525" s="12" t="s">
        <v>8323</v>
      </c>
      <c r="R2525" t="s">
        <v>8352</v>
      </c>
      <c r="S2525">
        <f t="shared" si="79"/>
        <v>10</v>
      </c>
      <c r="T2525" s="17" t="s">
        <v>8374</v>
      </c>
    </row>
    <row r="2526" spans="1:20" ht="28.8" hidden="1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9">
        <v>41961.807372685187</v>
      </c>
      <c r="K2526">
        <v>1416338557</v>
      </c>
      <c r="L2526" t="b">
        <v>0</v>
      </c>
      <c r="M2526">
        <v>43</v>
      </c>
      <c r="N2526" t="b">
        <v>1</v>
      </c>
      <c r="O2526" t="s">
        <v>8298</v>
      </c>
      <c r="P2526">
        <f t="shared" si="78"/>
        <v>2014</v>
      </c>
      <c r="Q2526" s="12" t="s">
        <v>8323</v>
      </c>
      <c r="R2526" t="s">
        <v>8352</v>
      </c>
      <c r="S2526">
        <f t="shared" si="79"/>
        <v>11</v>
      </c>
      <c r="T2526" s="17" t="s">
        <v>8375</v>
      </c>
    </row>
    <row r="2527" spans="1:20" ht="43.2" hidden="1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9">
        <v>41058.844571759262</v>
      </c>
      <c r="K2527">
        <v>1338322571</v>
      </c>
      <c r="L2527" t="b">
        <v>0</v>
      </c>
      <c r="M2527">
        <v>80</v>
      </c>
      <c r="N2527" t="b">
        <v>1</v>
      </c>
      <c r="O2527" t="s">
        <v>8298</v>
      </c>
      <c r="P2527">
        <f t="shared" si="78"/>
        <v>2012</v>
      </c>
      <c r="Q2527" s="12" t="s">
        <v>8323</v>
      </c>
      <c r="R2527" t="s">
        <v>8352</v>
      </c>
      <c r="S2527">
        <f t="shared" si="79"/>
        <v>5</v>
      </c>
      <c r="T2527" s="17" t="s">
        <v>8369</v>
      </c>
    </row>
    <row r="2528" spans="1:20" ht="43.2" hidden="1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9">
        <v>41953.091134259259</v>
      </c>
      <c r="K2528">
        <v>1415585474</v>
      </c>
      <c r="L2528" t="b">
        <v>0</v>
      </c>
      <c r="M2528">
        <v>33</v>
      </c>
      <c r="N2528" t="b">
        <v>1</v>
      </c>
      <c r="O2528" t="s">
        <v>8298</v>
      </c>
      <c r="P2528">
        <f t="shared" si="78"/>
        <v>2014</v>
      </c>
      <c r="Q2528" s="12" t="s">
        <v>8323</v>
      </c>
      <c r="R2528" t="s">
        <v>8352</v>
      </c>
      <c r="S2528">
        <f t="shared" si="79"/>
        <v>11</v>
      </c>
      <c r="T2528" s="17" t="s">
        <v>8375</v>
      </c>
    </row>
    <row r="2529" spans="1:20" ht="43.2" hidden="1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9">
        <v>41546.75105324074</v>
      </c>
      <c r="K2529">
        <v>1380477691</v>
      </c>
      <c r="L2529" t="b">
        <v>0</v>
      </c>
      <c r="M2529">
        <v>71</v>
      </c>
      <c r="N2529" t="b">
        <v>1</v>
      </c>
      <c r="O2529" t="s">
        <v>8298</v>
      </c>
      <c r="P2529">
        <f t="shared" si="78"/>
        <v>2013</v>
      </c>
      <c r="Q2529" s="12" t="s">
        <v>8323</v>
      </c>
      <c r="R2529" t="s">
        <v>8352</v>
      </c>
      <c r="S2529">
        <f t="shared" si="79"/>
        <v>9</v>
      </c>
      <c r="T2529" s="17" t="s">
        <v>8373</v>
      </c>
    </row>
    <row r="2530" spans="1:20" ht="43.2" hidden="1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9">
        <v>42217.83452546296</v>
      </c>
      <c r="K2530">
        <v>1438459303</v>
      </c>
      <c r="L2530" t="b">
        <v>0</v>
      </c>
      <c r="M2530">
        <v>81</v>
      </c>
      <c r="N2530" t="b">
        <v>1</v>
      </c>
      <c r="O2530" t="s">
        <v>8298</v>
      </c>
      <c r="P2530">
        <f t="shared" si="78"/>
        <v>2015</v>
      </c>
      <c r="Q2530" s="12" t="s">
        <v>8323</v>
      </c>
      <c r="R2530" t="s">
        <v>8352</v>
      </c>
      <c r="S2530">
        <f t="shared" si="79"/>
        <v>8</v>
      </c>
      <c r="T2530" s="17" t="s">
        <v>8372</v>
      </c>
    </row>
    <row r="2531" spans="1:20" ht="28.8" hidden="1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9">
        <v>40948.080729166664</v>
      </c>
      <c r="K2531">
        <v>1328752575</v>
      </c>
      <c r="L2531" t="b">
        <v>0</v>
      </c>
      <c r="M2531">
        <v>76</v>
      </c>
      <c r="N2531" t="b">
        <v>1</v>
      </c>
      <c r="O2531" t="s">
        <v>8298</v>
      </c>
      <c r="P2531">
        <f t="shared" si="78"/>
        <v>2012</v>
      </c>
      <c r="Q2531" s="12" t="s">
        <v>8323</v>
      </c>
      <c r="R2531" t="s">
        <v>8352</v>
      </c>
      <c r="S2531">
        <f t="shared" si="79"/>
        <v>2</v>
      </c>
      <c r="T2531" s="17" t="s">
        <v>8366</v>
      </c>
    </row>
    <row r="2532" spans="1:20" ht="43.2" hidden="1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9">
        <v>42081.864641203705</v>
      </c>
      <c r="K2532">
        <v>1426711505</v>
      </c>
      <c r="L2532" t="b">
        <v>0</v>
      </c>
      <c r="M2532">
        <v>48</v>
      </c>
      <c r="N2532" t="b">
        <v>1</v>
      </c>
      <c r="O2532" t="s">
        <v>8298</v>
      </c>
      <c r="P2532">
        <f t="shared" si="78"/>
        <v>2015</v>
      </c>
      <c r="Q2532" s="12" t="s">
        <v>8323</v>
      </c>
      <c r="R2532" t="s">
        <v>8352</v>
      </c>
      <c r="S2532">
        <f t="shared" si="79"/>
        <v>3</v>
      </c>
      <c r="T2532" s="17" t="s">
        <v>8367</v>
      </c>
    </row>
    <row r="2533" spans="1:20" ht="43.2" hidden="1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9">
        <v>42208.680023148147</v>
      </c>
      <c r="K2533">
        <v>1437668354</v>
      </c>
      <c r="L2533" t="b">
        <v>0</v>
      </c>
      <c r="M2533">
        <v>61</v>
      </c>
      <c r="N2533" t="b">
        <v>1</v>
      </c>
      <c r="O2533" t="s">
        <v>8298</v>
      </c>
      <c r="P2533">
        <f t="shared" si="78"/>
        <v>2015</v>
      </c>
      <c r="Q2533" s="12" t="s">
        <v>8323</v>
      </c>
      <c r="R2533" t="s">
        <v>8352</v>
      </c>
      <c r="S2533">
        <f t="shared" si="79"/>
        <v>7</v>
      </c>
      <c r="T2533" s="17" t="s">
        <v>8371</v>
      </c>
    </row>
    <row r="2534" spans="1:20" ht="43.2" hidden="1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9">
        <v>41107.849143518521</v>
      </c>
      <c r="K2534">
        <v>1342556566</v>
      </c>
      <c r="L2534" t="b">
        <v>0</v>
      </c>
      <c r="M2534">
        <v>60</v>
      </c>
      <c r="N2534" t="b">
        <v>1</v>
      </c>
      <c r="O2534" t="s">
        <v>8298</v>
      </c>
      <c r="P2534">
        <f t="shared" si="78"/>
        <v>2012</v>
      </c>
      <c r="Q2534" s="12" t="s">
        <v>8323</v>
      </c>
      <c r="R2534" t="s">
        <v>8352</v>
      </c>
      <c r="S2534">
        <f t="shared" si="79"/>
        <v>7</v>
      </c>
      <c r="T2534" s="17" t="s">
        <v>8371</v>
      </c>
    </row>
    <row r="2535" spans="1:20" ht="43.2" hidden="1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9">
        <v>41304.751284722224</v>
      </c>
      <c r="K2535">
        <v>1359568911</v>
      </c>
      <c r="L2535" t="b">
        <v>0</v>
      </c>
      <c r="M2535">
        <v>136</v>
      </c>
      <c r="N2535" t="b">
        <v>1</v>
      </c>
      <c r="O2535" t="s">
        <v>8298</v>
      </c>
      <c r="P2535">
        <f t="shared" si="78"/>
        <v>2013</v>
      </c>
      <c r="Q2535" s="12" t="s">
        <v>8323</v>
      </c>
      <c r="R2535" t="s">
        <v>8352</v>
      </c>
      <c r="S2535">
        <f t="shared" si="79"/>
        <v>1</v>
      </c>
      <c r="T2535" s="17" t="s">
        <v>8365</v>
      </c>
    </row>
    <row r="2536" spans="1:20" ht="57.6" hidden="1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9">
        <v>40127.700370370374</v>
      </c>
      <c r="K2536">
        <v>1257871712</v>
      </c>
      <c r="L2536" t="b">
        <v>0</v>
      </c>
      <c r="M2536">
        <v>14</v>
      </c>
      <c r="N2536" t="b">
        <v>1</v>
      </c>
      <c r="O2536" t="s">
        <v>8298</v>
      </c>
      <c r="P2536">
        <f t="shared" si="78"/>
        <v>2009</v>
      </c>
      <c r="Q2536" s="12" t="s">
        <v>8323</v>
      </c>
      <c r="R2536" t="s">
        <v>8352</v>
      </c>
      <c r="S2536">
        <f t="shared" si="79"/>
        <v>11</v>
      </c>
      <c r="T2536" s="17" t="s">
        <v>8375</v>
      </c>
    </row>
    <row r="2537" spans="1:20" hidden="1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9">
        <v>41943.791030092594</v>
      </c>
      <c r="K2537">
        <v>1414781945</v>
      </c>
      <c r="L2537" t="b">
        <v>0</v>
      </c>
      <c r="M2537">
        <v>78</v>
      </c>
      <c r="N2537" t="b">
        <v>1</v>
      </c>
      <c r="O2537" t="s">
        <v>8298</v>
      </c>
      <c r="P2537">
        <f t="shared" si="78"/>
        <v>2014</v>
      </c>
      <c r="Q2537" s="12" t="s">
        <v>8323</v>
      </c>
      <c r="R2537" t="s">
        <v>8352</v>
      </c>
      <c r="S2537">
        <f t="shared" si="79"/>
        <v>10</v>
      </c>
      <c r="T2537" s="17" t="s">
        <v>8374</v>
      </c>
    </row>
    <row r="2538" spans="1:20" ht="43.2" hidden="1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9">
        <v>41464.106087962966</v>
      </c>
      <c r="K2538">
        <v>1373337166</v>
      </c>
      <c r="L2538" t="b">
        <v>0</v>
      </c>
      <c r="M2538">
        <v>4</v>
      </c>
      <c r="N2538" t="b">
        <v>1</v>
      </c>
      <c r="O2538" t="s">
        <v>8298</v>
      </c>
      <c r="P2538">
        <f t="shared" si="78"/>
        <v>2013</v>
      </c>
      <c r="Q2538" s="12" t="s">
        <v>8323</v>
      </c>
      <c r="R2538" t="s">
        <v>8352</v>
      </c>
      <c r="S2538">
        <f t="shared" si="79"/>
        <v>7</v>
      </c>
      <c r="T2538" s="17" t="s">
        <v>8371</v>
      </c>
    </row>
    <row r="2539" spans="1:20" ht="43.2" hidden="1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9">
        <v>40696.648784722223</v>
      </c>
      <c r="K2539">
        <v>1307028855</v>
      </c>
      <c r="L2539" t="b">
        <v>0</v>
      </c>
      <c r="M2539">
        <v>11</v>
      </c>
      <c r="N2539" t="b">
        <v>1</v>
      </c>
      <c r="O2539" t="s">
        <v>8298</v>
      </c>
      <c r="P2539">
        <f t="shared" si="78"/>
        <v>2011</v>
      </c>
      <c r="Q2539" s="12" t="s">
        <v>8323</v>
      </c>
      <c r="R2539" t="s">
        <v>8352</v>
      </c>
      <c r="S2539">
        <f t="shared" si="79"/>
        <v>6</v>
      </c>
      <c r="T2539" s="17" t="s">
        <v>8370</v>
      </c>
    </row>
    <row r="2540" spans="1:20" ht="28.8" hidden="1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9">
        <v>41298.509965277779</v>
      </c>
      <c r="K2540">
        <v>1359029661</v>
      </c>
      <c r="L2540" t="b">
        <v>0</v>
      </c>
      <c r="M2540">
        <v>185</v>
      </c>
      <c r="N2540" t="b">
        <v>1</v>
      </c>
      <c r="O2540" t="s">
        <v>8298</v>
      </c>
      <c r="P2540">
        <f t="shared" si="78"/>
        <v>2013</v>
      </c>
      <c r="Q2540" s="12" t="s">
        <v>8323</v>
      </c>
      <c r="R2540" t="s">
        <v>8352</v>
      </c>
      <c r="S2540">
        <f t="shared" si="79"/>
        <v>1</v>
      </c>
      <c r="T2540" s="17" t="s">
        <v>8365</v>
      </c>
    </row>
    <row r="2541" spans="1:20" ht="43.2" hidden="1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9">
        <v>41977.902222222219</v>
      </c>
      <c r="K2541">
        <v>1417729152</v>
      </c>
      <c r="L2541" t="b">
        <v>0</v>
      </c>
      <c r="M2541">
        <v>59</v>
      </c>
      <c r="N2541" t="b">
        <v>1</v>
      </c>
      <c r="O2541" t="s">
        <v>8298</v>
      </c>
      <c r="P2541">
        <f t="shared" si="78"/>
        <v>2014</v>
      </c>
      <c r="Q2541" s="12" t="s">
        <v>8323</v>
      </c>
      <c r="R2541" t="s">
        <v>8352</v>
      </c>
      <c r="S2541">
        <f t="shared" si="79"/>
        <v>12</v>
      </c>
      <c r="T2541" s="17" t="s">
        <v>8376</v>
      </c>
    </row>
    <row r="2542" spans="1:20" ht="43.2" hidden="1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9">
        <v>40785.675011574072</v>
      </c>
      <c r="K2542">
        <v>1314720721</v>
      </c>
      <c r="L2542" t="b">
        <v>0</v>
      </c>
      <c r="M2542">
        <v>27</v>
      </c>
      <c r="N2542" t="b">
        <v>1</v>
      </c>
      <c r="O2542" t="s">
        <v>8298</v>
      </c>
      <c r="P2542">
        <f t="shared" si="78"/>
        <v>2011</v>
      </c>
      <c r="Q2542" s="12" t="s">
        <v>8323</v>
      </c>
      <c r="R2542" t="s">
        <v>8352</v>
      </c>
      <c r="S2542">
        <f t="shared" si="79"/>
        <v>8</v>
      </c>
      <c r="T2542" s="17" t="s">
        <v>8372</v>
      </c>
    </row>
    <row r="2543" spans="1:20" ht="57.6" hidden="1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9">
        <v>41483.449282407404</v>
      </c>
      <c r="K2543">
        <v>1375008418</v>
      </c>
      <c r="L2543" t="b">
        <v>0</v>
      </c>
      <c r="M2543">
        <v>63</v>
      </c>
      <c r="N2543" t="b">
        <v>1</v>
      </c>
      <c r="O2543" t="s">
        <v>8298</v>
      </c>
      <c r="P2543">
        <f t="shared" si="78"/>
        <v>2013</v>
      </c>
      <c r="Q2543" s="12" t="s">
        <v>8323</v>
      </c>
      <c r="R2543" t="s">
        <v>8352</v>
      </c>
      <c r="S2543">
        <f t="shared" si="79"/>
        <v>7</v>
      </c>
      <c r="T2543" s="17" t="s">
        <v>8371</v>
      </c>
    </row>
    <row r="2544" spans="1:20" ht="43.2" hidden="1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9">
        <v>41509.426585648151</v>
      </c>
      <c r="K2544">
        <v>1377252857</v>
      </c>
      <c r="L2544" t="b">
        <v>0</v>
      </c>
      <c r="M2544">
        <v>13</v>
      </c>
      <c r="N2544" t="b">
        <v>1</v>
      </c>
      <c r="O2544" t="s">
        <v>8298</v>
      </c>
      <c r="P2544">
        <f t="shared" si="78"/>
        <v>2013</v>
      </c>
      <c r="Q2544" s="12" t="s">
        <v>8323</v>
      </c>
      <c r="R2544" t="s">
        <v>8352</v>
      </c>
      <c r="S2544">
        <f t="shared" si="79"/>
        <v>8</v>
      </c>
      <c r="T2544" s="17" t="s">
        <v>8372</v>
      </c>
    </row>
    <row r="2545" spans="1:20" ht="43.2" hidden="1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9">
        <v>40514.107615740744</v>
      </c>
      <c r="K2545">
        <v>1291257298</v>
      </c>
      <c r="L2545" t="b">
        <v>0</v>
      </c>
      <c r="M2545">
        <v>13</v>
      </c>
      <c r="N2545" t="b">
        <v>1</v>
      </c>
      <c r="O2545" t="s">
        <v>8298</v>
      </c>
      <c r="P2545">
        <f t="shared" si="78"/>
        <v>2010</v>
      </c>
      <c r="Q2545" s="12" t="s">
        <v>8323</v>
      </c>
      <c r="R2545" t="s">
        <v>8352</v>
      </c>
      <c r="S2545">
        <f t="shared" si="79"/>
        <v>12</v>
      </c>
      <c r="T2545" s="17" t="s">
        <v>8376</v>
      </c>
    </row>
    <row r="2546" spans="1:20" ht="43.2" hidden="1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9">
        <v>41068.520474537036</v>
      </c>
      <c r="K2546">
        <v>1339158569</v>
      </c>
      <c r="L2546" t="b">
        <v>0</v>
      </c>
      <c r="M2546">
        <v>57</v>
      </c>
      <c r="N2546" t="b">
        <v>1</v>
      </c>
      <c r="O2546" t="s">
        <v>8298</v>
      </c>
      <c r="P2546">
        <f t="shared" si="78"/>
        <v>2012</v>
      </c>
      <c r="Q2546" s="12" t="s">
        <v>8323</v>
      </c>
      <c r="R2546" t="s">
        <v>8352</v>
      </c>
      <c r="S2546">
        <f t="shared" si="79"/>
        <v>6</v>
      </c>
      <c r="T2546" s="17" t="s">
        <v>8370</v>
      </c>
    </row>
    <row r="2547" spans="1:20" ht="43.2" hidden="1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9">
        <v>42027.138171296298</v>
      </c>
      <c r="K2547">
        <v>1421983138</v>
      </c>
      <c r="L2547" t="b">
        <v>0</v>
      </c>
      <c r="M2547">
        <v>61</v>
      </c>
      <c r="N2547" t="b">
        <v>1</v>
      </c>
      <c r="O2547" t="s">
        <v>8298</v>
      </c>
      <c r="P2547">
        <f t="shared" si="78"/>
        <v>2015</v>
      </c>
      <c r="Q2547" s="12" t="s">
        <v>8323</v>
      </c>
      <c r="R2547" t="s">
        <v>8352</v>
      </c>
      <c r="S2547">
        <f t="shared" si="79"/>
        <v>1</v>
      </c>
      <c r="T2547" s="17" t="s">
        <v>8365</v>
      </c>
    </row>
    <row r="2548" spans="1:20" ht="43.2" hidden="1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9">
        <v>41524.858553240738</v>
      </c>
      <c r="K2548">
        <v>1378586179</v>
      </c>
      <c r="L2548" t="b">
        <v>0</v>
      </c>
      <c r="M2548">
        <v>65</v>
      </c>
      <c r="N2548" t="b">
        <v>1</v>
      </c>
      <c r="O2548" t="s">
        <v>8298</v>
      </c>
      <c r="P2548">
        <f t="shared" si="78"/>
        <v>2013</v>
      </c>
      <c r="Q2548" s="12" t="s">
        <v>8323</v>
      </c>
      <c r="R2548" t="s">
        <v>8352</v>
      </c>
      <c r="S2548">
        <f t="shared" si="79"/>
        <v>9</v>
      </c>
      <c r="T2548" s="17" t="s">
        <v>8373</v>
      </c>
    </row>
    <row r="2549" spans="1:20" ht="43.2" hidden="1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9">
        <v>40973.773182870369</v>
      </c>
      <c r="K2549">
        <v>1330972403</v>
      </c>
      <c r="L2549" t="b">
        <v>0</v>
      </c>
      <c r="M2549">
        <v>134</v>
      </c>
      <c r="N2549" t="b">
        <v>1</v>
      </c>
      <c r="O2549" t="s">
        <v>8298</v>
      </c>
      <c r="P2549">
        <f t="shared" si="78"/>
        <v>2012</v>
      </c>
      <c r="Q2549" s="12" t="s">
        <v>8323</v>
      </c>
      <c r="R2549" t="s">
        <v>8352</v>
      </c>
      <c r="S2549">
        <f t="shared" si="79"/>
        <v>3</v>
      </c>
      <c r="T2549" s="17" t="s">
        <v>8367</v>
      </c>
    </row>
    <row r="2550" spans="1:20" ht="43.2" hidden="1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9">
        <v>42618.625428240739</v>
      </c>
      <c r="K2550">
        <v>1473087637</v>
      </c>
      <c r="L2550" t="b">
        <v>0</v>
      </c>
      <c r="M2550">
        <v>37</v>
      </c>
      <c r="N2550" t="b">
        <v>1</v>
      </c>
      <c r="O2550" t="s">
        <v>8298</v>
      </c>
      <c r="P2550">
        <f t="shared" si="78"/>
        <v>2016</v>
      </c>
      <c r="Q2550" s="12" t="s">
        <v>8323</v>
      </c>
      <c r="R2550" t="s">
        <v>8352</v>
      </c>
      <c r="S2550">
        <f t="shared" si="79"/>
        <v>9</v>
      </c>
      <c r="T2550" s="17" t="s">
        <v>8373</v>
      </c>
    </row>
    <row r="2551" spans="1:20" ht="43.2" hidden="1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9">
        <v>41390.757754629631</v>
      </c>
      <c r="K2551">
        <v>1366999870</v>
      </c>
      <c r="L2551" t="b">
        <v>0</v>
      </c>
      <c r="M2551">
        <v>37</v>
      </c>
      <c r="N2551" t="b">
        <v>1</v>
      </c>
      <c r="O2551" t="s">
        <v>8298</v>
      </c>
      <c r="P2551">
        <f t="shared" si="78"/>
        <v>2013</v>
      </c>
      <c r="Q2551" s="12" t="s">
        <v>8323</v>
      </c>
      <c r="R2551" t="s">
        <v>8352</v>
      </c>
      <c r="S2551">
        <f t="shared" si="79"/>
        <v>4</v>
      </c>
      <c r="T2551" s="17" t="s">
        <v>8368</v>
      </c>
    </row>
    <row r="2552" spans="1:20" ht="43.2" hidden="1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9">
        <v>42228.634328703702</v>
      </c>
      <c r="K2552">
        <v>1439392406</v>
      </c>
      <c r="L2552" t="b">
        <v>0</v>
      </c>
      <c r="M2552">
        <v>150</v>
      </c>
      <c r="N2552" t="b">
        <v>1</v>
      </c>
      <c r="O2552" t="s">
        <v>8298</v>
      </c>
      <c r="P2552">
        <f t="shared" si="78"/>
        <v>2015</v>
      </c>
      <c r="Q2552" s="12" t="s">
        <v>8323</v>
      </c>
      <c r="R2552" t="s">
        <v>8352</v>
      </c>
      <c r="S2552">
        <f t="shared" si="79"/>
        <v>8</v>
      </c>
      <c r="T2552" s="17" t="s">
        <v>8372</v>
      </c>
    </row>
    <row r="2553" spans="1:20" ht="43.2" hidden="1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9">
        <v>40961.252141203702</v>
      </c>
      <c r="K2553">
        <v>1329890585</v>
      </c>
      <c r="L2553" t="b">
        <v>0</v>
      </c>
      <c r="M2553">
        <v>56</v>
      </c>
      <c r="N2553" t="b">
        <v>1</v>
      </c>
      <c r="O2553" t="s">
        <v>8298</v>
      </c>
      <c r="P2553">
        <f t="shared" si="78"/>
        <v>2012</v>
      </c>
      <c r="Q2553" s="12" t="s">
        <v>8323</v>
      </c>
      <c r="R2553" t="s">
        <v>8352</v>
      </c>
      <c r="S2553">
        <f t="shared" si="79"/>
        <v>2</v>
      </c>
      <c r="T2553" s="17" t="s">
        <v>8366</v>
      </c>
    </row>
    <row r="2554" spans="1:20" ht="43.2" hidden="1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9">
        <v>42769.809965277775</v>
      </c>
      <c r="K2554">
        <v>1486149981</v>
      </c>
      <c r="L2554" t="b">
        <v>0</v>
      </c>
      <c r="M2554">
        <v>18</v>
      </c>
      <c r="N2554" t="b">
        <v>1</v>
      </c>
      <c r="O2554" t="s">
        <v>8298</v>
      </c>
      <c r="P2554">
        <f t="shared" si="78"/>
        <v>2017</v>
      </c>
      <c r="Q2554" s="12" t="s">
        <v>8323</v>
      </c>
      <c r="R2554" t="s">
        <v>8352</v>
      </c>
      <c r="S2554">
        <f t="shared" si="79"/>
        <v>2</v>
      </c>
      <c r="T2554" s="17" t="s">
        <v>8366</v>
      </c>
    </row>
    <row r="2555" spans="1:20" ht="43.2" hidden="1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9">
        <v>41113.199155092596</v>
      </c>
      <c r="K2555">
        <v>1343018807</v>
      </c>
      <c r="L2555" t="b">
        <v>0</v>
      </c>
      <c r="M2555">
        <v>60</v>
      </c>
      <c r="N2555" t="b">
        <v>1</v>
      </c>
      <c r="O2555" t="s">
        <v>8298</v>
      </c>
      <c r="P2555">
        <f t="shared" si="78"/>
        <v>2012</v>
      </c>
      <c r="Q2555" s="12" t="s">
        <v>8323</v>
      </c>
      <c r="R2555" t="s">
        <v>8352</v>
      </c>
      <c r="S2555">
        <f t="shared" si="79"/>
        <v>7</v>
      </c>
      <c r="T2555" s="17" t="s">
        <v>8371</v>
      </c>
    </row>
    <row r="2556" spans="1:20" ht="43.2" hidden="1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9">
        <v>42125.078275462962</v>
      </c>
      <c r="K2556">
        <v>1430445163</v>
      </c>
      <c r="L2556" t="b">
        <v>0</v>
      </c>
      <c r="M2556">
        <v>67</v>
      </c>
      <c r="N2556" t="b">
        <v>1</v>
      </c>
      <c r="O2556" t="s">
        <v>8298</v>
      </c>
      <c r="P2556">
        <f t="shared" si="78"/>
        <v>2015</v>
      </c>
      <c r="Q2556" s="12" t="s">
        <v>8323</v>
      </c>
      <c r="R2556" t="s">
        <v>8352</v>
      </c>
      <c r="S2556">
        <f t="shared" si="79"/>
        <v>5</v>
      </c>
      <c r="T2556" s="17" t="s">
        <v>8369</v>
      </c>
    </row>
    <row r="2557" spans="1:20" ht="43.2" hidden="1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9">
        <v>41026.655011574076</v>
      </c>
      <c r="K2557">
        <v>1335541393</v>
      </c>
      <c r="L2557" t="b">
        <v>0</v>
      </c>
      <c r="M2557">
        <v>35</v>
      </c>
      <c r="N2557" t="b">
        <v>1</v>
      </c>
      <c r="O2557" t="s">
        <v>8298</v>
      </c>
      <c r="P2557">
        <f t="shared" si="78"/>
        <v>2012</v>
      </c>
      <c r="Q2557" s="12" t="s">
        <v>8323</v>
      </c>
      <c r="R2557" t="s">
        <v>8352</v>
      </c>
      <c r="S2557">
        <f t="shared" si="79"/>
        <v>4</v>
      </c>
      <c r="T2557" s="17" t="s">
        <v>8368</v>
      </c>
    </row>
    <row r="2558" spans="1:20" ht="43.2" hidden="1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9">
        <v>41222.991400462961</v>
      </c>
      <c r="K2558">
        <v>1352504857</v>
      </c>
      <c r="L2558" t="b">
        <v>0</v>
      </c>
      <c r="M2558">
        <v>34</v>
      </c>
      <c r="N2558" t="b">
        <v>1</v>
      </c>
      <c r="O2558" t="s">
        <v>8298</v>
      </c>
      <c r="P2558">
        <f t="shared" si="78"/>
        <v>2012</v>
      </c>
      <c r="Q2558" s="12" t="s">
        <v>8323</v>
      </c>
      <c r="R2558" t="s">
        <v>8352</v>
      </c>
      <c r="S2558">
        <f t="shared" si="79"/>
        <v>11</v>
      </c>
      <c r="T2558" s="17" t="s">
        <v>8375</v>
      </c>
    </row>
    <row r="2559" spans="1:20" ht="28.8" hidden="1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9">
        <v>41744.745208333334</v>
      </c>
      <c r="K2559">
        <v>1397584386</v>
      </c>
      <c r="L2559" t="b">
        <v>0</v>
      </c>
      <c r="M2559">
        <v>36</v>
      </c>
      <c r="N2559" t="b">
        <v>1</v>
      </c>
      <c r="O2559" t="s">
        <v>8298</v>
      </c>
      <c r="P2559">
        <f t="shared" si="78"/>
        <v>2014</v>
      </c>
      <c r="Q2559" s="12" t="s">
        <v>8323</v>
      </c>
      <c r="R2559" t="s">
        <v>8352</v>
      </c>
      <c r="S2559">
        <f t="shared" si="79"/>
        <v>4</v>
      </c>
      <c r="T2559" s="17" t="s">
        <v>8368</v>
      </c>
    </row>
    <row r="2560" spans="1:20" ht="28.8" hidden="1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9">
        <v>42093.860023148147</v>
      </c>
      <c r="K2560">
        <v>1427747906</v>
      </c>
      <c r="L2560" t="b">
        <v>0</v>
      </c>
      <c r="M2560">
        <v>18</v>
      </c>
      <c r="N2560" t="b">
        <v>1</v>
      </c>
      <c r="O2560" t="s">
        <v>8298</v>
      </c>
      <c r="P2560">
        <f t="shared" si="78"/>
        <v>2015</v>
      </c>
      <c r="Q2560" s="12" t="s">
        <v>8323</v>
      </c>
      <c r="R2560" t="s">
        <v>8352</v>
      </c>
      <c r="S2560">
        <f t="shared" si="79"/>
        <v>3</v>
      </c>
      <c r="T2560" s="17" t="s">
        <v>8367</v>
      </c>
    </row>
    <row r="2561" spans="1:20" ht="43.2" hidden="1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9">
        <v>40829.873657407406</v>
      </c>
      <c r="K2561">
        <v>1318539484</v>
      </c>
      <c r="L2561" t="b">
        <v>0</v>
      </c>
      <c r="M2561">
        <v>25</v>
      </c>
      <c r="N2561" t="b">
        <v>1</v>
      </c>
      <c r="O2561" t="s">
        <v>8298</v>
      </c>
      <c r="P2561">
        <f t="shared" si="78"/>
        <v>2011</v>
      </c>
      <c r="Q2561" s="12" t="s">
        <v>8323</v>
      </c>
      <c r="R2561" t="s">
        <v>8352</v>
      </c>
      <c r="S2561">
        <f t="shared" si="79"/>
        <v>10</v>
      </c>
      <c r="T2561" s="17" t="s">
        <v>8374</v>
      </c>
    </row>
    <row r="2562" spans="1:20" ht="43.2" hidden="1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9">
        <v>42039.95108796296</v>
      </c>
      <c r="K2562">
        <v>1423090174</v>
      </c>
      <c r="L2562" t="b">
        <v>0</v>
      </c>
      <c r="M2562">
        <v>21</v>
      </c>
      <c r="N2562" t="b">
        <v>1</v>
      </c>
      <c r="O2562" t="s">
        <v>8298</v>
      </c>
      <c r="P2562">
        <f t="shared" si="78"/>
        <v>2015</v>
      </c>
      <c r="Q2562" s="12" t="s">
        <v>8323</v>
      </c>
      <c r="R2562" t="s">
        <v>8352</v>
      </c>
      <c r="S2562">
        <f t="shared" si="79"/>
        <v>2</v>
      </c>
      <c r="T2562" s="17" t="s">
        <v>8366</v>
      </c>
    </row>
    <row r="2563" spans="1:20" ht="43.2" hidden="1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9">
        <v>42260.528807870367</v>
      </c>
      <c r="K2563">
        <v>1442148089</v>
      </c>
      <c r="L2563" t="b">
        <v>0</v>
      </c>
      <c r="M2563">
        <v>0</v>
      </c>
      <c r="N2563" t="b">
        <v>0</v>
      </c>
      <c r="O2563" t="s">
        <v>8282</v>
      </c>
      <c r="P2563">
        <f t="shared" ref="P2563:P2626" si="80">YEAR(J2563)</f>
        <v>2015</v>
      </c>
      <c r="Q2563" s="12" t="s">
        <v>8334</v>
      </c>
      <c r="R2563" t="s">
        <v>8335</v>
      </c>
      <c r="S2563">
        <f t="shared" ref="S2563:S2626" si="81">MONTH(J2563)</f>
        <v>9</v>
      </c>
      <c r="T2563" s="17" t="s">
        <v>8373</v>
      </c>
    </row>
    <row r="2564" spans="1:20" ht="57.6" hidden="1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9">
        <v>42594.524756944447</v>
      </c>
      <c r="K2564">
        <v>1471005339</v>
      </c>
      <c r="L2564" t="b">
        <v>0</v>
      </c>
      <c r="M2564">
        <v>3</v>
      </c>
      <c r="N2564" t="b">
        <v>0</v>
      </c>
      <c r="O2564" t="s">
        <v>8282</v>
      </c>
      <c r="P2564">
        <f t="shared" si="80"/>
        <v>2016</v>
      </c>
      <c r="Q2564" s="12" t="s">
        <v>8334</v>
      </c>
      <c r="R2564" t="s">
        <v>8335</v>
      </c>
      <c r="S2564">
        <f t="shared" si="81"/>
        <v>8</v>
      </c>
      <c r="T2564" s="17" t="s">
        <v>8372</v>
      </c>
    </row>
    <row r="2565" spans="1:20" ht="28.8" hidden="1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9">
        <v>42155.139479166668</v>
      </c>
      <c r="K2565">
        <v>1433042451</v>
      </c>
      <c r="L2565" t="b">
        <v>0</v>
      </c>
      <c r="M2565">
        <v>0</v>
      </c>
      <c r="N2565" t="b">
        <v>0</v>
      </c>
      <c r="O2565" t="s">
        <v>8282</v>
      </c>
      <c r="P2565">
        <f t="shared" si="80"/>
        <v>2015</v>
      </c>
      <c r="Q2565" s="12" t="s">
        <v>8334</v>
      </c>
      <c r="R2565" t="s">
        <v>8335</v>
      </c>
      <c r="S2565">
        <f t="shared" si="81"/>
        <v>5</v>
      </c>
      <c r="T2565" s="17" t="s">
        <v>8369</v>
      </c>
    </row>
    <row r="2566" spans="1:20" ht="43.2" hidden="1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9">
        <v>41822.040497685186</v>
      </c>
      <c r="K2566">
        <v>1404262699</v>
      </c>
      <c r="L2566" t="b">
        <v>0</v>
      </c>
      <c r="M2566">
        <v>0</v>
      </c>
      <c r="N2566" t="b">
        <v>0</v>
      </c>
      <c r="O2566" t="s">
        <v>8282</v>
      </c>
      <c r="P2566">
        <f t="shared" si="80"/>
        <v>2014</v>
      </c>
      <c r="Q2566" s="12" t="s">
        <v>8334</v>
      </c>
      <c r="R2566" t="s">
        <v>8335</v>
      </c>
      <c r="S2566">
        <f t="shared" si="81"/>
        <v>7</v>
      </c>
      <c r="T2566" s="17" t="s">
        <v>8371</v>
      </c>
    </row>
    <row r="2567" spans="1:20" ht="43.2" hidden="1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9">
        <v>42440.650335648148</v>
      </c>
      <c r="K2567">
        <v>1457710589</v>
      </c>
      <c r="L2567" t="b">
        <v>0</v>
      </c>
      <c r="M2567">
        <v>1</v>
      </c>
      <c r="N2567" t="b">
        <v>0</v>
      </c>
      <c r="O2567" t="s">
        <v>8282</v>
      </c>
      <c r="P2567">
        <f t="shared" si="80"/>
        <v>2016</v>
      </c>
      <c r="Q2567" s="12" t="s">
        <v>8334</v>
      </c>
      <c r="R2567" t="s">
        <v>8335</v>
      </c>
      <c r="S2567">
        <f t="shared" si="81"/>
        <v>3</v>
      </c>
      <c r="T2567" s="17" t="s">
        <v>8367</v>
      </c>
    </row>
    <row r="2568" spans="1:20" ht="43.2" hidden="1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9">
        <v>41842.980879629627</v>
      </c>
      <c r="K2568">
        <v>1406071948</v>
      </c>
      <c r="L2568" t="b">
        <v>0</v>
      </c>
      <c r="M2568">
        <v>0</v>
      </c>
      <c r="N2568" t="b">
        <v>0</v>
      </c>
      <c r="O2568" t="s">
        <v>8282</v>
      </c>
      <c r="P2568">
        <f t="shared" si="80"/>
        <v>2014</v>
      </c>
      <c r="Q2568" s="12" t="s">
        <v>8334</v>
      </c>
      <c r="R2568" t="s">
        <v>8335</v>
      </c>
      <c r="S2568">
        <f t="shared" si="81"/>
        <v>7</v>
      </c>
      <c r="T2568" s="17" t="s">
        <v>8371</v>
      </c>
    </row>
    <row r="2569" spans="1:20" ht="43.2" hidden="1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9">
        <v>42087.878912037035</v>
      </c>
      <c r="K2569">
        <v>1427231138</v>
      </c>
      <c r="L2569" t="b">
        <v>0</v>
      </c>
      <c r="M2569">
        <v>2</v>
      </c>
      <c r="N2569" t="b">
        <v>0</v>
      </c>
      <c r="O2569" t="s">
        <v>8282</v>
      </c>
      <c r="P2569">
        <f t="shared" si="80"/>
        <v>2015</v>
      </c>
      <c r="Q2569" s="12" t="s">
        <v>8334</v>
      </c>
      <c r="R2569" t="s">
        <v>8335</v>
      </c>
      <c r="S2569">
        <f t="shared" si="81"/>
        <v>3</v>
      </c>
      <c r="T2569" s="17" t="s">
        <v>8367</v>
      </c>
    </row>
    <row r="2570" spans="1:20" ht="43.2" hidden="1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9">
        <v>42584.666597222225</v>
      </c>
      <c r="K2570">
        <v>1470153594</v>
      </c>
      <c r="L2570" t="b">
        <v>0</v>
      </c>
      <c r="M2570">
        <v>1</v>
      </c>
      <c r="N2570" t="b">
        <v>0</v>
      </c>
      <c r="O2570" t="s">
        <v>8282</v>
      </c>
      <c r="P2570">
        <f t="shared" si="80"/>
        <v>2016</v>
      </c>
      <c r="Q2570" s="12" t="s">
        <v>8334</v>
      </c>
      <c r="R2570" t="s">
        <v>8335</v>
      </c>
      <c r="S2570">
        <f t="shared" si="81"/>
        <v>8</v>
      </c>
      <c r="T2570" s="17" t="s">
        <v>8372</v>
      </c>
    </row>
    <row r="2571" spans="1:20" ht="43.2" hidden="1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9">
        <v>42234.105462962965</v>
      </c>
      <c r="K2571">
        <v>1439865112</v>
      </c>
      <c r="L2571" t="b">
        <v>0</v>
      </c>
      <c r="M2571">
        <v>2</v>
      </c>
      <c r="N2571" t="b">
        <v>0</v>
      </c>
      <c r="O2571" t="s">
        <v>8282</v>
      </c>
      <c r="P2571">
        <f t="shared" si="80"/>
        <v>2015</v>
      </c>
      <c r="Q2571" s="12" t="s">
        <v>8334</v>
      </c>
      <c r="R2571" t="s">
        <v>8335</v>
      </c>
      <c r="S2571">
        <f t="shared" si="81"/>
        <v>8</v>
      </c>
      <c r="T2571" s="17" t="s">
        <v>8372</v>
      </c>
    </row>
    <row r="2572" spans="1:20" ht="43.2" hidden="1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9">
        <v>42744.903182870374</v>
      </c>
      <c r="K2572">
        <v>1483998035</v>
      </c>
      <c r="L2572" t="b">
        <v>0</v>
      </c>
      <c r="M2572">
        <v>2</v>
      </c>
      <c r="N2572" t="b">
        <v>0</v>
      </c>
      <c r="O2572" t="s">
        <v>8282</v>
      </c>
      <c r="P2572">
        <f t="shared" si="80"/>
        <v>2017</v>
      </c>
      <c r="Q2572" s="12" t="s">
        <v>8334</v>
      </c>
      <c r="R2572" t="s">
        <v>8335</v>
      </c>
      <c r="S2572">
        <f t="shared" si="81"/>
        <v>1</v>
      </c>
      <c r="T2572" s="17" t="s">
        <v>8365</v>
      </c>
    </row>
    <row r="2573" spans="1:20" ht="43.2" hidden="1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9">
        <v>42449.341678240744</v>
      </c>
      <c r="K2573">
        <v>1458461521</v>
      </c>
      <c r="L2573" t="b">
        <v>0</v>
      </c>
      <c r="M2573">
        <v>4</v>
      </c>
      <c r="N2573" t="b">
        <v>0</v>
      </c>
      <c r="O2573" t="s">
        <v>8282</v>
      </c>
      <c r="P2573">
        <f t="shared" si="80"/>
        <v>2016</v>
      </c>
      <c r="Q2573" s="12" t="s">
        <v>8334</v>
      </c>
      <c r="R2573" t="s">
        <v>8335</v>
      </c>
      <c r="S2573">
        <f t="shared" si="81"/>
        <v>3</v>
      </c>
      <c r="T2573" s="17" t="s">
        <v>8367</v>
      </c>
    </row>
    <row r="2574" spans="1:20" ht="43.2" hidden="1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9">
        <v>42077.119409722225</v>
      </c>
      <c r="K2574">
        <v>1426301517</v>
      </c>
      <c r="L2574" t="b">
        <v>0</v>
      </c>
      <c r="M2574">
        <v>0</v>
      </c>
      <c r="N2574" t="b">
        <v>0</v>
      </c>
      <c r="O2574" t="s">
        <v>8282</v>
      </c>
      <c r="P2574">
        <f t="shared" si="80"/>
        <v>2015</v>
      </c>
      <c r="Q2574" s="12" t="s">
        <v>8334</v>
      </c>
      <c r="R2574" t="s">
        <v>8335</v>
      </c>
      <c r="S2574">
        <f t="shared" si="81"/>
        <v>3</v>
      </c>
      <c r="T2574" s="17" t="s">
        <v>8367</v>
      </c>
    </row>
    <row r="2575" spans="1:20" ht="43.2" hidden="1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9">
        <v>41829.592002314814</v>
      </c>
      <c r="K2575">
        <v>1404915149</v>
      </c>
      <c r="L2575" t="b">
        <v>0</v>
      </c>
      <c r="M2575">
        <v>0</v>
      </c>
      <c r="N2575" t="b">
        <v>0</v>
      </c>
      <c r="O2575" t="s">
        <v>8282</v>
      </c>
      <c r="P2575">
        <f t="shared" si="80"/>
        <v>2014</v>
      </c>
      <c r="Q2575" s="12" t="s">
        <v>8334</v>
      </c>
      <c r="R2575" t="s">
        <v>8335</v>
      </c>
      <c r="S2575">
        <f t="shared" si="81"/>
        <v>7</v>
      </c>
      <c r="T2575" s="17" t="s">
        <v>8371</v>
      </c>
    </row>
    <row r="2576" spans="1:20" ht="43.2" hidden="1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9">
        <v>42487.825752314813</v>
      </c>
      <c r="K2576">
        <v>1461786545</v>
      </c>
      <c r="L2576" t="b">
        <v>0</v>
      </c>
      <c r="M2576">
        <v>0</v>
      </c>
      <c r="N2576" t="b">
        <v>0</v>
      </c>
      <c r="O2576" t="s">
        <v>8282</v>
      </c>
      <c r="P2576">
        <f t="shared" si="80"/>
        <v>2016</v>
      </c>
      <c r="Q2576" s="12" t="s">
        <v>8334</v>
      </c>
      <c r="R2576" t="s">
        <v>8335</v>
      </c>
      <c r="S2576">
        <f t="shared" si="81"/>
        <v>4</v>
      </c>
      <c r="T2576" s="17" t="s">
        <v>8368</v>
      </c>
    </row>
    <row r="2577" spans="1:20" ht="43.2" hidden="1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9">
        <v>41986.108726851853</v>
      </c>
      <c r="K2577">
        <v>1418438194</v>
      </c>
      <c r="L2577" t="b">
        <v>0</v>
      </c>
      <c r="M2577">
        <v>0</v>
      </c>
      <c r="N2577" t="b">
        <v>0</v>
      </c>
      <c r="O2577" t="s">
        <v>8282</v>
      </c>
      <c r="P2577">
        <f t="shared" si="80"/>
        <v>2014</v>
      </c>
      <c r="Q2577" s="12" t="s">
        <v>8334</v>
      </c>
      <c r="R2577" t="s">
        <v>8335</v>
      </c>
      <c r="S2577">
        <f t="shared" si="81"/>
        <v>12</v>
      </c>
      <c r="T2577" s="17" t="s">
        <v>8376</v>
      </c>
    </row>
    <row r="2578" spans="1:20" ht="28.8" hidden="1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9">
        <v>42060.00980324074</v>
      </c>
      <c r="K2578">
        <v>1424823247</v>
      </c>
      <c r="L2578" t="b">
        <v>0</v>
      </c>
      <c r="M2578">
        <v>0</v>
      </c>
      <c r="N2578" t="b">
        <v>0</v>
      </c>
      <c r="O2578" t="s">
        <v>8282</v>
      </c>
      <c r="P2578">
        <f t="shared" si="80"/>
        <v>2015</v>
      </c>
      <c r="Q2578" s="12" t="s">
        <v>8334</v>
      </c>
      <c r="R2578" t="s">
        <v>8335</v>
      </c>
      <c r="S2578">
        <f t="shared" si="81"/>
        <v>2</v>
      </c>
      <c r="T2578" s="17" t="s">
        <v>8366</v>
      </c>
    </row>
    <row r="2579" spans="1:20" ht="43.2" hidden="1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9">
        <v>41830.820567129631</v>
      </c>
      <c r="K2579">
        <v>1405021297</v>
      </c>
      <c r="L2579" t="b">
        <v>0</v>
      </c>
      <c r="M2579">
        <v>0</v>
      </c>
      <c r="N2579" t="b">
        <v>0</v>
      </c>
      <c r="O2579" t="s">
        <v>8282</v>
      </c>
      <c r="P2579">
        <f t="shared" si="80"/>
        <v>2014</v>
      </c>
      <c r="Q2579" s="12" t="s">
        <v>8334</v>
      </c>
      <c r="R2579" t="s">
        <v>8335</v>
      </c>
      <c r="S2579">
        <f t="shared" si="81"/>
        <v>7</v>
      </c>
      <c r="T2579" s="17" t="s">
        <v>8371</v>
      </c>
    </row>
    <row r="2580" spans="1:20" ht="43.2" hidden="1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9">
        <v>42238.022905092592</v>
      </c>
      <c r="K2580">
        <v>1440203579</v>
      </c>
      <c r="L2580" t="b">
        <v>0</v>
      </c>
      <c r="M2580">
        <v>0</v>
      </c>
      <c r="N2580" t="b">
        <v>0</v>
      </c>
      <c r="O2580" t="s">
        <v>8282</v>
      </c>
      <c r="P2580">
        <f t="shared" si="80"/>
        <v>2015</v>
      </c>
      <c r="Q2580" s="12" t="s">
        <v>8334</v>
      </c>
      <c r="R2580" t="s">
        <v>8335</v>
      </c>
      <c r="S2580">
        <f t="shared" si="81"/>
        <v>8</v>
      </c>
      <c r="T2580" s="17" t="s">
        <v>8372</v>
      </c>
    </row>
    <row r="2581" spans="1:20" ht="43.2" hidden="1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9">
        <v>41837.829895833333</v>
      </c>
      <c r="K2581">
        <v>1405626903</v>
      </c>
      <c r="L2581" t="b">
        <v>0</v>
      </c>
      <c r="M2581">
        <v>12</v>
      </c>
      <c r="N2581" t="b">
        <v>0</v>
      </c>
      <c r="O2581" t="s">
        <v>8282</v>
      </c>
      <c r="P2581">
        <f t="shared" si="80"/>
        <v>2014</v>
      </c>
      <c r="Q2581" s="12" t="s">
        <v>8334</v>
      </c>
      <c r="R2581" t="s">
        <v>8335</v>
      </c>
      <c r="S2581">
        <f t="shared" si="81"/>
        <v>7</v>
      </c>
      <c r="T2581" s="17" t="s">
        <v>8371</v>
      </c>
    </row>
    <row r="2582" spans="1:20" ht="43.2" hidden="1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9">
        <v>42110.326423611114</v>
      </c>
      <c r="K2582">
        <v>1429170603</v>
      </c>
      <c r="L2582" t="b">
        <v>0</v>
      </c>
      <c r="M2582">
        <v>2</v>
      </c>
      <c r="N2582" t="b">
        <v>0</v>
      </c>
      <c r="O2582" t="s">
        <v>8282</v>
      </c>
      <c r="P2582">
        <f t="shared" si="80"/>
        <v>2015</v>
      </c>
      <c r="Q2582" s="12" t="s">
        <v>8334</v>
      </c>
      <c r="R2582" t="s">
        <v>8335</v>
      </c>
      <c r="S2582">
        <f t="shared" si="81"/>
        <v>4</v>
      </c>
      <c r="T2582" s="17" t="s">
        <v>8368</v>
      </c>
    </row>
    <row r="2583" spans="1:20" ht="43.2" hidden="1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9">
        <v>42294.628449074073</v>
      </c>
      <c r="K2583">
        <v>1445094298</v>
      </c>
      <c r="L2583" t="b">
        <v>0</v>
      </c>
      <c r="M2583">
        <v>11</v>
      </c>
      <c r="N2583" t="b">
        <v>0</v>
      </c>
      <c r="O2583" t="s">
        <v>8282</v>
      </c>
      <c r="P2583">
        <f t="shared" si="80"/>
        <v>2015</v>
      </c>
      <c r="Q2583" s="12" t="s">
        <v>8334</v>
      </c>
      <c r="R2583" t="s">
        <v>8335</v>
      </c>
      <c r="S2583">
        <f t="shared" si="81"/>
        <v>10</v>
      </c>
      <c r="T2583" s="17" t="s">
        <v>8374</v>
      </c>
    </row>
    <row r="2584" spans="1:20" ht="28.8" hidden="1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9">
        <v>42642.988819444443</v>
      </c>
      <c r="K2584">
        <v>1475192634</v>
      </c>
      <c r="L2584" t="b">
        <v>0</v>
      </c>
      <c r="M2584">
        <v>1</v>
      </c>
      <c r="N2584" t="b">
        <v>0</v>
      </c>
      <c r="O2584" t="s">
        <v>8282</v>
      </c>
      <c r="P2584">
        <f t="shared" si="80"/>
        <v>2016</v>
      </c>
      <c r="Q2584" s="12" t="s">
        <v>8334</v>
      </c>
      <c r="R2584" t="s">
        <v>8335</v>
      </c>
      <c r="S2584">
        <f t="shared" si="81"/>
        <v>9</v>
      </c>
      <c r="T2584" s="17" t="s">
        <v>8373</v>
      </c>
    </row>
    <row r="2585" spans="1:20" ht="43.2" hidden="1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9">
        <v>42019.769444444442</v>
      </c>
      <c r="K2585">
        <v>1421346480</v>
      </c>
      <c r="L2585" t="b">
        <v>0</v>
      </c>
      <c r="M2585">
        <v>5</v>
      </c>
      <c r="N2585" t="b">
        <v>0</v>
      </c>
      <c r="O2585" t="s">
        <v>8282</v>
      </c>
      <c r="P2585">
        <f t="shared" si="80"/>
        <v>2015</v>
      </c>
      <c r="Q2585" s="12" t="s">
        <v>8334</v>
      </c>
      <c r="R2585" t="s">
        <v>8335</v>
      </c>
      <c r="S2585">
        <f t="shared" si="81"/>
        <v>1</v>
      </c>
      <c r="T2585" s="17" t="s">
        <v>8365</v>
      </c>
    </row>
    <row r="2586" spans="1:20" ht="28.8" hidden="1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9">
        <v>42140.173252314817</v>
      </c>
      <c r="K2586">
        <v>1431749369</v>
      </c>
      <c r="L2586" t="b">
        <v>0</v>
      </c>
      <c r="M2586">
        <v>0</v>
      </c>
      <c r="N2586" t="b">
        <v>0</v>
      </c>
      <c r="O2586" t="s">
        <v>8282</v>
      </c>
      <c r="P2586">
        <f t="shared" si="80"/>
        <v>2015</v>
      </c>
      <c r="Q2586" s="12" t="s">
        <v>8334</v>
      </c>
      <c r="R2586" t="s">
        <v>8335</v>
      </c>
      <c r="S2586">
        <f t="shared" si="81"/>
        <v>5</v>
      </c>
      <c r="T2586" s="17" t="s">
        <v>8369</v>
      </c>
    </row>
    <row r="2587" spans="1:20" ht="43.2" hidden="1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9">
        <v>41795.963333333333</v>
      </c>
      <c r="K2587">
        <v>1402009632</v>
      </c>
      <c r="L2587" t="b">
        <v>0</v>
      </c>
      <c r="M2587">
        <v>1</v>
      </c>
      <c r="N2587" t="b">
        <v>0</v>
      </c>
      <c r="O2587" t="s">
        <v>8282</v>
      </c>
      <c r="P2587">
        <f t="shared" si="80"/>
        <v>2014</v>
      </c>
      <c r="Q2587" s="12" t="s">
        <v>8334</v>
      </c>
      <c r="R2587" t="s">
        <v>8335</v>
      </c>
      <c r="S2587">
        <f t="shared" si="81"/>
        <v>6</v>
      </c>
      <c r="T2587" s="17" t="s">
        <v>8370</v>
      </c>
    </row>
    <row r="2588" spans="1:20" ht="28.8" hidden="1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9">
        <v>42333.330277777779</v>
      </c>
      <c r="K2588">
        <v>1448438136</v>
      </c>
      <c r="L2588" t="b">
        <v>0</v>
      </c>
      <c r="M2588">
        <v>1</v>
      </c>
      <c r="N2588" t="b">
        <v>0</v>
      </c>
      <c r="O2588" t="s">
        <v>8282</v>
      </c>
      <c r="P2588">
        <f t="shared" si="80"/>
        <v>2015</v>
      </c>
      <c r="Q2588" s="12" t="s">
        <v>8334</v>
      </c>
      <c r="R2588" t="s">
        <v>8335</v>
      </c>
      <c r="S2588">
        <f t="shared" si="81"/>
        <v>11</v>
      </c>
      <c r="T2588" s="17" t="s">
        <v>8375</v>
      </c>
    </row>
    <row r="2589" spans="1:20" ht="43.2" hidden="1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9">
        <v>42338.675381944442</v>
      </c>
      <c r="K2589">
        <v>1448899953</v>
      </c>
      <c r="L2589" t="b">
        <v>0</v>
      </c>
      <c r="M2589">
        <v>6</v>
      </c>
      <c r="N2589" t="b">
        <v>0</v>
      </c>
      <c r="O2589" t="s">
        <v>8282</v>
      </c>
      <c r="P2589">
        <f t="shared" si="80"/>
        <v>2015</v>
      </c>
      <c r="Q2589" s="12" t="s">
        <v>8334</v>
      </c>
      <c r="R2589" t="s">
        <v>8335</v>
      </c>
      <c r="S2589">
        <f t="shared" si="81"/>
        <v>11</v>
      </c>
      <c r="T2589" s="17" t="s">
        <v>8375</v>
      </c>
    </row>
    <row r="2590" spans="1:20" ht="43.2" hidden="1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9">
        <v>42042.676226851851</v>
      </c>
      <c r="K2590">
        <v>1423325626</v>
      </c>
      <c r="L2590" t="b">
        <v>0</v>
      </c>
      <c r="M2590">
        <v>8</v>
      </c>
      <c r="N2590" t="b">
        <v>0</v>
      </c>
      <c r="O2590" t="s">
        <v>8282</v>
      </c>
      <c r="P2590">
        <f t="shared" si="80"/>
        <v>2015</v>
      </c>
      <c r="Q2590" s="12" t="s">
        <v>8334</v>
      </c>
      <c r="R2590" t="s">
        <v>8335</v>
      </c>
      <c r="S2590">
        <f t="shared" si="81"/>
        <v>2</v>
      </c>
      <c r="T2590" s="17" t="s">
        <v>8366</v>
      </c>
    </row>
    <row r="2591" spans="1:20" ht="43.2" hidden="1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9">
        <v>42422.536192129628</v>
      </c>
      <c r="K2591">
        <v>1456145527</v>
      </c>
      <c r="L2591" t="b">
        <v>0</v>
      </c>
      <c r="M2591">
        <v>1</v>
      </c>
      <c r="N2591" t="b">
        <v>0</v>
      </c>
      <c r="O2591" t="s">
        <v>8282</v>
      </c>
      <c r="P2591">
        <f t="shared" si="80"/>
        <v>2016</v>
      </c>
      <c r="Q2591" s="12" t="s">
        <v>8334</v>
      </c>
      <c r="R2591" t="s">
        <v>8335</v>
      </c>
      <c r="S2591">
        <f t="shared" si="81"/>
        <v>2</v>
      </c>
      <c r="T2591" s="17" t="s">
        <v>8366</v>
      </c>
    </row>
    <row r="2592" spans="1:20" ht="43.2" hidden="1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9">
        <v>42388.589085648149</v>
      </c>
      <c r="K2592">
        <v>1453212497</v>
      </c>
      <c r="L2592" t="b">
        <v>0</v>
      </c>
      <c r="M2592">
        <v>0</v>
      </c>
      <c r="N2592" t="b">
        <v>0</v>
      </c>
      <c r="O2592" t="s">
        <v>8282</v>
      </c>
      <c r="P2592">
        <f t="shared" si="80"/>
        <v>2016</v>
      </c>
      <c r="Q2592" s="12" t="s">
        <v>8334</v>
      </c>
      <c r="R2592" t="s">
        <v>8335</v>
      </c>
      <c r="S2592">
        <f t="shared" si="81"/>
        <v>1</v>
      </c>
      <c r="T2592" s="17" t="s">
        <v>8365</v>
      </c>
    </row>
    <row r="2593" spans="1:20" ht="43.2" hidden="1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9">
        <v>42382.906527777777</v>
      </c>
      <c r="K2593">
        <v>1452721524</v>
      </c>
      <c r="L2593" t="b">
        <v>0</v>
      </c>
      <c r="M2593">
        <v>2</v>
      </c>
      <c r="N2593" t="b">
        <v>0</v>
      </c>
      <c r="O2593" t="s">
        <v>8282</v>
      </c>
      <c r="P2593">
        <f t="shared" si="80"/>
        <v>2016</v>
      </c>
      <c r="Q2593" s="12" t="s">
        <v>8334</v>
      </c>
      <c r="R2593" t="s">
        <v>8335</v>
      </c>
      <c r="S2593">
        <f t="shared" si="81"/>
        <v>1</v>
      </c>
      <c r="T2593" s="17" t="s">
        <v>8365</v>
      </c>
    </row>
    <row r="2594" spans="1:20" ht="43.2" hidden="1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9">
        <v>41887.801168981481</v>
      </c>
      <c r="K2594">
        <v>1409944421</v>
      </c>
      <c r="L2594" t="b">
        <v>0</v>
      </c>
      <c r="M2594">
        <v>1</v>
      </c>
      <c r="N2594" t="b">
        <v>0</v>
      </c>
      <c r="O2594" t="s">
        <v>8282</v>
      </c>
      <c r="P2594">
        <f t="shared" si="80"/>
        <v>2014</v>
      </c>
      <c r="Q2594" s="12" t="s">
        <v>8334</v>
      </c>
      <c r="R2594" t="s">
        <v>8335</v>
      </c>
      <c r="S2594">
        <f t="shared" si="81"/>
        <v>9</v>
      </c>
      <c r="T2594" s="17" t="s">
        <v>8373</v>
      </c>
    </row>
    <row r="2595" spans="1:20" ht="43.2" hidden="1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9">
        <v>42089.845208333332</v>
      </c>
      <c r="K2595">
        <v>1427401026</v>
      </c>
      <c r="L2595" t="b">
        <v>0</v>
      </c>
      <c r="M2595">
        <v>0</v>
      </c>
      <c r="N2595" t="b">
        <v>0</v>
      </c>
      <c r="O2595" t="s">
        <v>8282</v>
      </c>
      <c r="P2595">
        <f t="shared" si="80"/>
        <v>2015</v>
      </c>
      <c r="Q2595" s="12" t="s">
        <v>8334</v>
      </c>
      <c r="R2595" t="s">
        <v>8335</v>
      </c>
      <c r="S2595">
        <f t="shared" si="81"/>
        <v>3</v>
      </c>
      <c r="T2595" s="17" t="s">
        <v>8367</v>
      </c>
    </row>
    <row r="2596" spans="1:20" ht="43.2" hidden="1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9">
        <v>41828.967916666668</v>
      </c>
      <c r="K2596">
        <v>1404861228</v>
      </c>
      <c r="L2596" t="b">
        <v>0</v>
      </c>
      <c r="M2596">
        <v>1</v>
      </c>
      <c r="N2596" t="b">
        <v>0</v>
      </c>
      <c r="O2596" t="s">
        <v>8282</v>
      </c>
      <c r="P2596">
        <f t="shared" si="80"/>
        <v>2014</v>
      </c>
      <c r="Q2596" s="12" t="s">
        <v>8334</v>
      </c>
      <c r="R2596" t="s">
        <v>8335</v>
      </c>
      <c r="S2596">
        <f t="shared" si="81"/>
        <v>7</v>
      </c>
      <c r="T2596" s="17" t="s">
        <v>8371</v>
      </c>
    </row>
    <row r="2597" spans="1:20" ht="28.8" hidden="1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9">
        <v>42760.244212962964</v>
      </c>
      <c r="K2597">
        <v>1485323500</v>
      </c>
      <c r="L2597" t="b">
        <v>0</v>
      </c>
      <c r="M2597">
        <v>19</v>
      </c>
      <c r="N2597" t="b">
        <v>0</v>
      </c>
      <c r="O2597" t="s">
        <v>8282</v>
      </c>
      <c r="P2597">
        <f t="shared" si="80"/>
        <v>2017</v>
      </c>
      <c r="Q2597" s="12" t="s">
        <v>8334</v>
      </c>
      <c r="R2597" t="s">
        <v>8335</v>
      </c>
      <c r="S2597">
        <f t="shared" si="81"/>
        <v>1</v>
      </c>
      <c r="T2597" s="17" t="s">
        <v>8365</v>
      </c>
    </row>
    <row r="2598" spans="1:20" ht="43.2" hidden="1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9">
        <v>41828.664456018516</v>
      </c>
      <c r="K2598">
        <v>1404835009</v>
      </c>
      <c r="L2598" t="b">
        <v>0</v>
      </c>
      <c r="M2598">
        <v>27</v>
      </c>
      <c r="N2598" t="b">
        <v>0</v>
      </c>
      <c r="O2598" t="s">
        <v>8282</v>
      </c>
      <c r="P2598">
        <f t="shared" si="80"/>
        <v>2014</v>
      </c>
      <c r="Q2598" s="12" t="s">
        <v>8334</v>
      </c>
      <c r="R2598" t="s">
        <v>8335</v>
      </c>
      <c r="S2598">
        <f t="shared" si="81"/>
        <v>7</v>
      </c>
      <c r="T2598" s="17" t="s">
        <v>8371</v>
      </c>
    </row>
    <row r="2599" spans="1:20" ht="43.2" hidden="1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9">
        <v>42510.341631944444</v>
      </c>
      <c r="K2599">
        <v>1463731917</v>
      </c>
      <c r="L2599" t="b">
        <v>0</v>
      </c>
      <c r="M2599">
        <v>7</v>
      </c>
      <c r="N2599" t="b">
        <v>0</v>
      </c>
      <c r="O2599" t="s">
        <v>8282</v>
      </c>
      <c r="P2599">
        <f t="shared" si="80"/>
        <v>2016</v>
      </c>
      <c r="Q2599" s="12" t="s">
        <v>8334</v>
      </c>
      <c r="R2599" t="s">
        <v>8335</v>
      </c>
      <c r="S2599">
        <f t="shared" si="81"/>
        <v>5</v>
      </c>
      <c r="T2599" s="17" t="s">
        <v>8369</v>
      </c>
    </row>
    <row r="2600" spans="1:20" ht="43.2" hidden="1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9">
        <v>42240.840289351851</v>
      </c>
      <c r="K2600">
        <v>1440447001</v>
      </c>
      <c r="L2600" t="b">
        <v>0</v>
      </c>
      <c r="M2600">
        <v>14</v>
      </c>
      <c r="N2600" t="b">
        <v>0</v>
      </c>
      <c r="O2600" t="s">
        <v>8282</v>
      </c>
      <c r="P2600">
        <f t="shared" si="80"/>
        <v>2015</v>
      </c>
      <c r="Q2600" s="12" t="s">
        <v>8334</v>
      </c>
      <c r="R2600" t="s">
        <v>8335</v>
      </c>
      <c r="S2600">
        <f t="shared" si="81"/>
        <v>8</v>
      </c>
      <c r="T2600" s="17" t="s">
        <v>8372</v>
      </c>
    </row>
    <row r="2601" spans="1:20" ht="28.8" hidden="1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9">
        <v>41809.754016203704</v>
      </c>
      <c r="K2601">
        <v>1403201147</v>
      </c>
      <c r="L2601" t="b">
        <v>0</v>
      </c>
      <c r="M2601">
        <v>5</v>
      </c>
      <c r="N2601" t="b">
        <v>0</v>
      </c>
      <c r="O2601" t="s">
        <v>8282</v>
      </c>
      <c r="P2601">
        <f t="shared" si="80"/>
        <v>2014</v>
      </c>
      <c r="Q2601" s="12" t="s">
        <v>8334</v>
      </c>
      <c r="R2601" t="s">
        <v>8335</v>
      </c>
      <c r="S2601">
        <f t="shared" si="81"/>
        <v>6</v>
      </c>
      <c r="T2601" s="17" t="s">
        <v>8370</v>
      </c>
    </row>
    <row r="2602" spans="1:20" ht="28.8" hidden="1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9">
        <v>42394.900462962964</v>
      </c>
      <c r="K2602">
        <v>1453757800</v>
      </c>
      <c r="L2602" t="b">
        <v>0</v>
      </c>
      <c r="M2602">
        <v>30</v>
      </c>
      <c r="N2602" t="b">
        <v>0</v>
      </c>
      <c r="O2602" t="s">
        <v>8282</v>
      </c>
      <c r="P2602">
        <f t="shared" si="80"/>
        <v>2016</v>
      </c>
      <c r="Q2602" s="12" t="s">
        <v>8334</v>
      </c>
      <c r="R2602" t="s">
        <v>8335</v>
      </c>
      <c r="S2602">
        <f t="shared" si="81"/>
        <v>1</v>
      </c>
      <c r="T2602" s="17" t="s">
        <v>8365</v>
      </c>
    </row>
    <row r="2603" spans="1:20" ht="43.2" hidden="1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9">
        <v>41150.902187500003</v>
      </c>
      <c r="K2603">
        <v>1346276349</v>
      </c>
      <c r="L2603" t="b">
        <v>1</v>
      </c>
      <c r="M2603">
        <v>151</v>
      </c>
      <c r="N2603" t="b">
        <v>1</v>
      </c>
      <c r="O2603" t="s">
        <v>8299</v>
      </c>
      <c r="P2603">
        <f t="shared" si="80"/>
        <v>2012</v>
      </c>
      <c r="Q2603" s="12" t="s">
        <v>8317</v>
      </c>
      <c r="R2603" t="s">
        <v>8353</v>
      </c>
      <c r="S2603">
        <f t="shared" si="81"/>
        <v>8</v>
      </c>
      <c r="T2603" s="17" t="s">
        <v>8372</v>
      </c>
    </row>
    <row r="2604" spans="1:20" ht="43.2" hidden="1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9">
        <v>41915.747314814813</v>
      </c>
      <c r="K2604">
        <v>1412358968</v>
      </c>
      <c r="L2604" t="b">
        <v>1</v>
      </c>
      <c r="M2604">
        <v>489</v>
      </c>
      <c r="N2604" t="b">
        <v>1</v>
      </c>
      <c r="O2604" t="s">
        <v>8299</v>
      </c>
      <c r="P2604">
        <f t="shared" si="80"/>
        <v>2014</v>
      </c>
      <c r="Q2604" s="12" t="s">
        <v>8317</v>
      </c>
      <c r="R2604" t="s">
        <v>8353</v>
      </c>
      <c r="S2604">
        <f t="shared" si="81"/>
        <v>10</v>
      </c>
      <c r="T2604" s="17" t="s">
        <v>8374</v>
      </c>
    </row>
    <row r="2605" spans="1:20" ht="28.8" hidden="1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9">
        <v>41617.912662037037</v>
      </c>
      <c r="K2605">
        <v>1386626054</v>
      </c>
      <c r="L2605" t="b">
        <v>1</v>
      </c>
      <c r="M2605">
        <v>50</v>
      </c>
      <c r="N2605" t="b">
        <v>1</v>
      </c>
      <c r="O2605" t="s">
        <v>8299</v>
      </c>
      <c r="P2605">
        <f t="shared" si="80"/>
        <v>2013</v>
      </c>
      <c r="Q2605" s="12" t="s">
        <v>8317</v>
      </c>
      <c r="R2605" t="s">
        <v>8353</v>
      </c>
      <c r="S2605">
        <f t="shared" si="81"/>
        <v>12</v>
      </c>
      <c r="T2605" s="17" t="s">
        <v>8376</v>
      </c>
    </row>
    <row r="2606" spans="1:20" ht="43.2" hidden="1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9">
        <v>40998.051192129627</v>
      </c>
      <c r="K2606">
        <v>1333070023</v>
      </c>
      <c r="L2606" t="b">
        <v>1</v>
      </c>
      <c r="M2606">
        <v>321</v>
      </c>
      <c r="N2606" t="b">
        <v>1</v>
      </c>
      <c r="O2606" t="s">
        <v>8299</v>
      </c>
      <c r="P2606">
        <f t="shared" si="80"/>
        <v>2012</v>
      </c>
      <c r="Q2606" s="12" t="s">
        <v>8317</v>
      </c>
      <c r="R2606" t="s">
        <v>8353</v>
      </c>
      <c r="S2606">
        <f t="shared" si="81"/>
        <v>3</v>
      </c>
      <c r="T2606" s="17" t="s">
        <v>8367</v>
      </c>
    </row>
    <row r="2607" spans="1:20" ht="43.2" hidden="1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9">
        <v>42508.541550925926</v>
      </c>
      <c r="K2607">
        <v>1463576390</v>
      </c>
      <c r="L2607" t="b">
        <v>1</v>
      </c>
      <c r="M2607">
        <v>1762</v>
      </c>
      <c r="N2607" t="b">
        <v>1</v>
      </c>
      <c r="O2607" t="s">
        <v>8299</v>
      </c>
      <c r="P2607">
        <f t="shared" si="80"/>
        <v>2016</v>
      </c>
      <c r="Q2607" s="12" t="s">
        <v>8317</v>
      </c>
      <c r="R2607" t="s">
        <v>8353</v>
      </c>
      <c r="S2607">
        <f t="shared" si="81"/>
        <v>5</v>
      </c>
      <c r="T2607" s="17" t="s">
        <v>8369</v>
      </c>
    </row>
    <row r="2608" spans="1:20" ht="57.6" hidden="1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9">
        <v>41726.712754629632</v>
      </c>
      <c r="K2608">
        <v>1396026382</v>
      </c>
      <c r="L2608" t="b">
        <v>1</v>
      </c>
      <c r="M2608">
        <v>385</v>
      </c>
      <c r="N2608" t="b">
        <v>1</v>
      </c>
      <c r="O2608" t="s">
        <v>8299</v>
      </c>
      <c r="P2608">
        <f t="shared" si="80"/>
        <v>2014</v>
      </c>
      <c r="Q2608" s="12" t="s">
        <v>8317</v>
      </c>
      <c r="R2608" t="s">
        <v>8353</v>
      </c>
      <c r="S2608">
        <f t="shared" si="81"/>
        <v>3</v>
      </c>
      <c r="T2608" s="17" t="s">
        <v>8367</v>
      </c>
    </row>
    <row r="2609" spans="1:20" ht="43.2" hidden="1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9">
        <v>42184.874675925923</v>
      </c>
      <c r="K2609">
        <v>1435611572</v>
      </c>
      <c r="L2609" t="b">
        <v>1</v>
      </c>
      <c r="M2609">
        <v>398</v>
      </c>
      <c r="N2609" t="b">
        <v>1</v>
      </c>
      <c r="O2609" t="s">
        <v>8299</v>
      </c>
      <c r="P2609">
        <f t="shared" si="80"/>
        <v>2015</v>
      </c>
      <c r="Q2609" s="12" t="s">
        <v>8317</v>
      </c>
      <c r="R2609" t="s">
        <v>8353</v>
      </c>
      <c r="S2609">
        <f t="shared" si="81"/>
        <v>6</v>
      </c>
      <c r="T2609" s="17" t="s">
        <v>8370</v>
      </c>
    </row>
    <row r="2610" spans="1:20" ht="43.2" hidden="1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9">
        <v>42767.801712962966</v>
      </c>
      <c r="K2610">
        <v>1485976468</v>
      </c>
      <c r="L2610" t="b">
        <v>1</v>
      </c>
      <c r="M2610">
        <v>304</v>
      </c>
      <c r="N2610" t="b">
        <v>1</v>
      </c>
      <c r="O2610" t="s">
        <v>8299</v>
      </c>
      <c r="P2610">
        <f t="shared" si="80"/>
        <v>2017</v>
      </c>
      <c r="Q2610" s="12" t="s">
        <v>8317</v>
      </c>
      <c r="R2610" t="s">
        <v>8353</v>
      </c>
      <c r="S2610">
        <f t="shared" si="81"/>
        <v>2</v>
      </c>
      <c r="T2610" s="17" t="s">
        <v>8366</v>
      </c>
    </row>
    <row r="2611" spans="1:20" ht="43.2" hidden="1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9">
        <v>41075.237858796296</v>
      </c>
      <c r="K2611">
        <v>1339738951</v>
      </c>
      <c r="L2611" t="b">
        <v>1</v>
      </c>
      <c r="M2611">
        <v>676</v>
      </c>
      <c r="N2611" t="b">
        <v>1</v>
      </c>
      <c r="O2611" t="s">
        <v>8299</v>
      </c>
      <c r="P2611">
        <f t="shared" si="80"/>
        <v>2012</v>
      </c>
      <c r="Q2611" s="12" t="s">
        <v>8317</v>
      </c>
      <c r="R2611" t="s">
        <v>8353</v>
      </c>
      <c r="S2611">
        <f t="shared" si="81"/>
        <v>6</v>
      </c>
      <c r="T2611" s="17" t="s">
        <v>8370</v>
      </c>
    </row>
    <row r="2612" spans="1:20" ht="28.8" hidden="1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9">
        <v>42564.881076388891</v>
      </c>
      <c r="K2612">
        <v>1468444125</v>
      </c>
      <c r="L2612" t="b">
        <v>1</v>
      </c>
      <c r="M2612">
        <v>577</v>
      </c>
      <c r="N2612" t="b">
        <v>1</v>
      </c>
      <c r="O2612" t="s">
        <v>8299</v>
      </c>
      <c r="P2612">
        <f t="shared" si="80"/>
        <v>2016</v>
      </c>
      <c r="Q2612" s="12" t="s">
        <v>8317</v>
      </c>
      <c r="R2612" t="s">
        <v>8353</v>
      </c>
      <c r="S2612">
        <f t="shared" si="81"/>
        <v>7</v>
      </c>
      <c r="T2612" s="17" t="s">
        <v>8371</v>
      </c>
    </row>
    <row r="2613" spans="1:20" ht="43.2" hidden="1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9">
        <v>42704.335810185185</v>
      </c>
      <c r="K2613">
        <v>1480493014</v>
      </c>
      <c r="L2613" t="b">
        <v>1</v>
      </c>
      <c r="M2613">
        <v>3663</v>
      </c>
      <c r="N2613" t="b">
        <v>1</v>
      </c>
      <c r="O2613" t="s">
        <v>8299</v>
      </c>
      <c r="P2613">
        <f t="shared" si="80"/>
        <v>2016</v>
      </c>
      <c r="Q2613" s="12" t="s">
        <v>8317</v>
      </c>
      <c r="R2613" t="s">
        <v>8353</v>
      </c>
      <c r="S2613">
        <f t="shared" si="81"/>
        <v>11</v>
      </c>
      <c r="T2613" s="17" t="s">
        <v>8375</v>
      </c>
    </row>
    <row r="2614" spans="1:20" ht="43.2" hidden="1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9">
        <v>41982.143171296295</v>
      </c>
      <c r="K2614">
        <v>1418095570</v>
      </c>
      <c r="L2614" t="b">
        <v>1</v>
      </c>
      <c r="M2614">
        <v>294</v>
      </c>
      <c r="N2614" t="b">
        <v>1</v>
      </c>
      <c r="O2614" t="s">
        <v>8299</v>
      </c>
      <c r="P2614">
        <f t="shared" si="80"/>
        <v>2014</v>
      </c>
      <c r="Q2614" s="12" t="s">
        <v>8317</v>
      </c>
      <c r="R2614" t="s">
        <v>8353</v>
      </c>
      <c r="S2614">
        <f t="shared" si="81"/>
        <v>12</v>
      </c>
      <c r="T2614" s="17" t="s">
        <v>8376</v>
      </c>
    </row>
    <row r="2615" spans="1:20" ht="43.2" hidden="1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9">
        <v>41143.81821759259</v>
      </c>
      <c r="K2615">
        <v>1345664294</v>
      </c>
      <c r="L2615" t="b">
        <v>1</v>
      </c>
      <c r="M2615">
        <v>28</v>
      </c>
      <c r="N2615" t="b">
        <v>1</v>
      </c>
      <c r="O2615" t="s">
        <v>8299</v>
      </c>
      <c r="P2615">
        <f t="shared" si="80"/>
        <v>2012</v>
      </c>
      <c r="Q2615" s="12" t="s">
        <v>8317</v>
      </c>
      <c r="R2615" t="s">
        <v>8353</v>
      </c>
      <c r="S2615">
        <f t="shared" si="81"/>
        <v>8</v>
      </c>
      <c r="T2615" s="17" t="s">
        <v>8372</v>
      </c>
    </row>
    <row r="2616" spans="1:20" ht="43.2" hidden="1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9">
        <v>41730.708472222221</v>
      </c>
      <c r="K2616">
        <v>1396371612</v>
      </c>
      <c r="L2616" t="b">
        <v>1</v>
      </c>
      <c r="M2616">
        <v>100</v>
      </c>
      <c r="N2616" t="b">
        <v>1</v>
      </c>
      <c r="O2616" t="s">
        <v>8299</v>
      </c>
      <c r="P2616">
        <f t="shared" si="80"/>
        <v>2014</v>
      </c>
      <c r="Q2616" s="12" t="s">
        <v>8317</v>
      </c>
      <c r="R2616" t="s">
        <v>8353</v>
      </c>
      <c r="S2616">
        <f t="shared" si="81"/>
        <v>4</v>
      </c>
      <c r="T2616" s="17" t="s">
        <v>8368</v>
      </c>
    </row>
    <row r="2617" spans="1:20" ht="43.2" hidden="1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9">
        <v>42453.49726851852</v>
      </c>
      <c r="K2617">
        <v>1458820564</v>
      </c>
      <c r="L2617" t="b">
        <v>0</v>
      </c>
      <c r="M2617">
        <v>72</v>
      </c>
      <c r="N2617" t="b">
        <v>1</v>
      </c>
      <c r="O2617" t="s">
        <v>8299</v>
      </c>
      <c r="P2617">
        <f t="shared" si="80"/>
        <v>2016</v>
      </c>
      <c r="Q2617" s="12" t="s">
        <v>8317</v>
      </c>
      <c r="R2617" t="s">
        <v>8353</v>
      </c>
      <c r="S2617">
        <f t="shared" si="81"/>
        <v>3</v>
      </c>
      <c r="T2617" s="17" t="s">
        <v>8367</v>
      </c>
    </row>
    <row r="2618" spans="1:20" ht="43.2" hidden="1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9">
        <v>42211.99454861111</v>
      </c>
      <c r="K2618">
        <v>1437954729</v>
      </c>
      <c r="L2618" t="b">
        <v>1</v>
      </c>
      <c r="M2618">
        <v>238</v>
      </c>
      <c r="N2618" t="b">
        <v>1</v>
      </c>
      <c r="O2618" t="s">
        <v>8299</v>
      </c>
      <c r="P2618">
        <f t="shared" si="80"/>
        <v>2015</v>
      </c>
      <c r="Q2618" s="12" t="s">
        <v>8317</v>
      </c>
      <c r="R2618" t="s">
        <v>8353</v>
      </c>
      <c r="S2618">
        <f t="shared" si="81"/>
        <v>7</v>
      </c>
      <c r="T2618" s="17" t="s">
        <v>8371</v>
      </c>
    </row>
    <row r="2619" spans="1:20" ht="43.2" hidden="1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9">
        <v>41902.874432870369</v>
      </c>
      <c r="K2619">
        <v>1411246751</v>
      </c>
      <c r="L2619" t="b">
        <v>1</v>
      </c>
      <c r="M2619">
        <v>159</v>
      </c>
      <c r="N2619" t="b">
        <v>1</v>
      </c>
      <c r="O2619" t="s">
        <v>8299</v>
      </c>
      <c r="P2619">
        <f t="shared" si="80"/>
        <v>2014</v>
      </c>
      <c r="Q2619" s="12" t="s">
        <v>8317</v>
      </c>
      <c r="R2619" t="s">
        <v>8353</v>
      </c>
      <c r="S2619">
        <f t="shared" si="81"/>
        <v>9</v>
      </c>
      <c r="T2619" s="17" t="s">
        <v>8373</v>
      </c>
    </row>
    <row r="2620" spans="1:20" ht="28.8" hidden="1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9">
        <v>42279.792372685188</v>
      </c>
      <c r="K2620">
        <v>1443812461</v>
      </c>
      <c r="L2620" t="b">
        <v>1</v>
      </c>
      <c r="M2620">
        <v>77</v>
      </c>
      <c r="N2620" t="b">
        <v>1</v>
      </c>
      <c r="O2620" t="s">
        <v>8299</v>
      </c>
      <c r="P2620">
        <f t="shared" si="80"/>
        <v>2015</v>
      </c>
      <c r="Q2620" s="12" t="s">
        <v>8317</v>
      </c>
      <c r="R2620" t="s">
        <v>8353</v>
      </c>
      <c r="S2620">
        <f t="shared" si="81"/>
        <v>10</v>
      </c>
      <c r="T2620" s="17" t="s">
        <v>8374</v>
      </c>
    </row>
    <row r="2621" spans="1:20" ht="43.2" hidden="1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9">
        <v>42273.884305555555</v>
      </c>
      <c r="K2621">
        <v>1443302004</v>
      </c>
      <c r="L2621" t="b">
        <v>1</v>
      </c>
      <c r="M2621">
        <v>53</v>
      </c>
      <c r="N2621" t="b">
        <v>1</v>
      </c>
      <c r="O2621" t="s">
        <v>8299</v>
      </c>
      <c r="P2621">
        <f t="shared" si="80"/>
        <v>2015</v>
      </c>
      <c r="Q2621" s="12" t="s">
        <v>8317</v>
      </c>
      <c r="R2621" t="s">
        <v>8353</v>
      </c>
      <c r="S2621">
        <f t="shared" si="81"/>
        <v>9</v>
      </c>
      <c r="T2621" s="17" t="s">
        <v>8373</v>
      </c>
    </row>
    <row r="2622" spans="1:20" ht="43.2" hidden="1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9">
        <v>42251.16715277778</v>
      </c>
      <c r="K2622">
        <v>1441339242</v>
      </c>
      <c r="L2622" t="b">
        <v>1</v>
      </c>
      <c r="M2622">
        <v>1251</v>
      </c>
      <c r="N2622" t="b">
        <v>1</v>
      </c>
      <c r="O2622" t="s">
        <v>8299</v>
      </c>
      <c r="P2622">
        <f t="shared" si="80"/>
        <v>2015</v>
      </c>
      <c r="Q2622" s="12" t="s">
        <v>8317</v>
      </c>
      <c r="R2622" t="s">
        <v>8353</v>
      </c>
      <c r="S2622">
        <f t="shared" si="81"/>
        <v>9</v>
      </c>
      <c r="T2622" s="17" t="s">
        <v>8373</v>
      </c>
    </row>
    <row r="2623" spans="1:20" ht="43.2" hidden="1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9">
        <v>42115.747546296298</v>
      </c>
      <c r="K2623">
        <v>1429638988</v>
      </c>
      <c r="L2623" t="b">
        <v>1</v>
      </c>
      <c r="M2623">
        <v>465</v>
      </c>
      <c r="N2623" t="b">
        <v>1</v>
      </c>
      <c r="O2623" t="s">
        <v>8299</v>
      </c>
      <c r="P2623">
        <f t="shared" si="80"/>
        <v>2015</v>
      </c>
      <c r="Q2623" s="12" t="s">
        <v>8317</v>
      </c>
      <c r="R2623" t="s">
        <v>8353</v>
      </c>
      <c r="S2623">
        <f t="shared" si="81"/>
        <v>4</v>
      </c>
      <c r="T2623" s="17" t="s">
        <v>8368</v>
      </c>
    </row>
    <row r="2624" spans="1:20" ht="43.2" hidden="1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9">
        <v>42689.74324074074</v>
      </c>
      <c r="K2624">
        <v>1479232216</v>
      </c>
      <c r="L2624" t="b">
        <v>0</v>
      </c>
      <c r="M2624">
        <v>74</v>
      </c>
      <c r="N2624" t="b">
        <v>1</v>
      </c>
      <c r="O2624" t="s">
        <v>8299</v>
      </c>
      <c r="P2624">
        <f t="shared" si="80"/>
        <v>2016</v>
      </c>
      <c r="Q2624" s="12" t="s">
        <v>8317</v>
      </c>
      <c r="R2624" t="s">
        <v>8353</v>
      </c>
      <c r="S2624">
        <f t="shared" si="81"/>
        <v>11</v>
      </c>
      <c r="T2624" s="17" t="s">
        <v>8375</v>
      </c>
    </row>
    <row r="2625" spans="1:20" ht="43.2" hidden="1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9">
        <v>42692.256550925929</v>
      </c>
      <c r="K2625">
        <v>1479449366</v>
      </c>
      <c r="L2625" t="b">
        <v>0</v>
      </c>
      <c r="M2625">
        <v>62</v>
      </c>
      <c r="N2625" t="b">
        <v>1</v>
      </c>
      <c r="O2625" t="s">
        <v>8299</v>
      </c>
      <c r="P2625">
        <f t="shared" si="80"/>
        <v>2016</v>
      </c>
      <c r="Q2625" s="12" t="s">
        <v>8317</v>
      </c>
      <c r="R2625" t="s">
        <v>8353</v>
      </c>
      <c r="S2625">
        <f t="shared" si="81"/>
        <v>11</v>
      </c>
      <c r="T2625" s="17" t="s">
        <v>8375</v>
      </c>
    </row>
    <row r="2626" spans="1:20" ht="43.2" hidden="1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9">
        <v>41144.421550925923</v>
      </c>
      <c r="K2626">
        <v>1345716422</v>
      </c>
      <c r="L2626" t="b">
        <v>0</v>
      </c>
      <c r="M2626">
        <v>3468</v>
      </c>
      <c r="N2626" t="b">
        <v>1</v>
      </c>
      <c r="O2626" t="s">
        <v>8299</v>
      </c>
      <c r="P2626">
        <f t="shared" si="80"/>
        <v>2012</v>
      </c>
      <c r="Q2626" s="12" t="s">
        <v>8317</v>
      </c>
      <c r="R2626" t="s">
        <v>8353</v>
      </c>
      <c r="S2626">
        <f t="shared" si="81"/>
        <v>8</v>
      </c>
      <c r="T2626" s="17" t="s">
        <v>8372</v>
      </c>
    </row>
    <row r="2627" spans="1:20" ht="43.2" hidden="1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9">
        <v>42658.810277777775</v>
      </c>
      <c r="K2627">
        <v>1476559608</v>
      </c>
      <c r="L2627" t="b">
        <v>0</v>
      </c>
      <c r="M2627">
        <v>52</v>
      </c>
      <c r="N2627" t="b">
        <v>1</v>
      </c>
      <c r="O2627" t="s">
        <v>8299</v>
      </c>
      <c r="P2627">
        <f t="shared" ref="P2627:P2690" si="82">YEAR(J2627)</f>
        <v>2016</v>
      </c>
      <c r="Q2627" s="12" t="s">
        <v>8317</v>
      </c>
      <c r="R2627" t="s">
        <v>8353</v>
      </c>
      <c r="S2627">
        <f t="shared" ref="S2627:S2690" si="83">MONTH(J2627)</f>
        <v>10</v>
      </c>
      <c r="T2627" s="17" t="s">
        <v>8374</v>
      </c>
    </row>
    <row r="2628" spans="1:20" ht="43.2" hidden="1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9">
        <v>42128.628113425926</v>
      </c>
      <c r="K2628">
        <v>1430751869</v>
      </c>
      <c r="L2628" t="b">
        <v>0</v>
      </c>
      <c r="M2628">
        <v>50</v>
      </c>
      <c r="N2628" t="b">
        <v>1</v>
      </c>
      <c r="O2628" t="s">
        <v>8299</v>
      </c>
      <c r="P2628">
        <f t="shared" si="82"/>
        <v>2015</v>
      </c>
      <c r="Q2628" s="12" t="s">
        <v>8317</v>
      </c>
      <c r="R2628" t="s">
        <v>8353</v>
      </c>
      <c r="S2628">
        <f t="shared" si="83"/>
        <v>5</v>
      </c>
      <c r="T2628" s="17" t="s">
        <v>8369</v>
      </c>
    </row>
    <row r="2629" spans="1:20" ht="43.2" hidden="1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9">
        <v>42304.829409722224</v>
      </c>
      <c r="K2629">
        <v>1445975661</v>
      </c>
      <c r="L2629" t="b">
        <v>0</v>
      </c>
      <c r="M2629">
        <v>45</v>
      </c>
      <c r="N2629" t="b">
        <v>1</v>
      </c>
      <c r="O2629" t="s">
        <v>8299</v>
      </c>
      <c r="P2629">
        <f t="shared" si="82"/>
        <v>2015</v>
      </c>
      <c r="Q2629" s="12" t="s">
        <v>8317</v>
      </c>
      <c r="R2629" t="s">
        <v>8353</v>
      </c>
      <c r="S2629">
        <f t="shared" si="83"/>
        <v>10</v>
      </c>
      <c r="T2629" s="17" t="s">
        <v>8374</v>
      </c>
    </row>
    <row r="2630" spans="1:20" ht="28.8" hidden="1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9">
        <v>41953.966053240743</v>
      </c>
      <c r="K2630">
        <v>1415661067</v>
      </c>
      <c r="L2630" t="b">
        <v>0</v>
      </c>
      <c r="M2630">
        <v>21</v>
      </c>
      <c r="N2630" t="b">
        <v>1</v>
      </c>
      <c r="O2630" t="s">
        <v>8299</v>
      </c>
      <c r="P2630">
        <f t="shared" si="82"/>
        <v>2014</v>
      </c>
      <c r="Q2630" s="12" t="s">
        <v>8317</v>
      </c>
      <c r="R2630" t="s">
        <v>8353</v>
      </c>
      <c r="S2630">
        <f t="shared" si="83"/>
        <v>11</v>
      </c>
      <c r="T2630" s="17" t="s">
        <v>8375</v>
      </c>
    </row>
    <row r="2631" spans="1:20" ht="28.8" hidden="1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9">
        <v>42108.538449074076</v>
      </c>
      <c r="K2631">
        <v>1429016122</v>
      </c>
      <c r="L2631" t="b">
        <v>0</v>
      </c>
      <c r="M2631">
        <v>100</v>
      </c>
      <c r="N2631" t="b">
        <v>1</v>
      </c>
      <c r="O2631" t="s">
        <v>8299</v>
      </c>
      <c r="P2631">
        <f t="shared" si="82"/>
        <v>2015</v>
      </c>
      <c r="Q2631" s="12" t="s">
        <v>8317</v>
      </c>
      <c r="R2631" t="s">
        <v>8353</v>
      </c>
      <c r="S2631">
        <f t="shared" si="83"/>
        <v>4</v>
      </c>
      <c r="T2631" s="17" t="s">
        <v>8368</v>
      </c>
    </row>
    <row r="2632" spans="1:20" ht="43.2" hidden="1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9">
        <v>42524.105462962965</v>
      </c>
      <c r="K2632">
        <v>1464921112</v>
      </c>
      <c r="L2632" t="b">
        <v>0</v>
      </c>
      <c r="M2632">
        <v>81</v>
      </c>
      <c r="N2632" t="b">
        <v>1</v>
      </c>
      <c r="O2632" t="s">
        <v>8299</v>
      </c>
      <c r="P2632">
        <f t="shared" si="82"/>
        <v>2016</v>
      </c>
      <c r="Q2632" s="12" t="s">
        <v>8317</v>
      </c>
      <c r="R2632" t="s">
        <v>8353</v>
      </c>
      <c r="S2632">
        <f t="shared" si="83"/>
        <v>6</v>
      </c>
      <c r="T2632" s="17" t="s">
        <v>8370</v>
      </c>
    </row>
    <row r="2633" spans="1:20" ht="43.2" hidden="1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9">
        <v>42218.169293981482</v>
      </c>
      <c r="K2633">
        <v>1438488227</v>
      </c>
      <c r="L2633" t="b">
        <v>0</v>
      </c>
      <c r="M2633">
        <v>286</v>
      </c>
      <c r="N2633" t="b">
        <v>1</v>
      </c>
      <c r="O2633" t="s">
        <v>8299</v>
      </c>
      <c r="P2633">
        <f t="shared" si="82"/>
        <v>2015</v>
      </c>
      <c r="Q2633" s="12" t="s">
        <v>8317</v>
      </c>
      <c r="R2633" t="s">
        <v>8353</v>
      </c>
      <c r="S2633">
        <f t="shared" si="83"/>
        <v>8</v>
      </c>
      <c r="T2633" s="17" t="s">
        <v>8372</v>
      </c>
    </row>
    <row r="2634" spans="1:20" ht="43.2" hidden="1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9">
        <v>42494.061793981484</v>
      </c>
      <c r="K2634">
        <v>1462325339</v>
      </c>
      <c r="L2634" t="b">
        <v>0</v>
      </c>
      <c r="M2634">
        <v>42</v>
      </c>
      <c r="N2634" t="b">
        <v>1</v>
      </c>
      <c r="O2634" t="s">
        <v>8299</v>
      </c>
      <c r="P2634">
        <f t="shared" si="82"/>
        <v>2016</v>
      </c>
      <c r="Q2634" s="12" t="s">
        <v>8317</v>
      </c>
      <c r="R2634" t="s">
        <v>8353</v>
      </c>
      <c r="S2634">
        <f t="shared" si="83"/>
        <v>5</v>
      </c>
      <c r="T2634" s="17" t="s">
        <v>8369</v>
      </c>
    </row>
    <row r="2635" spans="1:20" ht="43.2" hidden="1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9">
        <v>41667.823287037034</v>
      </c>
      <c r="K2635">
        <v>1390938332</v>
      </c>
      <c r="L2635" t="b">
        <v>0</v>
      </c>
      <c r="M2635">
        <v>199</v>
      </c>
      <c r="N2635" t="b">
        <v>1</v>
      </c>
      <c r="O2635" t="s">
        <v>8299</v>
      </c>
      <c r="P2635">
        <f t="shared" si="82"/>
        <v>2014</v>
      </c>
      <c r="Q2635" s="12" t="s">
        <v>8317</v>
      </c>
      <c r="R2635" t="s">
        <v>8353</v>
      </c>
      <c r="S2635">
        <f t="shared" si="83"/>
        <v>1</v>
      </c>
      <c r="T2635" s="17" t="s">
        <v>8365</v>
      </c>
    </row>
    <row r="2636" spans="1:20" ht="43.2" hidden="1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9">
        <v>42612.656493055554</v>
      </c>
      <c r="K2636">
        <v>1472571921</v>
      </c>
      <c r="L2636" t="b">
        <v>0</v>
      </c>
      <c r="M2636">
        <v>25</v>
      </c>
      <c r="N2636" t="b">
        <v>1</v>
      </c>
      <c r="O2636" t="s">
        <v>8299</v>
      </c>
      <c r="P2636">
        <f t="shared" si="82"/>
        <v>2016</v>
      </c>
      <c r="Q2636" s="12" t="s">
        <v>8317</v>
      </c>
      <c r="R2636" t="s">
        <v>8353</v>
      </c>
      <c r="S2636">
        <f t="shared" si="83"/>
        <v>8</v>
      </c>
      <c r="T2636" s="17" t="s">
        <v>8372</v>
      </c>
    </row>
    <row r="2637" spans="1:20" ht="43.2" hidden="1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9">
        <v>42037.950937499998</v>
      </c>
      <c r="K2637">
        <v>1422917361</v>
      </c>
      <c r="L2637" t="b">
        <v>0</v>
      </c>
      <c r="M2637">
        <v>84</v>
      </c>
      <c r="N2637" t="b">
        <v>1</v>
      </c>
      <c r="O2637" t="s">
        <v>8299</v>
      </c>
      <c r="P2637">
        <f t="shared" si="82"/>
        <v>2015</v>
      </c>
      <c r="Q2637" s="12" t="s">
        <v>8317</v>
      </c>
      <c r="R2637" t="s">
        <v>8353</v>
      </c>
      <c r="S2637">
        <f t="shared" si="83"/>
        <v>2</v>
      </c>
      <c r="T2637" s="17" t="s">
        <v>8366</v>
      </c>
    </row>
    <row r="2638" spans="1:20" ht="43.2" hidden="1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9">
        <v>42636.614745370367</v>
      </c>
      <c r="K2638">
        <v>1474641914</v>
      </c>
      <c r="L2638" t="b">
        <v>0</v>
      </c>
      <c r="M2638">
        <v>50</v>
      </c>
      <c r="N2638" t="b">
        <v>1</v>
      </c>
      <c r="O2638" t="s">
        <v>8299</v>
      </c>
      <c r="P2638">
        <f t="shared" si="82"/>
        <v>2016</v>
      </c>
      <c r="Q2638" s="12" t="s">
        <v>8317</v>
      </c>
      <c r="R2638" t="s">
        <v>8353</v>
      </c>
      <c r="S2638">
        <f t="shared" si="83"/>
        <v>9</v>
      </c>
      <c r="T2638" s="17" t="s">
        <v>8373</v>
      </c>
    </row>
    <row r="2639" spans="1:20" ht="28.8" hidden="1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9">
        <v>42639.549479166664</v>
      </c>
      <c r="K2639">
        <v>1474895475</v>
      </c>
      <c r="L2639" t="b">
        <v>0</v>
      </c>
      <c r="M2639">
        <v>26</v>
      </c>
      <c r="N2639" t="b">
        <v>1</v>
      </c>
      <c r="O2639" t="s">
        <v>8299</v>
      </c>
      <c r="P2639">
        <f t="shared" si="82"/>
        <v>2016</v>
      </c>
      <c r="Q2639" s="12" t="s">
        <v>8317</v>
      </c>
      <c r="R2639" t="s">
        <v>8353</v>
      </c>
      <c r="S2639">
        <f t="shared" si="83"/>
        <v>9</v>
      </c>
      <c r="T2639" s="17" t="s">
        <v>8373</v>
      </c>
    </row>
    <row r="2640" spans="1:20" ht="43.2" hidden="1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9">
        <v>41989.913136574076</v>
      </c>
      <c r="K2640">
        <v>1418766895</v>
      </c>
      <c r="L2640" t="b">
        <v>0</v>
      </c>
      <c r="M2640">
        <v>14</v>
      </c>
      <c r="N2640" t="b">
        <v>1</v>
      </c>
      <c r="O2640" t="s">
        <v>8299</v>
      </c>
      <c r="P2640">
        <f t="shared" si="82"/>
        <v>2014</v>
      </c>
      <c r="Q2640" s="12" t="s">
        <v>8317</v>
      </c>
      <c r="R2640" t="s">
        <v>8353</v>
      </c>
      <c r="S2640">
        <f t="shared" si="83"/>
        <v>12</v>
      </c>
      <c r="T2640" s="17" t="s">
        <v>8376</v>
      </c>
    </row>
    <row r="2641" spans="1:20" ht="43.2" hidden="1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9">
        <v>42024.86513888889</v>
      </c>
      <c r="K2641">
        <v>1421786748</v>
      </c>
      <c r="L2641" t="b">
        <v>0</v>
      </c>
      <c r="M2641">
        <v>49</v>
      </c>
      <c r="N2641" t="b">
        <v>1</v>
      </c>
      <c r="O2641" t="s">
        <v>8299</v>
      </c>
      <c r="P2641">
        <f t="shared" si="82"/>
        <v>2015</v>
      </c>
      <c r="Q2641" s="12" t="s">
        <v>8317</v>
      </c>
      <c r="R2641" t="s">
        <v>8353</v>
      </c>
      <c r="S2641">
        <f t="shared" si="83"/>
        <v>1</v>
      </c>
      <c r="T2641" s="17" t="s">
        <v>8365</v>
      </c>
    </row>
    <row r="2642" spans="1:20" ht="57.6" hidden="1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9">
        <v>42103.160578703704</v>
      </c>
      <c r="K2642">
        <v>1428551474</v>
      </c>
      <c r="L2642" t="b">
        <v>0</v>
      </c>
      <c r="M2642">
        <v>69</v>
      </c>
      <c r="N2642" t="b">
        <v>1</v>
      </c>
      <c r="O2642" t="s">
        <v>8299</v>
      </c>
      <c r="P2642">
        <f t="shared" si="82"/>
        <v>2015</v>
      </c>
      <c r="Q2642" s="12" t="s">
        <v>8317</v>
      </c>
      <c r="R2642" t="s">
        <v>8353</v>
      </c>
      <c r="S2642">
        <f t="shared" si="83"/>
        <v>4</v>
      </c>
      <c r="T2642" s="17" t="s">
        <v>8368</v>
      </c>
    </row>
    <row r="2643" spans="1:20" ht="28.8" hidden="1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9">
        <v>41880.827118055553</v>
      </c>
      <c r="K2643">
        <v>1409341863</v>
      </c>
      <c r="L2643" t="b">
        <v>0</v>
      </c>
      <c r="M2643">
        <v>1</v>
      </c>
      <c r="N2643" t="b">
        <v>0</v>
      </c>
      <c r="O2643" t="s">
        <v>8299</v>
      </c>
      <c r="P2643">
        <f t="shared" si="82"/>
        <v>2014</v>
      </c>
      <c r="Q2643" s="12" t="s">
        <v>8317</v>
      </c>
      <c r="R2643" t="s">
        <v>8353</v>
      </c>
      <c r="S2643">
        <f t="shared" si="83"/>
        <v>8</v>
      </c>
      <c r="T2643" s="17" t="s">
        <v>8372</v>
      </c>
    </row>
    <row r="2644" spans="1:20" ht="57.6" hidden="1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9">
        <v>42536.246620370373</v>
      </c>
      <c r="K2644">
        <v>1465970108</v>
      </c>
      <c r="L2644" t="b">
        <v>0</v>
      </c>
      <c r="M2644">
        <v>0</v>
      </c>
      <c r="N2644" t="b">
        <v>0</v>
      </c>
      <c r="O2644" t="s">
        <v>8299</v>
      </c>
      <c r="P2644">
        <f t="shared" si="82"/>
        <v>2016</v>
      </c>
      <c r="Q2644" s="12" t="s">
        <v>8317</v>
      </c>
      <c r="R2644" t="s">
        <v>8353</v>
      </c>
      <c r="S2644">
        <f t="shared" si="83"/>
        <v>6</v>
      </c>
      <c r="T2644" s="17" t="s">
        <v>8370</v>
      </c>
    </row>
    <row r="2645" spans="1:20" ht="43.2" hidden="1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9">
        <v>42689.582349537035</v>
      </c>
      <c r="K2645">
        <v>1479218315</v>
      </c>
      <c r="L2645" t="b">
        <v>1</v>
      </c>
      <c r="M2645">
        <v>1501</v>
      </c>
      <c r="N2645" t="b">
        <v>0</v>
      </c>
      <c r="O2645" t="s">
        <v>8299</v>
      </c>
      <c r="P2645">
        <f t="shared" si="82"/>
        <v>2016</v>
      </c>
      <c r="Q2645" s="12" t="s">
        <v>8317</v>
      </c>
      <c r="R2645" t="s">
        <v>8353</v>
      </c>
      <c r="S2645">
        <f t="shared" si="83"/>
        <v>11</v>
      </c>
      <c r="T2645" s="17" t="s">
        <v>8375</v>
      </c>
    </row>
    <row r="2646" spans="1:20" ht="43.2" hidden="1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9">
        <v>42774.792071759257</v>
      </c>
      <c r="K2646">
        <v>1486580435</v>
      </c>
      <c r="L2646" t="b">
        <v>1</v>
      </c>
      <c r="M2646">
        <v>52</v>
      </c>
      <c r="N2646" t="b">
        <v>0</v>
      </c>
      <c r="O2646" t="s">
        <v>8299</v>
      </c>
      <c r="P2646">
        <f t="shared" si="82"/>
        <v>2017</v>
      </c>
      <c r="Q2646" s="12" t="s">
        <v>8317</v>
      </c>
      <c r="R2646" t="s">
        <v>8353</v>
      </c>
      <c r="S2646">
        <f t="shared" si="83"/>
        <v>2</v>
      </c>
      <c r="T2646" s="17" t="s">
        <v>8366</v>
      </c>
    </row>
    <row r="2647" spans="1:20" ht="43.2" hidden="1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9">
        <v>41921.842627314814</v>
      </c>
      <c r="K2647">
        <v>1412885603</v>
      </c>
      <c r="L2647" t="b">
        <v>1</v>
      </c>
      <c r="M2647">
        <v>23</v>
      </c>
      <c r="N2647" t="b">
        <v>0</v>
      </c>
      <c r="O2647" t="s">
        <v>8299</v>
      </c>
      <c r="P2647">
        <f t="shared" si="82"/>
        <v>2014</v>
      </c>
      <c r="Q2647" s="12" t="s">
        <v>8317</v>
      </c>
      <c r="R2647" t="s">
        <v>8353</v>
      </c>
      <c r="S2647">
        <f t="shared" si="83"/>
        <v>10</v>
      </c>
      <c r="T2647" s="17" t="s">
        <v>8374</v>
      </c>
    </row>
    <row r="2648" spans="1:20" ht="43.2" hidden="1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9">
        <v>42226.313298611109</v>
      </c>
      <c r="K2648">
        <v>1439191869</v>
      </c>
      <c r="L2648" t="b">
        <v>1</v>
      </c>
      <c r="M2648">
        <v>535</v>
      </c>
      <c r="N2648" t="b">
        <v>0</v>
      </c>
      <c r="O2648" t="s">
        <v>8299</v>
      </c>
      <c r="P2648">
        <f t="shared" si="82"/>
        <v>2015</v>
      </c>
      <c r="Q2648" s="12" t="s">
        <v>8317</v>
      </c>
      <c r="R2648" t="s">
        <v>8353</v>
      </c>
      <c r="S2648">
        <f t="shared" si="83"/>
        <v>8</v>
      </c>
      <c r="T2648" s="17" t="s">
        <v>8372</v>
      </c>
    </row>
    <row r="2649" spans="1:20" ht="43.2" hidden="1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9">
        <v>42200.261793981481</v>
      </c>
      <c r="K2649">
        <v>1436941019</v>
      </c>
      <c r="L2649" t="b">
        <v>0</v>
      </c>
      <c r="M2649">
        <v>3</v>
      </c>
      <c r="N2649" t="b">
        <v>0</v>
      </c>
      <c r="O2649" t="s">
        <v>8299</v>
      </c>
      <c r="P2649">
        <f t="shared" si="82"/>
        <v>2015</v>
      </c>
      <c r="Q2649" s="12" t="s">
        <v>8317</v>
      </c>
      <c r="R2649" t="s">
        <v>8353</v>
      </c>
      <c r="S2649">
        <f t="shared" si="83"/>
        <v>7</v>
      </c>
      <c r="T2649" s="17" t="s">
        <v>8371</v>
      </c>
    </row>
    <row r="2650" spans="1:20" ht="43.2" hidden="1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9">
        <v>42408.714814814812</v>
      </c>
      <c r="K2650">
        <v>1454951360</v>
      </c>
      <c r="L2650" t="b">
        <v>0</v>
      </c>
      <c r="M2650">
        <v>6</v>
      </c>
      <c r="N2650" t="b">
        <v>0</v>
      </c>
      <c r="O2650" t="s">
        <v>8299</v>
      </c>
      <c r="P2650">
        <f t="shared" si="82"/>
        <v>2016</v>
      </c>
      <c r="Q2650" s="12" t="s">
        <v>8317</v>
      </c>
      <c r="R2650" t="s">
        <v>8353</v>
      </c>
      <c r="S2650">
        <f t="shared" si="83"/>
        <v>2</v>
      </c>
      <c r="T2650" s="17" t="s">
        <v>8366</v>
      </c>
    </row>
    <row r="2651" spans="1:20" ht="28.8" hidden="1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9">
        <v>42341.997002314813</v>
      </c>
      <c r="K2651">
        <v>1449186941</v>
      </c>
      <c r="L2651" t="b">
        <v>0</v>
      </c>
      <c r="M2651">
        <v>3</v>
      </c>
      <c r="N2651" t="b">
        <v>0</v>
      </c>
      <c r="O2651" t="s">
        <v>8299</v>
      </c>
      <c r="P2651">
        <f t="shared" si="82"/>
        <v>2015</v>
      </c>
      <c r="Q2651" s="12" t="s">
        <v>8317</v>
      </c>
      <c r="R2651" t="s">
        <v>8353</v>
      </c>
      <c r="S2651">
        <f t="shared" si="83"/>
        <v>12</v>
      </c>
      <c r="T2651" s="17" t="s">
        <v>8376</v>
      </c>
    </row>
    <row r="2652" spans="1:20" ht="43.2" hidden="1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9">
        <v>42695.624340277776</v>
      </c>
      <c r="K2652">
        <v>1479740343</v>
      </c>
      <c r="L2652" t="b">
        <v>0</v>
      </c>
      <c r="M2652">
        <v>5</v>
      </c>
      <c r="N2652" t="b">
        <v>0</v>
      </c>
      <c r="O2652" t="s">
        <v>8299</v>
      </c>
      <c r="P2652">
        <f t="shared" si="82"/>
        <v>2016</v>
      </c>
      <c r="Q2652" s="12" t="s">
        <v>8317</v>
      </c>
      <c r="R2652" t="s">
        <v>8353</v>
      </c>
      <c r="S2652">
        <f t="shared" si="83"/>
        <v>11</v>
      </c>
      <c r="T2652" s="17" t="s">
        <v>8375</v>
      </c>
    </row>
    <row r="2653" spans="1:20" ht="43.2" hidden="1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9">
        <v>42327.805659722224</v>
      </c>
      <c r="K2653">
        <v>1447960809</v>
      </c>
      <c r="L2653" t="b">
        <v>0</v>
      </c>
      <c r="M2653">
        <v>17</v>
      </c>
      <c r="N2653" t="b">
        <v>0</v>
      </c>
      <c r="O2653" t="s">
        <v>8299</v>
      </c>
      <c r="P2653">
        <f t="shared" si="82"/>
        <v>2015</v>
      </c>
      <c r="Q2653" s="12" t="s">
        <v>8317</v>
      </c>
      <c r="R2653" t="s">
        <v>8353</v>
      </c>
      <c r="S2653">
        <f t="shared" si="83"/>
        <v>11</v>
      </c>
      <c r="T2653" s="17" t="s">
        <v>8375</v>
      </c>
    </row>
    <row r="2654" spans="1:20" ht="43.2" hidden="1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9">
        <v>41953.158854166664</v>
      </c>
      <c r="K2654">
        <v>1415591325</v>
      </c>
      <c r="L2654" t="b">
        <v>0</v>
      </c>
      <c r="M2654">
        <v>11</v>
      </c>
      <c r="N2654" t="b">
        <v>0</v>
      </c>
      <c r="O2654" t="s">
        <v>8299</v>
      </c>
      <c r="P2654">
        <f t="shared" si="82"/>
        <v>2014</v>
      </c>
      <c r="Q2654" s="12" t="s">
        <v>8317</v>
      </c>
      <c r="R2654" t="s">
        <v>8353</v>
      </c>
      <c r="S2654">
        <f t="shared" si="83"/>
        <v>11</v>
      </c>
      <c r="T2654" s="17" t="s">
        <v>8375</v>
      </c>
    </row>
    <row r="2655" spans="1:20" ht="43.2" hidden="1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9">
        <v>41771.651932870373</v>
      </c>
      <c r="K2655">
        <v>1399909127</v>
      </c>
      <c r="L2655" t="b">
        <v>0</v>
      </c>
      <c r="M2655">
        <v>70</v>
      </c>
      <c r="N2655" t="b">
        <v>0</v>
      </c>
      <c r="O2655" t="s">
        <v>8299</v>
      </c>
      <c r="P2655">
        <f t="shared" si="82"/>
        <v>2014</v>
      </c>
      <c r="Q2655" s="12" t="s">
        <v>8317</v>
      </c>
      <c r="R2655" t="s">
        <v>8353</v>
      </c>
      <c r="S2655">
        <f t="shared" si="83"/>
        <v>5</v>
      </c>
      <c r="T2655" s="17" t="s">
        <v>8369</v>
      </c>
    </row>
    <row r="2656" spans="1:20" ht="43.2" hidden="1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9">
        <v>42055.600995370369</v>
      </c>
      <c r="K2656">
        <v>1424442326</v>
      </c>
      <c r="L2656" t="b">
        <v>0</v>
      </c>
      <c r="M2656">
        <v>6</v>
      </c>
      <c r="N2656" t="b">
        <v>0</v>
      </c>
      <c r="O2656" t="s">
        <v>8299</v>
      </c>
      <c r="P2656">
        <f t="shared" si="82"/>
        <v>2015</v>
      </c>
      <c r="Q2656" s="12" t="s">
        <v>8317</v>
      </c>
      <c r="R2656" t="s">
        <v>8353</v>
      </c>
      <c r="S2656">
        <f t="shared" si="83"/>
        <v>2</v>
      </c>
      <c r="T2656" s="17" t="s">
        <v>8366</v>
      </c>
    </row>
    <row r="2657" spans="1:20" hidden="1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9">
        <v>42381.866284722222</v>
      </c>
      <c r="K2657">
        <v>1452631647</v>
      </c>
      <c r="L2657" t="b">
        <v>0</v>
      </c>
      <c r="M2657">
        <v>43</v>
      </c>
      <c r="N2657" t="b">
        <v>0</v>
      </c>
      <c r="O2657" t="s">
        <v>8299</v>
      </c>
      <c r="P2657">
        <f t="shared" si="82"/>
        <v>2016</v>
      </c>
      <c r="Q2657" s="12" t="s">
        <v>8317</v>
      </c>
      <c r="R2657" t="s">
        <v>8353</v>
      </c>
      <c r="S2657">
        <f t="shared" si="83"/>
        <v>1</v>
      </c>
      <c r="T2657" s="17" t="s">
        <v>8365</v>
      </c>
    </row>
    <row r="2658" spans="1:20" ht="28.8" hidden="1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9">
        <v>42767.688518518517</v>
      </c>
      <c r="K2658">
        <v>1485966688</v>
      </c>
      <c r="L2658" t="b">
        <v>0</v>
      </c>
      <c r="M2658">
        <v>152</v>
      </c>
      <c r="N2658" t="b">
        <v>0</v>
      </c>
      <c r="O2658" t="s">
        <v>8299</v>
      </c>
      <c r="P2658">
        <f t="shared" si="82"/>
        <v>2017</v>
      </c>
      <c r="Q2658" s="12" t="s">
        <v>8317</v>
      </c>
      <c r="R2658" t="s">
        <v>8353</v>
      </c>
      <c r="S2658">
        <f t="shared" si="83"/>
        <v>2</v>
      </c>
      <c r="T2658" s="17" t="s">
        <v>8366</v>
      </c>
    </row>
    <row r="2659" spans="1:20" ht="43.2" hidden="1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9">
        <v>42551.928854166668</v>
      </c>
      <c r="K2659">
        <v>1467325053</v>
      </c>
      <c r="L2659" t="b">
        <v>0</v>
      </c>
      <c r="M2659">
        <v>59</v>
      </c>
      <c r="N2659" t="b">
        <v>0</v>
      </c>
      <c r="O2659" t="s">
        <v>8299</v>
      </c>
      <c r="P2659">
        <f t="shared" si="82"/>
        <v>2016</v>
      </c>
      <c r="Q2659" s="12" t="s">
        <v>8317</v>
      </c>
      <c r="R2659" t="s">
        <v>8353</v>
      </c>
      <c r="S2659">
        <f t="shared" si="83"/>
        <v>6</v>
      </c>
      <c r="T2659" s="17" t="s">
        <v>8370</v>
      </c>
    </row>
    <row r="2660" spans="1:20" ht="43.2" hidden="1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9">
        <v>42551.884189814817</v>
      </c>
      <c r="K2660">
        <v>1467321194</v>
      </c>
      <c r="L2660" t="b">
        <v>0</v>
      </c>
      <c r="M2660">
        <v>4</v>
      </c>
      <c r="N2660" t="b">
        <v>0</v>
      </c>
      <c r="O2660" t="s">
        <v>8299</v>
      </c>
      <c r="P2660">
        <f t="shared" si="82"/>
        <v>2016</v>
      </c>
      <c r="Q2660" s="12" t="s">
        <v>8317</v>
      </c>
      <c r="R2660" t="s">
        <v>8353</v>
      </c>
      <c r="S2660">
        <f t="shared" si="83"/>
        <v>6</v>
      </c>
      <c r="T2660" s="17" t="s">
        <v>8370</v>
      </c>
    </row>
    <row r="2661" spans="1:20" hidden="1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9">
        <v>42082.069560185184</v>
      </c>
      <c r="K2661">
        <v>1426729210</v>
      </c>
      <c r="L2661" t="b">
        <v>0</v>
      </c>
      <c r="M2661">
        <v>10</v>
      </c>
      <c r="N2661" t="b">
        <v>0</v>
      </c>
      <c r="O2661" t="s">
        <v>8299</v>
      </c>
      <c r="P2661">
        <f t="shared" si="82"/>
        <v>2015</v>
      </c>
      <c r="Q2661" s="12" t="s">
        <v>8317</v>
      </c>
      <c r="R2661" t="s">
        <v>8353</v>
      </c>
      <c r="S2661">
        <f t="shared" si="83"/>
        <v>3</v>
      </c>
      <c r="T2661" s="17" t="s">
        <v>8367</v>
      </c>
    </row>
    <row r="2662" spans="1:20" ht="43.2" hidden="1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9">
        <v>42272.713171296295</v>
      </c>
      <c r="K2662">
        <v>1443200818</v>
      </c>
      <c r="L2662" t="b">
        <v>0</v>
      </c>
      <c r="M2662">
        <v>5</v>
      </c>
      <c r="N2662" t="b">
        <v>0</v>
      </c>
      <c r="O2662" t="s">
        <v>8299</v>
      </c>
      <c r="P2662">
        <f t="shared" si="82"/>
        <v>2015</v>
      </c>
      <c r="Q2662" s="12" t="s">
        <v>8317</v>
      </c>
      <c r="R2662" t="s">
        <v>8353</v>
      </c>
      <c r="S2662">
        <f t="shared" si="83"/>
        <v>9</v>
      </c>
      <c r="T2662" s="17" t="s">
        <v>8373</v>
      </c>
    </row>
    <row r="2663" spans="1:20" ht="43.2" hidden="1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9">
        <v>41542.958449074074</v>
      </c>
      <c r="K2663">
        <v>1380150010</v>
      </c>
      <c r="L2663" t="b">
        <v>0</v>
      </c>
      <c r="M2663">
        <v>60</v>
      </c>
      <c r="N2663" t="b">
        <v>1</v>
      </c>
      <c r="O2663" t="s">
        <v>8300</v>
      </c>
      <c r="P2663">
        <f t="shared" si="82"/>
        <v>2013</v>
      </c>
      <c r="Q2663" s="12" t="s">
        <v>8317</v>
      </c>
      <c r="R2663" t="s">
        <v>8354</v>
      </c>
      <c r="S2663">
        <f t="shared" si="83"/>
        <v>9</v>
      </c>
      <c r="T2663" s="17" t="s">
        <v>8373</v>
      </c>
    </row>
    <row r="2664" spans="1:20" ht="43.2" hidden="1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9">
        <v>42207.746678240743</v>
      </c>
      <c r="K2664">
        <v>1437587713</v>
      </c>
      <c r="L2664" t="b">
        <v>0</v>
      </c>
      <c r="M2664">
        <v>80</v>
      </c>
      <c r="N2664" t="b">
        <v>1</v>
      </c>
      <c r="O2664" t="s">
        <v>8300</v>
      </c>
      <c r="P2664">
        <f t="shared" si="82"/>
        <v>2015</v>
      </c>
      <c r="Q2664" s="12" t="s">
        <v>8317</v>
      </c>
      <c r="R2664" t="s">
        <v>8354</v>
      </c>
      <c r="S2664">
        <f t="shared" si="83"/>
        <v>7</v>
      </c>
      <c r="T2664" s="17" t="s">
        <v>8371</v>
      </c>
    </row>
    <row r="2665" spans="1:20" ht="43.2" hidden="1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9">
        <v>42222.622766203705</v>
      </c>
      <c r="K2665">
        <v>1438873007</v>
      </c>
      <c r="L2665" t="b">
        <v>0</v>
      </c>
      <c r="M2665">
        <v>56</v>
      </c>
      <c r="N2665" t="b">
        <v>1</v>
      </c>
      <c r="O2665" t="s">
        <v>8300</v>
      </c>
      <c r="P2665">
        <f t="shared" si="82"/>
        <v>2015</v>
      </c>
      <c r="Q2665" s="12" t="s">
        <v>8317</v>
      </c>
      <c r="R2665" t="s">
        <v>8354</v>
      </c>
      <c r="S2665">
        <f t="shared" si="83"/>
        <v>8</v>
      </c>
      <c r="T2665" s="17" t="s">
        <v>8372</v>
      </c>
    </row>
    <row r="2666" spans="1:20" ht="43.2" hidden="1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9">
        <v>42313.02542824074</v>
      </c>
      <c r="K2666">
        <v>1446683797</v>
      </c>
      <c r="L2666" t="b">
        <v>0</v>
      </c>
      <c r="M2666">
        <v>104</v>
      </c>
      <c r="N2666" t="b">
        <v>1</v>
      </c>
      <c r="O2666" t="s">
        <v>8300</v>
      </c>
      <c r="P2666">
        <f t="shared" si="82"/>
        <v>2015</v>
      </c>
      <c r="Q2666" s="12" t="s">
        <v>8317</v>
      </c>
      <c r="R2666" t="s">
        <v>8354</v>
      </c>
      <c r="S2666">
        <f t="shared" si="83"/>
        <v>11</v>
      </c>
      <c r="T2666" s="17" t="s">
        <v>8375</v>
      </c>
    </row>
    <row r="2667" spans="1:20" ht="43.2" hidden="1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9">
        <v>42083.895532407405</v>
      </c>
      <c r="K2667">
        <v>1426886974</v>
      </c>
      <c r="L2667" t="b">
        <v>0</v>
      </c>
      <c r="M2667">
        <v>46</v>
      </c>
      <c r="N2667" t="b">
        <v>1</v>
      </c>
      <c r="O2667" t="s">
        <v>8300</v>
      </c>
      <c r="P2667">
        <f t="shared" si="82"/>
        <v>2015</v>
      </c>
      <c r="Q2667" s="12" t="s">
        <v>8317</v>
      </c>
      <c r="R2667" t="s">
        <v>8354</v>
      </c>
      <c r="S2667">
        <f t="shared" si="83"/>
        <v>3</v>
      </c>
      <c r="T2667" s="17" t="s">
        <v>8367</v>
      </c>
    </row>
    <row r="2668" spans="1:20" ht="43.2" hidden="1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9">
        <v>42235.764340277776</v>
      </c>
      <c r="K2668">
        <v>1440008439</v>
      </c>
      <c r="L2668" t="b">
        <v>0</v>
      </c>
      <c r="M2668">
        <v>206</v>
      </c>
      <c r="N2668" t="b">
        <v>1</v>
      </c>
      <c r="O2668" t="s">
        <v>8300</v>
      </c>
      <c r="P2668">
        <f t="shared" si="82"/>
        <v>2015</v>
      </c>
      <c r="Q2668" s="12" t="s">
        <v>8317</v>
      </c>
      <c r="R2668" t="s">
        <v>8354</v>
      </c>
      <c r="S2668">
        <f t="shared" si="83"/>
        <v>8</v>
      </c>
      <c r="T2668" s="17" t="s">
        <v>8372</v>
      </c>
    </row>
    <row r="2669" spans="1:20" ht="43.2" hidden="1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9">
        <v>42380.926111111112</v>
      </c>
      <c r="K2669">
        <v>1452550416</v>
      </c>
      <c r="L2669" t="b">
        <v>0</v>
      </c>
      <c r="M2669">
        <v>18</v>
      </c>
      <c r="N2669" t="b">
        <v>1</v>
      </c>
      <c r="O2669" t="s">
        <v>8300</v>
      </c>
      <c r="P2669">
        <f t="shared" si="82"/>
        <v>2016</v>
      </c>
      <c r="Q2669" s="12" t="s">
        <v>8317</v>
      </c>
      <c r="R2669" t="s">
        <v>8354</v>
      </c>
      <c r="S2669">
        <f t="shared" si="83"/>
        <v>1</v>
      </c>
      <c r="T2669" s="17" t="s">
        <v>8365</v>
      </c>
    </row>
    <row r="2670" spans="1:20" ht="28.8" hidden="1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9">
        <v>42275.58871527778</v>
      </c>
      <c r="K2670">
        <v>1443449265</v>
      </c>
      <c r="L2670" t="b">
        <v>0</v>
      </c>
      <c r="M2670">
        <v>28</v>
      </c>
      <c r="N2670" t="b">
        <v>1</v>
      </c>
      <c r="O2670" t="s">
        <v>8300</v>
      </c>
      <c r="P2670">
        <f t="shared" si="82"/>
        <v>2015</v>
      </c>
      <c r="Q2670" s="12" t="s">
        <v>8317</v>
      </c>
      <c r="R2670" t="s">
        <v>8354</v>
      </c>
      <c r="S2670">
        <f t="shared" si="83"/>
        <v>9</v>
      </c>
      <c r="T2670" s="17" t="s">
        <v>8373</v>
      </c>
    </row>
    <row r="2671" spans="1:20" ht="43.2" hidden="1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9">
        <v>42319.035833333335</v>
      </c>
      <c r="K2671">
        <v>1447203096</v>
      </c>
      <c r="L2671" t="b">
        <v>0</v>
      </c>
      <c r="M2671">
        <v>11</v>
      </c>
      <c r="N2671" t="b">
        <v>1</v>
      </c>
      <c r="O2671" t="s">
        <v>8300</v>
      </c>
      <c r="P2671">
        <f t="shared" si="82"/>
        <v>2015</v>
      </c>
      <c r="Q2671" s="12" t="s">
        <v>8317</v>
      </c>
      <c r="R2671" t="s">
        <v>8354</v>
      </c>
      <c r="S2671">
        <f t="shared" si="83"/>
        <v>11</v>
      </c>
      <c r="T2671" s="17" t="s">
        <v>8375</v>
      </c>
    </row>
    <row r="2672" spans="1:20" ht="43.2" hidden="1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9">
        <v>41821.020601851851</v>
      </c>
      <c r="K2672">
        <v>1404174580</v>
      </c>
      <c r="L2672" t="b">
        <v>1</v>
      </c>
      <c r="M2672">
        <v>60</v>
      </c>
      <c r="N2672" t="b">
        <v>0</v>
      </c>
      <c r="O2672" t="s">
        <v>8300</v>
      </c>
      <c r="P2672">
        <f t="shared" si="82"/>
        <v>2014</v>
      </c>
      <c r="Q2672" s="12" t="s">
        <v>8317</v>
      </c>
      <c r="R2672" t="s">
        <v>8354</v>
      </c>
      <c r="S2672">
        <f t="shared" si="83"/>
        <v>7</v>
      </c>
      <c r="T2672" s="17" t="s">
        <v>8371</v>
      </c>
    </row>
    <row r="2673" spans="1:20" ht="43.2" hidden="1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9">
        <v>41962.749027777776</v>
      </c>
      <c r="K2673">
        <v>1416419916</v>
      </c>
      <c r="L2673" t="b">
        <v>1</v>
      </c>
      <c r="M2673">
        <v>84</v>
      </c>
      <c r="N2673" t="b">
        <v>0</v>
      </c>
      <c r="O2673" t="s">
        <v>8300</v>
      </c>
      <c r="P2673">
        <f t="shared" si="82"/>
        <v>2014</v>
      </c>
      <c r="Q2673" s="12" t="s">
        <v>8317</v>
      </c>
      <c r="R2673" t="s">
        <v>8354</v>
      </c>
      <c r="S2673">
        <f t="shared" si="83"/>
        <v>11</v>
      </c>
      <c r="T2673" s="17" t="s">
        <v>8375</v>
      </c>
    </row>
    <row r="2674" spans="1:20" ht="43.2" hidden="1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9">
        <v>42344.884143518517</v>
      </c>
      <c r="K2674">
        <v>1449436390</v>
      </c>
      <c r="L2674" t="b">
        <v>1</v>
      </c>
      <c r="M2674">
        <v>47</v>
      </c>
      <c r="N2674" t="b">
        <v>0</v>
      </c>
      <c r="O2674" t="s">
        <v>8300</v>
      </c>
      <c r="P2674">
        <f t="shared" si="82"/>
        <v>2015</v>
      </c>
      <c r="Q2674" s="12" t="s">
        <v>8317</v>
      </c>
      <c r="R2674" t="s">
        <v>8354</v>
      </c>
      <c r="S2674">
        <f t="shared" si="83"/>
        <v>12</v>
      </c>
      <c r="T2674" s="17" t="s">
        <v>8376</v>
      </c>
    </row>
    <row r="2675" spans="1:20" ht="43.2" hidden="1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9">
        <v>41912.541655092595</v>
      </c>
      <c r="K2675">
        <v>1412081999</v>
      </c>
      <c r="L2675" t="b">
        <v>1</v>
      </c>
      <c r="M2675">
        <v>66</v>
      </c>
      <c r="N2675" t="b">
        <v>0</v>
      </c>
      <c r="O2675" t="s">
        <v>8300</v>
      </c>
      <c r="P2675">
        <f t="shared" si="82"/>
        <v>2014</v>
      </c>
      <c r="Q2675" s="12" t="s">
        <v>8317</v>
      </c>
      <c r="R2675" t="s">
        <v>8354</v>
      </c>
      <c r="S2675">
        <f t="shared" si="83"/>
        <v>9</v>
      </c>
      <c r="T2675" s="17" t="s">
        <v>8373</v>
      </c>
    </row>
    <row r="2676" spans="1:20" ht="57.6" hidden="1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9">
        <v>42529.632754629631</v>
      </c>
      <c r="K2676">
        <v>1465398670</v>
      </c>
      <c r="L2676" t="b">
        <v>1</v>
      </c>
      <c r="M2676">
        <v>171</v>
      </c>
      <c r="N2676" t="b">
        <v>0</v>
      </c>
      <c r="O2676" t="s">
        <v>8300</v>
      </c>
      <c r="P2676">
        <f t="shared" si="82"/>
        <v>2016</v>
      </c>
      <c r="Q2676" s="12" t="s">
        <v>8317</v>
      </c>
      <c r="R2676" t="s">
        <v>8354</v>
      </c>
      <c r="S2676">
        <f t="shared" si="83"/>
        <v>6</v>
      </c>
      <c r="T2676" s="17" t="s">
        <v>8370</v>
      </c>
    </row>
    <row r="2677" spans="1:20" ht="43.2" hidden="1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9">
        <v>41923.857511574075</v>
      </c>
      <c r="K2677">
        <v>1413059689</v>
      </c>
      <c r="L2677" t="b">
        <v>1</v>
      </c>
      <c r="M2677">
        <v>29</v>
      </c>
      <c r="N2677" t="b">
        <v>0</v>
      </c>
      <c r="O2677" t="s">
        <v>8300</v>
      </c>
      <c r="P2677">
        <f t="shared" si="82"/>
        <v>2014</v>
      </c>
      <c r="Q2677" s="12" t="s">
        <v>8317</v>
      </c>
      <c r="R2677" t="s">
        <v>8354</v>
      </c>
      <c r="S2677">
        <f t="shared" si="83"/>
        <v>10</v>
      </c>
      <c r="T2677" s="17" t="s">
        <v>8374</v>
      </c>
    </row>
    <row r="2678" spans="1:20" ht="43.2" hidden="1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9">
        <v>42482.624699074076</v>
      </c>
      <c r="K2678">
        <v>1461337174</v>
      </c>
      <c r="L2678" t="b">
        <v>0</v>
      </c>
      <c r="M2678">
        <v>9</v>
      </c>
      <c r="N2678" t="b">
        <v>0</v>
      </c>
      <c r="O2678" t="s">
        <v>8300</v>
      </c>
      <c r="P2678">
        <f t="shared" si="82"/>
        <v>2016</v>
      </c>
      <c r="Q2678" s="12" t="s">
        <v>8317</v>
      </c>
      <c r="R2678" t="s">
        <v>8354</v>
      </c>
      <c r="S2678">
        <f t="shared" si="83"/>
        <v>4</v>
      </c>
      <c r="T2678" s="17" t="s">
        <v>8368</v>
      </c>
    </row>
    <row r="2679" spans="1:20" ht="43.2" hidden="1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9">
        <v>41793.029432870368</v>
      </c>
      <c r="K2679">
        <v>1401756143</v>
      </c>
      <c r="L2679" t="b">
        <v>0</v>
      </c>
      <c r="M2679">
        <v>27</v>
      </c>
      <c r="N2679" t="b">
        <v>0</v>
      </c>
      <c r="O2679" t="s">
        <v>8300</v>
      </c>
      <c r="P2679">
        <f t="shared" si="82"/>
        <v>2014</v>
      </c>
      <c r="Q2679" s="12" t="s">
        <v>8317</v>
      </c>
      <c r="R2679" t="s">
        <v>8354</v>
      </c>
      <c r="S2679">
        <f t="shared" si="83"/>
        <v>6</v>
      </c>
      <c r="T2679" s="17" t="s">
        <v>8370</v>
      </c>
    </row>
    <row r="2680" spans="1:20" ht="43.2" hidden="1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9">
        <v>42241.798206018517</v>
      </c>
      <c r="K2680">
        <v>1440529765</v>
      </c>
      <c r="L2680" t="b">
        <v>0</v>
      </c>
      <c r="M2680">
        <v>2</v>
      </c>
      <c r="N2680" t="b">
        <v>0</v>
      </c>
      <c r="O2680" t="s">
        <v>8300</v>
      </c>
      <c r="P2680">
        <f t="shared" si="82"/>
        <v>2015</v>
      </c>
      <c r="Q2680" s="12" t="s">
        <v>8317</v>
      </c>
      <c r="R2680" t="s">
        <v>8354</v>
      </c>
      <c r="S2680">
        <f t="shared" si="83"/>
        <v>8</v>
      </c>
      <c r="T2680" s="17" t="s">
        <v>8372</v>
      </c>
    </row>
    <row r="2681" spans="1:20" ht="43.2" hidden="1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9">
        <v>42033.001087962963</v>
      </c>
      <c r="K2681">
        <v>1422489694</v>
      </c>
      <c r="L2681" t="b">
        <v>0</v>
      </c>
      <c r="M2681">
        <v>3</v>
      </c>
      <c r="N2681" t="b">
        <v>0</v>
      </c>
      <c r="O2681" t="s">
        <v>8300</v>
      </c>
      <c r="P2681">
        <f t="shared" si="82"/>
        <v>2015</v>
      </c>
      <c r="Q2681" s="12" t="s">
        <v>8317</v>
      </c>
      <c r="R2681" t="s">
        <v>8354</v>
      </c>
      <c r="S2681">
        <f t="shared" si="83"/>
        <v>1</v>
      </c>
      <c r="T2681" s="17" t="s">
        <v>8365</v>
      </c>
    </row>
    <row r="2682" spans="1:20" hidden="1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9">
        <v>42436.211701388886</v>
      </c>
      <c r="K2682">
        <v>1457327091</v>
      </c>
      <c r="L2682" t="b">
        <v>0</v>
      </c>
      <c r="M2682">
        <v>4</v>
      </c>
      <c r="N2682" t="b">
        <v>0</v>
      </c>
      <c r="O2682" t="s">
        <v>8300</v>
      </c>
      <c r="P2682">
        <f t="shared" si="82"/>
        <v>2016</v>
      </c>
      <c r="Q2682" s="12" t="s">
        <v>8317</v>
      </c>
      <c r="R2682" t="s">
        <v>8354</v>
      </c>
      <c r="S2682">
        <f t="shared" si="83"/>
        <v>3</v>
      </c>
      <c r="T2682" s="17" t="s">
        <v>8367</v>
      </c>
    </row>
    <row r="2683" spans="1:20" ht="43.2" hidden="1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9">
        <v>41805.895254629628</v>
      </c>
      <c r="K2683">
        <v>1402867750</v>
      </c>
      <c r="L2683" t="b">
        <v>0</v>
      </c>
      <c r="M2683">
        <v>2</v>
      </c>
      <c r="N2683" t="b">
        <v>0</v>
      </c>
      <c r="O2683" t="s">
        <v>8282</v>
      </c>
      <c r="P2683">
        <f t="shared" si="82"/>
        <v>2014</v>
      </c>
      <c r="Q2683" s="12" t="s">
        <v>8334</v>
      </c>
      <c r="R2683" t="s">
        <v>8335</v>
      </c>
      <c r="S2683">
        <f t="shared" si="83"/>
        <v>6</v>
      </c>
      <c r="T2683" s="17" t="s">
        <v>8370</v>
      </c>
    </row>
    <row r="2684" spans="1:20" ht="43.2" hidden="1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9">
        <v>41932.871990740743</v>
      </c>
      <c r="K2684">
        <v>1413838540</v>
      </c>
      <c r="L2684" t="b">
        <v>0</v>
      </c>
      <c r="M2684">
        <v>20</v>
      </c>
      <c r="N2684" t="b">
        <v>0</v>
      </c>
      <c r="O2684" t="s">
        <v>8282</v>
      </c>
      <c r="P2684">
        <f t="shared" si="82"/>
        <v>2014</v>
      </c>
      <c r="Q2684" s="12" t="s">
        <v>8334</v>
      </c>
      <c r="R2684" t="s">
        <v>8335</v>
      </c>
      <c r="S2684">
        <f t="shared" si="83"/>
        <v>10</v>
      </c>
      <c r="T2684" s="17" t="s">
        <v>8374</v>
      </c>
    </row>
    <row r="2685" spans="1:20" ht="43.2" hidden="1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9">
        <v>42034.75509259259</v>
      </c>
      <c r="K2685">
        <v>1422641240</v>
      </c>
      <c r="L2685" t="b">
        <v>0</v>
      </c>
      <c r="M2685">
        <v>3</v>
      </c>
      <c r="N2685" t="b">
        <v>0</v>
      </c>
      <c r="O2685" t="s">
        <v>8282</v>
      </c>
      <c r="P2685">
        <f t="shared" si="82"/>
        <v>2015</v>
      </c>
      <c r="Q2685" s="12" t="s">
        <v>8334</v>
      </c>
      <c r="R2685" t="s">
        <v>8335</v>
      </c>
      <c r="S2685">
        <f t="shared" si="83"/>
        <v>1</v>
      </c>
      <c r="T2685" s="17" t="s">
        <v>8365</v>
      </c>
    </row>
    <row r="2686" spans="1:20" ht="43.2" hidden="1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9">
        <v>41820.914641203701</v>
      </c>
      <c r="K2686">
        <v>1404165425</v>
      </c>
      <c r="L2686" t="b">
        <v>0</v>
      </c>
      <c r="M2686">
        <v>4</v>
      </c>
      <c r="N2686" t="b">
        <v>0</v>
      </c>
      <c r="O2686" t="s">
        <v>8282</v>
      </c>
      <c r="P2686">
        <f t="shared" si="82"/>
        <v>2014</v>
      </c>
      <c r="Q2686" s="12" t="s">
        <v>8334</v>
      </c>
      <c r="R2686" t="s">
        <v>8335</v>
      </c>
      <c r="S2686">
        <f t="shared" si="83"/>
        <v>6</v>
      </c>
      <c r="T2686" s="17" t="s">
        <v>8370</v>
      </c>
    </row>
    <row r="2687" spans="1:20" ht="43.2" hidden="1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9">
        <v>42061.695949074077</v>
      </c>
      <c r="K2687">
        <v>1424968930</v>
      </c>
      <c r="L2687" t="b">
        <v>0</v>
      </c>
      <c r="M2687">
        <v>1</v>
      </c>
      <c r="N2687" t="b">
        <v>0</v>
      </c>
      <c r="O2687" t="s">
        <v>8282</v>
      </c>
      <c r="P2687">
        <f t="shared" si="82"/>
        <v>2015</v>
      </c>
      <c r="Q2687" s="12" t="s">
        <v>8334</v>
      </c>
      <c r="R2687" t="s">
        <v>8335</v>
      </c>
      <c r="S2687">
        <f t="shared" si="83"/>
        <v>2</v>
      </c>
      <c r="T2687" s="17" t="s">
        <v>8366</v>
      </c>
    </row>
    <row r="2688" spans="1:20" ht="43.2" hidden="1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9">
        <v>41892.974803240744</v>
      </c>
      <c r="K2688">
        <v>1410391423</v>
      </c>
      <c r="L2688" t="b">
        <v>0</v>
      </c>
      <c r="M2688">
        <v>0</v>
      </c>
      <c r="N2688" t="b">
        <v>0</v>
      </c>
      <c r="O2688" t="s">
        <v>8282</v>
      </c>
      <c r="P2688">
        <f t="shared" si="82"/>
        <v>2014</v>
      </c>
      <c r="Q2688" s="12" t="s">
        <v>8334</v>
      </c>
      <c r="R2688" t="s">
        <v>8335</v>
      </c>
      <c r="S2688">
        <f t="shared" si="83"/>
        <v>9</v>
      </c>
      <c r="T2688" s="17" t="s">
        <v>8373</v>
      </c>
    </row>
    <row r="2689" spans="1:20" ht="43.2" hidden="1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9">
        <v>42154.64025462963</v>
      </c>
      <c r="K2689">
        <v>1432999318</v>
      </c>
      <c r="L2689" t="b">
        <v>0</v>
      </c>
      <c r="M2689">
        <v>0</v>
      </c>
      <c r="N2689" t="b">
        <v>0</v>
      </c>
      <c r="O2689" t="s">
        <v>8282</v>
      </c>
      <c r="P2689">
        <f t="shared" si="82"/>
        <v>2015</v>
      </c>
      <c r="Q2689" s="12" t="s">
        <v>8334</v>
      </c>
      <c r="R2689" t="s">
        <v>8335</v>
      </c>
      <c r="S2689">
        <f t="shared" si="83"/>
        <v>5</v>
      </c>
      <c r="T2689" s="17" t="s">
        <v>8369</v>
      </c>
    </row>
    <row r="2690" spans="1:20" ht="28.8" hidden="1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9">
        <v>42028.11886574074</v>
      </c>
      <c r="K2690">
        <v>1422067870</v>
      </c>
      <c r="L2690" t="b">
        <v>0</v>
      </c>
      <c r="M2690">
        <v>14</v>
      </c>
      <c r="N2690" t="b">
        <v>0</v>
      </c>
      <c r="O2690" t="s">
        <v>8282</v>
      </c>
      <c r="P2690">
        <f t="shared" si="82"/>
        <v>2015</v>
      </c>
      <c r="Q2690" s="12" t="s">
        <v>8334</v>
      </c>
      <c r="R2690" t="s">
        <v>8335</v>
      </c>
      <c r="S2690">
        <f t="shared" si="83"/>
        <v>1</v>
      </c>
      <c r="T2690" s="17" t="s">
        <v>8365</v>
      </c>
    </row>
    <row r="2691" spans="1:20" ht="43.2" hidden="1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9">
        <v>42551.961689814816</v>
      </c>
      <c r="K2691">
        <v>1467327890</v>
      </c>
      <c r="L2691" t="b">
        <v>0</v>
      </c>
      <c r="M2691">
        <v>1</v>
      </c>
      <c r="N2691" t="b">
        <v>0</v>
      </c>
      <c r="O2691" t="s">
        <v>8282</v>
      </c>
      <c r="P2691">
        <f t="shared" ref="P2691:P2754" si="84">YEAR(J2691)</f>
        <v>2016</v>
      </c>
      <c r="Q2691" s="12" t="s">
        <v>8334</v>
      </c>
      <c r="R2691" t="s">
        <v>8335</v>
      </c>
      <c r="S2691">
        <f t="shared" ref="S2691:S2754" si="85">MONTH(J2691)</f>
        <v>6</v>
      </c>
      <c r="T2691" s="17" t="s">
        <v>8370</v>
      </c>
    </row>
    <row r="2692" spans="1:20" ht="43.2" hidden="1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9">
        <v>42113.105046296296</v>
      </c>
      <c r="K2692">
        <v>1429410676</v>
      </c>
      <c r="L2692" t="b">
        <v>0</v>
      </c>
      <c r="M2692">
        <v>118</v>
      </c>
      <c r="N2692" t="b">
        <v>0</v>
      </c>
      <c r="O2692" t="s">
        <v>8282</v>
      </c>
      <c r="P2692">
        <f t="shared" si="84"/>
        <v>2015</v>
      </c>
      <c r="Q2692" s="12" t="s">
        <v>8334</v>
      </c>
      <c r="R2692" t="s">
        <v>8335</v>
      </c>
      <c r="S2692">
        <f t="shared" si="85"/>
        <v>4</v>
      </c>
      <c r="T2692" s="17" t="s">
        <v>8368</v>
      </c>
    </row>
    <row r="2693" spans="1:20" ht="28.8" hidden="1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9">
        <v>42089.724039351851</v>
      </c>
      <c r="K2693">
        <v>1427390557</v>
      </c>
      <c r="L2693" t="b">
        <v>0</v>
      </c>
      <c r="M2693">
        <v>2</v>
      </c>
      <c r="N2693" t="b">
        <v>0</v>
      </c>
      <c r="O2693" t="s">
        <v>8282</v>
      </c>
      <c r="P2693">
        <f t="shared" si="84"/>
        <v>2015</v>
      </c>
      <c r="Q2693" s="12" t="s">
        <v>8334</v>
      </c>
      <c r="R2693" t="s">
        <v>8335</v>
      </c>
      <c r="S2693">
        <f t="shared" si="85"/>
        <v>3</v>
      </c>
      <c r="T2693" s="17" t="s">
        <v>8367</v>
      </c>
    </row>
    <row r="2694" spans="1:20" ht="43.2" hidden="1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9">
        <v>42058.334027777775</v>
      </c>
      <c r="K2694">
        <v>1424678460</v>
      </c>
      <c r="L2694" t="b">
        <v>0</v>
      </c>
      <c r="M2694">
        <v>1</v>
      </c>
      <c r="N2694" t="b">
        <v>0</v>
      </c>
      <c r="O2694" t="s">
        <v>8282</v>
      </c>
      <c r="P2694">
        <f t="shared" si="84"/>
        <v>2015</v>
      </c>
      <c r="Q2694" s="12" t="s">
        <v>8334</v>
      </c>
      <c r="R2694" t="s">
        <v>8335</v>
      </c>
      <c r="S2694">
        <f t="shared" si="85"/>
        <v>2</v>
      </c>
      <c r="T2694" s="17" t="s">
        <v>8366</v>
      </c>
    </row>
    <row r="2695" spans="1:20" ht="43.2" hidden="1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9">
        <v>41834.138495370367</v>
      </c>
      <c r="K2695">
        <v>1405307966</v>
      </c>
      <c r="L2695" t="b">
        <v>0</v>
      </c>
      <c r="M2695">
        <v>3</v>
      </c>
      <c r="N2695" t="b">
        <v>0</v>
      </c>
      <c r="O2695" t="s">
        <v>8282</v>
      </c>
      <c r="P2695">
        <f t="shared" si="84"/>
        <v>2014</v>
      </c>
      <c r="Q2695" s="12" t="s">
        <v>8334</v>
      </c>
      <c r="R2695" t="s">
        <v>8335</v>
      </c>
      <c r="S2695">
        <f t="shared" si="85"/>
        <v>7</v>
      </c>
      <c r="T2695" s="17" t="s">
        <v>8371</v>
      </c>
    </row>
    <row r="2696" spans="1:20" ht="43.2" hidden="1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9">
        <v>41878.140497685185</v>
      </c>
      <c r="K2696">
        <v>1409109739</v>
      </c>
      <c r="L2696" t="b">
        <v>0</v>
      </c>
      <c r="M2696">
        <v>1</v>
      </c>
      <c r="N2696" t="b">
        <v>0</v>
      </c>
      <c r="O2696" t="s">
        <v>8282</v>
      </c>
      <c r="P2696">
        <f t="shared" si="84"/>
        <v>2014</v>
      </c>
      <c r="Q2696" s="12" t="s">
        <v>8334</v>
      </c>
      <c r="R2696" t="s">
        <v>8335</v>
      </c>
      <c r="S2696">
        <f t="shared" si="85"/>
        <v>8</v>
      </c>
      <c r="T2696" s="17" t="s">
        <v>8372</v>
      </c>
    </row>
    <row r="2697" spans="1:20" ht="28.8" hidden="1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9">
        <v>42048.181921296295</v>
      </c>
      <c r="K2697">
        <v>1423801318</v>
      </c>
      <c r="L2697" t="b">
        <v>0</v>
      </c>
      <c r="M2697">
        <v>3</v>
      </c>
      <c r="N2697" t="b">
        <v>0</v>
      </c>
      <c r="O2697" t="s">
        <v>8282</v>
      </c>
      <c r="P2697">
        <f t="shared" si="84"/>
        <v>2015</v>
      </c>
      <c r="Q2697" s="12" t="s">
        <v>8334</v>
      </c>
      <c r="R2697" t="s">
        <v>8335</v>
      </c>
      <c r="S2697">
        <f t="shared" si="85"/>
        <v>2</v>
      </c>
      <c r="T2697" s="17" t="s">
        <v>8366</v>
      </c>
    </row>
    <row r="2698" spans="1:20" ht="43.2" hidden="1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9">
        <v>41964.844444444447</v>
      </c>
      <c r="K2698">
        <v>1416600960</v>
      </c>
      <c r="L2698" t="b">
        <v>0</v>
      </c>
      <c r="M2698">
        <v>38</v>
      </c>
      <c r="N2698" t="b">
        <v>0</v>
      </c>
      <c r="O2698" t="s">
        <v>8282</v>
      </c>
      <c r="P2698">
        <f t="shared" si="84"/>
        <v>2014</v>
      </c>
      <c r="Q2698" s="12" t="s">
        <v>8334</v>
      </c>
      <c r="R2698" t="s">
        <v>8335</v>
      </c>
      <c r="S2698">
        <f t="shared" si="85"/>
        <v>11</v>
      </c>
      <c r="T2698" s="17" t="s">
        <v>8375</v>
      </c>
    </row>
    <row r="2699" spans="1:20" ht="43.2" hidden="1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9">
        <v>42187.940081018518</v>
      </c>
      <c r="K2699">
        <v>1435876423</v>
      </c>
      <c r="L2699" t="b">
        <v>0</v>
      </c>
      <c r="M2699">
        <v>52</v>
      </c>
      <c r="N2699" t="b">
        <v>0</v>
      </c>
      <c r="O2699" t="s">
        <v>8282</v>
      </c>
      <c r="P2699">
        <f t="shared" si="84"/>
        <v>2015</v>
      </c>
      <c r="Q2699" s="12" t="s">
        <v>8334</v>
      </c>
      <c r="R2699" t="s">
        <v>8335</v>
      </c>
      <c r="S2699">
        <f t="shared" si="85"/>
        <v>7</v>
      </c>
      <c r="T2699" s="17" t="s">
        <v>8371</v>
      </c>
    </row>
    <row r="2700" spans="1:20" ht="43.2" hidden="1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9">
        <v>41787.898240740738</v>
      </c>
      <c r="K2700">
        <v>1401312808</v>
      </c>
      <c r="L2700" t="b">
        <v>0</v>
      </c>
      <c r="M2700">
        <v>2</v>
      </c>
      <c r="N2700" t="b">
        <v>0</v>
      </c>
      <c r="O2700" t="s">
        <v>8282</v>
      </c>
      <c r="P2700">
        <f t="shared" si="84"/>
        <v>2014</v>
      </c>
      <c r="Q2700" s="12" t="s">
        <v>8334</v>
      </c>
      <c r="R2700" t="s">
        <v>8335</v>
      </c>
      <c r="S2700">
        <f t="shared" si="85"/>
        <v>5</v>
      </c>
      <c r="T2700" s="17" t="s">
        <v>8369</v>
      </c>
    </row>
    <row r="2701" spans="1:20" ht="43.2" hidden="1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9">
        <v>41829.896562499998</v>
      </c>
      <c r="K2701">
        <v>1404941463</v>
      </c>
      <c r="L2701" t="b">
        <v>0</v>
      </c>
      <c r="M2701">
        <v>0</v>
      </c>
      <c r="N2701" t="b">
        <v>0</v>
      </c>
      <c r="O2701" t="s">
        <v>8282</v>
      </c>
      <c r="P2701">
        <f t="shared" si="84"/>
        <v>2014</v>
      </c>
      <c r="Q2701" s="12" t="s">
        <v>8334</v>
      </c>
      <c r="R2701" t="s">
        <v>8335</v>
      </c>
      <c r="S2701">
        <f t="shared" si="85"/>
        <v>7</v>
      </c>
      <c r="T2701" s="17" t="s">
        <v>8371</v>
      </c>
    </row>
    <row r="2702" spans="1:20" ht="43.2" hidden="1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9">
        <v>41870.874675925923</v>
      </c>
      <c r="K2702">
        <v>1408481972</v>
      </c>
      <c r="L2702" t="b">
        <v>0</v>
      </c>
      <c r="M2702">
        <v>4</v>
      </c>
      <c r="N2702" t="b">
        <v>0</v>
      </c>
      <c r="O2702" t="s">
        <v>8282</v>
      </c>
      <c r="P2702">
        <f t="shared" si="84"/>
        <v>2014</v>
      </c>
      <c r="Q2702" s="12" t="s">
        <v>8334</v>
      </c>
      <c r="R2702" t="s">
        <v>8335</v>
      </c>
      <c r="S2702">
        <f t="shared" si="85"/>
        <v>8</v>
      </c>
      <c r="T2702" s="17" t="s">
        <v>8372</v>
      </c>
    </row>
    <row r="2703" spans="1:20" ht="43.2" hidden="1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9">
        <v>42801.774699074071</v>
      </c>
      <c r="K2703">
        <v>1488911734</v>
      </c>
      <c r="L2703" t="b">
        <v>0</v>
      </c>
      <c r="M2703">
        <v>46</v>
      </c>
      <c r="N2703" t="b">
        <v>0</v>
      </c>
      <c r="O2703" t="s">
        <v>8301</v>
      </c>
      <c r="P2703">
        <f t="shared" si="84"/>
        <v>2017</v>
      </c>
      <c r="Q2703" s="12" t="s">
        <v>8315</v>
      </c>
      <c r="R2703" t="s">
        <v>8355</v>
      </c>
      <c r="S2703">
        <f t="shared" si="85"/>
        <v>3</v>
      </c>
      <c r="T2703" s="17" t="s">
        <v>8367</v>
      </c>
    </row>
    <row r="2704" spans="1:20" ht="43.2" hidden="1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9">
        <v>42800.801817129628</v>
      </c>
      <c r="K2704">
        <v>1488827677</v>
      </c>
      <c r="L2704" t="b">
        <v>1</v>
      </c>
      <c r="M2704">
        <v>26</v>
      </c>
      <c r="N2704" t="b">
        <v>0</v>
      </c>
      <c r="O2704" t="s">
        <v>8301</v>
      </c>
      <c r="P2704">
        <f t="shared" si="84"/>
        <v>2017</v>
      </c>
      <c r="Q2704" s="12" t="s">
        <v>8315</v>
      </c>
      <c r="R2704" t="s">
        <v>8355</v>
      </c>
      <c r="S2704">
        <f t="shared" si="85"/>
        <v>3</v>
      </c>
      <c r="T2704" s="17" t="s">
        <v>8367</v>
      </c>
    </row>
    <row r="2705" spans="1:20" ht="28.8" hidden="1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9">
        <v>42756.690162037034</v>
      </c>
      <c r="K2705">
        <v>1485016430</v>
      </c>
      <c r="L2705" t="b">
        <v>0</v>
      </c>
      <c r="M2705">
        <v>45</v>
      </c>
      <c r="N2705" t="b">
        <v>0</v>
      </c>
      <c r="O2705" t="s">
        <v>8301</v>
      </c>
      <c r="P2705">
        <f t="shared" si="84"/>
        <v>2017</v>
      </c>
      <c r="Q2705" s="12" t="s">
        <v>8315</v>
      </c>
      <c r="R2705" t="s">
        <v>8355</v>
      </c>
      <c r="S2705">
        <f t="shared" si="85"/>
        <v>1</v>
      </c>
      <c r="T2705" s="17" t="s">
        <v>8365</v>
      </c>
    </row>
    <row r="2706" spans="1:20" ht="43.2" hidden="1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9">
        <v>42787.862430555557</v>
      </c>
      <c r="K2706">
        <v>1487709714</v>
      </c>
      <c r="L2706" t="b">
        <v>0</v>
      </c>
      <c r="M2706">
        <v>7</v>
      </c>
      <c r="N2706" t="b">
        <v>0</v>
      </c>
      <c r="O2706" t="s">
        <v>8301</v>
      </c>
      <c r="P2706">
        <f t="shared" si="84"/>
        <v>2017</v>
      </c>
      <c r="Q2706" s="12" t="s">
        <v>8315</v>
      </c>
      <c r="R2706" t="s">
        <v>8355</v>
      </c>
      <c r="S2706">
        <f t="shared" si="85"/>
        <v>2</v>
      </c>
      <c r="T2706" s="17" t="s">
        <v>8366</v>
      </c>
    </row>
    <row r="2707" spans="1:20" ht="28.8" hidden="1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9">
        <v>42773.916180555556</v>
      </c>
      <c r="K2707">
        <v>1486504758</v>
      </c>
      <c r="L2707" t="b">
        <v>0</v>
      </c>
      <c r="M2707">
        <v>8</v>
      </c>
      <c r="N2707" t="b">
        <v>0</v>
      </c>
      <c r="O2707" t="s">
        <v>8301</v>
      </c>
      <c r="P2707">
        <f t="shared" si="84"/>
        <v>2017</v>
      </c>
      <c r="Q2707" s="12" t="s">
        <v>8315</v>
      </c>
      <c r="R2707" t="s">
        <v>8355</v>
      </c>
      <c r="S2707">
        <f t="shared" si="85"/>
        <v>2</v>
      </c>
      <c r="T2707" s="17" t="s">
        <v>8366</v>
      </c>
    </row>
    <row r="2708" spans="1:20" ht="43.2" hidden="1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9">
        <v>41899.294942129629</v>
      </c>
      <c r="K2708">
        <v>1410937483</v>
      </c>
      <c r="L2708" t="b">
        <v>1</v>
      </c>
      <c r="M2708">
        <v>263</v>
      </c>
      <c r="N2708" t="b">
        <v>1</v>
      </c>
      <c r="O2708" t="s">
        <v>8301</v>
      </c>
      <c r="P2708">
        <f t="shared" si="84"/>
        <v>2014</v>
      </c>
      <c r="Q2708" s="12" t="s">
        <v>8315</v>
      </c>
      <c r="R2708" t="s">
        <v>8355</v>
      </c>
      <c r="S2708">
        <f t="shared" si="85"/>
        <v>9</v>
      </c>
      <c r="T2708" s="17" t="s">
        <v>8373</v>
      </c>
    </row>
    <row r="2709" spans="1:20" ht="43.2" hidden="1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9">
        <v>41391.782905092594</v>
      </c>
      <c r="K2709">
        <v>1367088443</v>
      </c>
      <c r="L2709" t="b">
        <v>1</v>
      </c>
      <c r="M2709">
        <v>394</v>
      </c>
      <c r="N2709" t="b">
        <v>1</v>
      </c>
      <c r="O2709" t="s">
        <v>8301</v>
      </c>
      <c r="P2709">
        <f t="shared" si="84"/>
        <v>2013</v>
      </c>
      <c r="Q2709" s="12" t="s">
        <v>8315</v>
      </c>
      <c r="R2709" t="s">
        <v>8355</v>
      </c>
      <c r="S2709">
        <f t="shared" si="85"/>
        <v>4</v>
      </c>
      <c r="T2709" s="17" t="s">
        <v>8368</v>
      </c>
    </row>
    <row r="2710" spans="1:20" ht="43.2" hidden="1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9">
        <v>42512.698217592595</v>
      </c>
      <c r="K2710">
        <v>1463935526</v>
      </c>
      <c r="L2710" t="b">
        <v>1</v>
      </c>
      <c r="M2710">
        <v>1049</v>
      </c>
      <c r="N2710" t="b">
        <v>1</v>
      </c>
      <c r="O2710" t="s">
        <v>8301</v>
      </c>
      <c r="P2710">
        <f t="shared" si="84"/>
        <v>2016</v>
      </c>
      <c r="Q2710" s="12" t="s">
        <v>8315</v>
      </c>
      <c r="R2710" t="s">
        <v>8355</v>
      </c>
      <c r="S2710">
        <f t="shared" si="85"/>
        <v>5</v>
      </c>
      <c r="T2710" s="17" t="s">
        <v>8369</v>
      </c>
    </row>
    <row r="2711" spans="1:20" ht="43.2" hidden="1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9">
        <v>42612.149780092594</v>
      </c>
      <c r="K2711">
        <v>1472528141</v>
      </c>
      <c r="L2711" t="b">
        <v>1</v>
      </c>
      <c r="M2711">
        <v>308</v>
      </c>
      <c r="N2711" t="b">
        <v>1</v>
      </c>
      <c r="O2711" t="s">
        <v>8301</v>
      </c>
      <c r="P2711">
        <f t="shared" si="84"/>
        <v>2016</v>
      </c>
      <c r="Q2711" s="12" t="s">
        <v>8315</v>
      </c>
      <c r="R2711" t="s">
        <v>8355</v>
      </c>
      <c r="S2711">
        <f t="shared" si="85"/>
        <v>8</v>
      </c>
      <c r="T2711" s="17" t="s">
        <v>8372</v>
      </c>
    </row>
    <row r="2712" spans="1:20" ht="28.8" hidden="1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9">
        <v>41828.229490740741</v>
      </c>
      <c r="K2712">
        <v>1404797428</v>
      </c>
      <c r="L2712" t="b">
        <v>1</v>
      </c>
      <c r="M2712">
        <v>1088</v>
      </c>
      <c r="N2712" t="b">
        <v>1</v>
      </c>
      <c r="O2712" t="s">
        <v>8301</v>
      </c>
      <c r="P2712">
        <f t="shared" si="84"/>
        <v>2014</v>
      </c>
      <c r="Q2712" s="12" t="s">
        <v>8315</v>
      </c>
      <c r="R2712" t="s">
        <v>8355</v>
      </c>
      <c r="S2712">
        <f t="shared" si="85"/>
        <v>7</v>
      </c>
      <c r="T2712" s="17" t="s">
        <v>8371</v>
      </c>
    </row>
    <row r="2713" spans="1:20" ht="43.2" hidden="1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9">
        <v>41780.745254629626</v>
      </c>
      <c r="K2713">
        <v>1400694790</v>
      </c>
      <c r="L2713" t="b">
        <v>1</v>
      </c>
      <c r="M2713">
        <v>73</v>
      </c>
      <c r="N2713" t="b">
        <v>1</v>
      </c>
      <c r="O2713" t="s">
        <v>8301</v>
      </c>
      <c r="P2713">
        <f t="shared" si="84"/>
        <v>2014</v>
      </c>
      <c r="Q2713" s="12" t="s">
        <v>8315</v>
      </c>
      <c r="R2713" t="s">
        <v>8355</v>
      </c>
      <c r="S2713">
        <f t="shared" si="85"/>
        <v>5</v>
      </c>
      <c r="T2713" s="17" t="s">
        <v>8369</v>
      </c>
    </row>
    <row r="2714" spans="1:20" ht="43.2" hidden="1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9">
        <v>41432.062037037038</v>
      </c>
      <c r="K2714">
        <v>1370568560</v>
      </c>
      <c r="L2714" t="b">
        <v>1</v>
      </c>
      <c r="M2714">
        <v>143</v>
      </c>
      <c r="N2714" t="b">
        <v>1</v>
      </c>
      <c r="O2714" t="s">
        <v>8301</v>
      </c>
      <c r="P2714">
        <f t="shared" si="84"/>
        <v>2013</v>
      </c>
      <c r="Q2714" s="12" t="s">
        <v>8315</v>
      </c>
      <c r="R2714" t="s">
        <v>8355</v>
      </c>
      <c r="S2714">
        <f t="shared" si="85"/>
        <v>6</v>
      </c>
      <c r="T2714" s="17" t="s">
        <v>8370</v>
      </c>
    </row>
    <row r="2715" spans="1:20" ht="43.2" hidden="1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9">
        <v>42322.653749999998</v>
      </c>
      <c r="K2715">
        <v>1447515684</v>
      </c>
      <c r="L2715" t="b">
        <v>1</v>
      </c>
      <c r="M2715">
        <v>1420</v>
      </c>
      <c r="N2715" t="b">
        <v>1</v>
      </c>
      <c r="O2715" t="s">
        <v>8301</v>
      </c>
      <c r="P2715">
        <f t="shared" si="84"/>
        <v>2015</v>
      </c>
      <c r="Q2715" s="12" t="s">
        <v>8315</v>
      </c>
      <c r="R2715" t="s">
        <v>8355</v>
      </c>
      <c r="S2715">
        <f t="shared" si="85"/>
        <v>11</v>
      </c>
      <c r="T2715" s="17" t="s">
        <v>8375</v>
      </c>
    </row>
    <row r="2716" spans="1:20" ht="28.8" hidden="1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9">
        <v>42629.655046296299</v>
      </c>
      <c r="K2716">
        <v>1474040596</v>
      </c>
      <c r="L2716" t="b">
        <v>1</v>
      </c>
      <c r="M2716">
        <v>305</v>
      </c>
      <c r="N2716" t="b">
        <v>1</v>
      </c>
      <c r="O2716" t="s">
        <v>8301</v>
      </c>
      <c r="P2716">
        <f t="shared" si="84"/>
        <v>2016</v>
      </c>
      <c r="Q2716" s="12" t="s">
        <v>8315</v>
      </c>
      <c r="R2716" t="s">
        <v>8355</v>
      </c>
      <c r="S2716">
        <f t="shared" si="85"/>
        <v>9</v>
      </c>
      <c r="T2716" s="17" t="s">
        <v>8373</v>
      </c>
    </row>
    <row r="2717" spans="1:20" ht="43.2" hidden="1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9">
        <v>42387.398472222223</v>
      </c>
      <c r="K2717">
        <v>1453109628</v>
      </c>
      <c r="L2717" t="b">
        <v>1</v>
      </c>
      <c r="M2717">
        <v>551</v>
      </c>
      <c r="N2717" t="b">
        <v>1</v>
      </c>
      <c r="O2717" t="s">
        <v>8301</v>
      </c>
      <c r="P2717">
        <f t="shared" si="84"/>
        <v>2016</v>
      </c>
      <c r="Q2717" s="12" t="s">
        <v>8315</v>
      </c>
      <c r="R2717" t="s">
        <v>8355</v>
      </c>
      <c r="S2717">
        <f t="shared" si="85"/>
        <v>1</v>
      </c>
      <c r="T2717" s="17" t="s">
        <v>8365</v>
      </c>
    </row>
    <row r="2718" spans="1:20" ht="57.6" hidden="1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9">
        <v>42255.333252314813</v>
      </c>
      <c r="K2718">
        <v>1441699193</v>
      </c>
      <c r="L2718" t="b">
        <v>1</v>
      </c>
      <c r="M2718">
        <v>187</v>
      </c>
      <c r="N2718" t="b">
        <v>1</v>
      </c>
      <c r="O2718" t="s">
        <v>8301</v>
      </c>
      <c r="P2718">
        <f t="shared" si="84"/>
        <v>2015</v>
      </c>
      <c r="Q2718" s="12" t="s">
        <v>8315</v>
      </c>
      <c r="R2718" t="s">
        <v>8355</v>
      </c>
      <c r="S2718">
        <f t="shared" si="85"/>
        <v>9</v>
      </c>
      <c r="T2718" s="17" t="s">
        <v>8373</v>
      </c>
    </row>
    <row r="2719" spans="1:20" ht="43.2" hidden="1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9">
        <v>41934.914918981478</v>
      </c>
      <c r="K2719">
        <v>1414015049</v>
      </c>
      <c r="L2719" t="b">
        <v>1</v>
      </c>
      <c r="M2719">
        <v>325</v>
      </c>
      <c r="N2719" t="b">
        <v>1</v>
      </c>
      <c r="O2719" t="s">
        <v>8301</v>
      </c>
      <c r="P2719">
        <f t="shared" si="84"/>
        <v>2014</v>
      </c>
      <c r="Q2719" s="12" t="s">
        <v>8315</v>
      </c>
      <c r="R2719" t="s">
        <v>8355</v>
      </c>
      <c r="S2719">
        <f t="shared" si="85"/>
        <v>10</v>
      </c>
      <c r="T2719" s="17" t="s">
        <v>8374</v>
      </c>
    </row>
    <row r="2720" spans="1:20" ht="43.2" hidden="1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9">
        <v>42465.596585648149</v>
      </c>
      <c r="K2720">
        <v>1459865945</v>
      </c>
      <c r="L2720" t="b">
        <v>1</v>
      </c>
      <c r="M2720">
        <v>148</v>
      </c>
      <c r="N2720" t="b">
        <v>1</v>
      </c>
      <c r="O2720" t="s">
        <v>8301</v>
      </c>
      <c r="P2720">
        <f t="shared" si="84"/>
        <v>2016</v>
      </c>
      <c r="Q2720" s="12" t="s">
        <v>8315</v>
      </c>
      <c r="R2720" t="s">
        <v>8355</v>
      </c>
      <c r="S2720">
        <f t="shared" si="85"/>
        <v>4</v>
      </c>
      <c r="T2720" s="17" t="s">
        <v>8368</v>
      </c>
    </row>
    <row r="2721" spans="1:20" ht="43.2" hidden="1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9">
        <v>42418.031180555554</v>
      </c>
      <c r="K2721">
        <v>1455756294</v>
      </c>
      <c r="L2721" t="b">
        <v>0</v>
      </c>
      <c r="M2721">
        <v>69</v>
      </c>
      <c r="N2721" t="b">
        <v>1</v>
      </c>
      <c r="O2721" t="s">
        <v>8301</v>
      </c>
      <c r="P2721">
        <f t="shared" si="84"/>
        <v>2016</v>
      </c>
      <c r="Q2721" s="12" t="s">
        <v>8315</v>
      </c>
      <c r="R2721" t="s">
        <v>8355</v>
      </c>
      <c r="S2721">
        <f t="shared" si="85"/>
        <v>2</v>
      </c>
      <c r="T2721" s="17" t="s">
        <v>8366</v>
      </c>
    </row>
    <row r="2722" spans="1:20" ht="43.2" hidden="1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9">
        <v>42655.465891203705</v>
      </c>
      <c r="K2722">
        <v>1476270653</v>
      </c>
      <c r="L2722" t="b">
        <v>0</v>
      </c>
      <c r="M2722">
        <v>173</v>
      </c>
      <c r="N2722" t="b">
        <v>1</v>
      </c>
      <c r="O2722" t="s">
        <v>8301</v>
      </c>
      <c r="P2722">
        <f t="shared" si="84"/>
        <v>2016</v>
      </c>
      <c r="Q2722" s="12" t="s">
        <v>8315</v>
      </c>
      <c r="R2722" t="s">
        <v>8355</v>
      </c>
      <c r="S2722">
        <f t="shared" si="85"/>
        <v>10</v>
      </c>
      <c r="T2722" s="17" t="s">
        <v>8374</v>
      </c>
    </row>
    <row r="2723" spans="1:20" ht="43.2" hidden="1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9">
        <v>41493.543958333335</v>
      </c>
      <c r="K2723">
        <v>1375880598</v>
      </c>
      <c r="L2723" t="b">
        <v>0</v>
      </c>
      <c r="M2723">
        <v>269</v>
      </c>
      <c r="N2723" t="b">
        <v>1</v>
      </c>
      <c r="O2723" t="s">
        <v>8293</v>
      </c>
      <c r="P2723">
        <f t="shared" si="84"/>
        <v>2013</v>
      </c>
      <c r="Q2723" s="12" t="s">
        <v>8317</v>
      </c>
      <c r="R2723" t="s">
        <v>8347</v>
      </c>
      <c r="S2723">
        <f t="shared" si="85"/>
        <v>8</v>
      </c>
      <c r="T2723" s="17" t="s">
        <v>8372</v>
      </c>
    </row>
    <row r="2724" spans="1:20" ht="43.2" hidden="1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9">
        <v>42704.857094907406</v>
      </c>
      <c r="K2724">
        <v>1480538053</v>
      </c>
      <c r="L2724" t="b">
        <v>0</v>
      </c>
      <c r="M2724">
        <v>185</v>
      </c>
      <c r="N2724" t="b">
        <v>1</v>
      </c>
      <c r="O2724" t="s">
        <v>8293</v>
      </c>
      <c r="P2724">
        <f t="shared" si="84"/>
        <v>2016</v>
      </c>
      <c r="Q2724" s="12" t="s">
        <v>8317</v>
      </c>
      <c r="R2724" t="s">
        <v>8347</v>
      </c>
      <c r="S2724">
        <f t="shared" si="85"/>
        <v>11</v>
      </c>
      <c r="T2724" s="17" t="s">
        <v>8375</v>
      </c>
    </row>
    <row r="2725" spans="1:20" ht="43.2" hidden="1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9">
        <v>41944.83898148148</v>
      </c>
      <c r="K2725">
        <v>1414872488</v>
      </c>
      <c r="L2725" t="b">
        <v>0</v>
      </c>
      <c r="M2725">
        <v>176</v>
      </c>
      <c r="N2725" t="b">
        <v>1</v>
      </c>
      <c r="O2725" t="s">
        <v>8293</v>
      </c>
      <c r="P2725">
        <f t="shared" si="84"/>
        <v>2014</v>
      </c>
      <c r="Q2725" s="12" t="s">
        <v>8317</v>
      </c>
      <c r="R2725" t="s">
        <v>8347</v>
      </c>
      <c r="S2725">
        <f t="shared" si="85"/>
        <v>11</v>
      </c>
      <c r="T2725" s="17" t="s">
        <v>8375</v>
      </c>
    </row>
    <row r="2726" spans="1:20" ht="43.2" hidden="1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9">
        <v>42199.32707175926</v>
      </c>
      <c r="K2726">
        <v>1436860259</v>
      </c>
      <c r="L2726" t="b">
        <v>0</v>
      </c>
      <c r="M2726">
        <v>1019</v>
      </c>
      <c r="N2726" t="b">
        <v>1</v>
      </c>
      <c r="O2726" t="s">
        <v>8293</v>
      </c>
      <c r="P2726">
        <f t="shared" si="84"/>
        <v>2015</v>
      </c>
      <c r="Q2726" s="12" t="s">
        <v>8317</v>
      </c>
      <c r="R2726" t="s">
        <v>8347</v>
      </c>
      <c r="S2726">
        <f t="shared" si="85"/>
        <v>7</v>
      </c>
      <c r="T2726" s="17" t="s">
        <v>8371</v>
      </c>
    </row>
    <row r="2727" spans="1:20" ht="28.8" hidden="1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9">
        <v>42745.744618055556</v>
      </c>
      <c r="K2727">
        <v>1484070735</v>
      </c>
      <c r="L2727" t="b">
        <v>0</v>
      </c>
      <c r="M2727">
        <v>113</v>
      </c>
      <c r="N2727" t="b">
        <v>1</v>
      </c>
      <c r="O2727" t="s">
        <v>8293</v>
      </c>
      <c r="P2727">
        <f t="shared" si="84"/>
        <v>2017</v>
      </c>
      <c r="Q2727" s="12" t="s">
        <v>8317</v>
      </c>
      <c r="R2727" t="s">
        <v>8347</v>
      </c>
      <c r="S2727">
        <f t="shared" si="85"/>
        <v>1</v>
      </c>
      <c r="T2727" s="17" t="s">
        <v>8365</v>
      </c>
    </row>
    <row r="2728" spans="1:20" hidden="1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9">
        <v>42452.579988425925</v>
      </c>
      <c r="K2728">
        <v>1458741311</v>
      </c>
      <c r="L2728" t="b">
        <v>0</v>
      </c>
      <c r="M2728">
        <v>404</v>
      </c>
      <c r="N2728" t="b">
        <v>1</v>
      </c>
      <c r="O2728" t="s">
        <v>8293</v>
      </c>
      <c r="P2728">
        <f t="shared" si="84"/>
        <v>2016</v>
      </c>
      <c r="Q2728" s="12" t="s">
        <v>8317</v>
      </c>
      <c r="R2728" t="s">
        <v>8347</v>
      </c>
      <c r="S2728">
        <f t="shared" si="85"/>
        <v>3</v>
      </c>
      <c r="T2728" s="17" t="s">
        <v>8367</v>
      </c>
    </row>
    <row r="2729" spans="1:20" ht="43.2" hidden="1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9">
        <v>42198.676655092589</v>
      </c>
      <c r="K2729">
        <v>1436804063</v>
      </c>
      <c r="L2729" t="b">
        <v>0</v>
      </c>
      <c r="M2729">
        <v>707</v>
      </c>
      <c r="N2729" t="b">
        <v>1</v>
      </c>
      <c r="O2729" t="s">
        <v>8293</v>
      </c>
      <c r="P2729">
        <f t="shared" si="84"/>
        <v>2015</v>
      </c>
      <c r="Q2729" s="12" t="s">
        <v>8317</v>
      </c>
      <c r="R2729" t="s">
        <v>8347</v>
      </c>
      <c r="S2729">
        <f t="shared" si="85"/>
        <v>7</v>
      </c>
      <c r="T2729" s="17" t="s">
        <v>8371</v>
      </c>
    </row>
    <row r="2730" spans="1:20" ht="28.8" hidden="1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9">
        <v>42333.599930555552</v>
      </c>
      <c r="K2730">
        <v>1448461434</v>
      </c>
      <c r="L2730" t="b">
        <v>0</v>
      </c>
      <c r="M2730">
        <v>392</v>
      </c>
      <c r="N2730" t="b">
        <v>1</v>
      </c>
      <c r="O2730" t="s">
        <v>8293</v>
      </c>
      <c r="P2730">
        <f t="shared" si="84"/>
        <v>2015</v>
      </c>
      <c r="Q2730" s="12" t="s">
        <v>8317</v>
      </c>
      <c r="R2730" t="s">
        <v>8347</v>
      </c>
      <c r="S2730">
        <f t="shared" si="85"/>
        <v>11</v>
      </c>
      <c r="T2730" s="17" t="s">
        <v>8375</v>
      </c>
    </row>
    <row r="2731" spans="1:20" ht="28.8" hidden="1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9">
        <v>42095.240706018521</v>
      </c>
      <c r="K2731">
        <v>1427867197</v>
      </c>
      <c r="L2731" t="b">
        <v>0</v>
      </c>
      <c r="M2731">
        <v>23</v>
      </c>
      <c r="N2731" t="b">
        <v>1</v>
      </c>
      <c r="O2731" t="s">
        <v>8293</v>
      </c>
      <c r="P2731">
        <f t="shared" si="84"/>
        <v>2015</v>
      </c>
      <c r="Q2731" s="12" t="s">
        <v>8317</v>
      </c>
      <c r="R2731" t="s">
        <v>8347</v>
      </c>
      <c r="S2731">
        <f t="shared" si="85"/>
        <v>4</v>
      </c>
      <c r="T2731" s="17" t="s">
        <v>8368</v>
      </c>
    </row>
    <row r="2732" spans="1:20" ht="28.8" hidden="1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9">
        <v>41351.541377314818</v>
      </c>
      <c r="K2732">
        <v>1363611575</v>
      </c>
      <c r="L2732" t="b">
        <v>0</v>
      </c>
      <c r="M2732">
        <v>682</v>
      </c>
      <c r="N2732" t="b">
        <v>1</v>
      </c>
      <c r="O2732" t="s">
        <v>8293</v>
      </c>
      <c r="P2732">
        <f t="shared" si="84"/>
        <v>2013</v>
      </c>
      <c r="Q2732" s="12" t="s">
        <v>8317</v>
      </c>
      <c r="R2732" t="s">
        <v>8347</v>
      </c>
      <c r="S2732">
        <f t="shared" si="85"/>
        <v>3</v>
      </c>
      <c r="T2732" s="17" t="s">
        <v>8367</v>
      </c>
    </row>
    <row r="2733" spans="1:20" ht="43.2" hidden="1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9">
        <v>41872.525717592594</v>
      </c>
      <c r="K2733">
        <v>1408624622</v>
      </c>
      <c r="L2733" t="b">
        <v>0</v>
      </c>
      <c r="M2733">
        <v>37</v>
      </c>
      <c r="N2733" t="b">
        <v>1</v>
      </c>
      <c r="O2733" t="s">
        <v>8293</v>
      </c>
      <c r="P2733">
        <f t="shared" si="84"/>
        <v>2014</v>
      </c>
      <c r="Q2733" s="12" t="s">
        <v>8317</v>
      </c>
      <c r="R2733" t="s">
        <v>8347</v>
      </c>
      <c r="S2733">
        <f t="shared" si="85"/>
        <v>8</v>
      </c>
      <c r="T2733" s="17" t="s">
        <v>8372</v>
      </c>
    </row>
    <row r="2734" spans="1:20" ht="43.2" hidden="1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9">
        <v>41389.808194444442</v>
      </c>
      <c r="K2734">
        <v>1366917828</v>
      </c>
      <c r="L2734" t="b">
        <v>0</v>
      </c>
      <c r="M2734">
        <v>146</v>
      </c>
      <c r="N2734" t="b">
        <v>1</v>
      </c>
      <c r="O2734" t="s">
        <v>8293</v>
      </c>
      <c r="P2734">
        <f t="shared" si="84"/>
        <v>2013</v>
      </c>
      <c r="Q2734" s="12" t="s">
        <v>8317</v>
      </c>
      <c r="R2734" t="s">
        <v>8347</v>
      </c>
      <c r="S2734">
        <f t="shared" si="85"/>
        <v>4</v>
      </c>
      <c r="T2734" s="17" t="s">
        <v>8368</v>
      </c>
    </row>
    <row r="2735" spans="1:20" ht="43.2" hidden="1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9">
        <v>42044.272847222222</v>
      </c>
      <c r="K2735">
        <v>1423463574</v>
      </c>
      <c r="L2735" t="b">
        <v>0</v>
      </c>
      <c r="M2735">
        <v>119</v>
      </c>
      <c r="N2735" t="b">
        <v>1</v>
      </c>
      <c r="O2735" t="s">
        <v>8293</v>
      </c>
      <c r="P2735">
        <f t="shared" si="84"/>
        <v>2015</v>
      </c>
      <c r="Q2735" s="12" t="s">
        <v>8317</v>
      </c>
      <c r="R2735" t="s">
        <v>8347</v>
      </c>
      <c r="S2735">
        <f t="shared" si="85"/>
        <v>2</v>
      </c>
      <c r="T2735" s="17" t="s">
        <v>8366</v>
      </c>
    </row>
    <row r="2736" spans="1:20" ht="43.2" hidden="1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9">
        <v>42626.668888888889</v>
      </c>
      <c r="K2736">
        <v>1473782592</v>
      </c>
      <c r="L2736" t="b">
        <v>0</v>
      </c>
      <c r="M2736">
        <v>163</v>
      </c>
      <c r="N2736" t="b">
        <v>1</v>
      </c>
      <c r="O2736" t="s">
        <v>8293</v>
      </c>
      <c r="P2736">
        <f t="shared" si="84"/>
        <v>2016</v>
      </c>
      <c r="Q2736" s="12" t="s">
        <v>8317</v>
      </c>
      <c r="R2736" t="s">
        <v>8347</v>
      </c>
      <c r="S2736">
        <f t="shared" si="85"/>
        <v>9</v>
      </c>
      <c r="T2736" s="17" t="s">
        <v>8373</v>
      </c>
    </row>
    <row r="2737" spans="1:20" ht="43.2" hidden="1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9">
        <v>41316.120949074073</v>
      </c>
      <c r="K2737">
        <v>1360551250</v>
      </c>
      <c r="L2737" t="b">
        <v>0</v>
      </c>
      <c r="M2737">
        <v>339</v>
      </c>
      <c r="N2737" t="b">
        <v>1</v>
      </c>
      <c r="O2737" t="s">
        <v>8293</v>
      </c>
      <c r="P2737">
        <f t="shared" si="84"/>
        <v>2013</v>
      </c>
      <c r="Q2737" s="12" t="s">
        <v>8317</v>
      </c>
      <c r="R2737" t="s">
        <v>8347</v>
      </c>
      <c r="S2737">
        <f t="shared" si="85"/>
        <v>2</v>
      </c>
      <c r="T2737" s="17" t="s">
        <v>8366</v>
      </c>
    </row>
    <row r="2738" spans="1:20" ht="57.6" hidden="1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9">
        <v>41722.666354166664</v>
      </c>
      <c r="K2738">
        <v>1395676773</v>
      </c>
      <c r="L2738" t="b">
        <v>0</v>
      </c>
      <c r="M2738">
        <v>58</v>
      </c>
      <c r="N2738" t="b">
        <v>1</v>
      </c>
      <c r="O2738" t="s">
        <v>8293</v>
      </c>
      <c r="P2738">
        <f t="shared" si="84"/>
        <v>2014</v>
      </c>
      <c r="Q2738" s="12" t="s">
        <v>8317</v>
      </c>
      <c r="R2738" t="s">
        <v>8347</v>
      </c>
      <c r="S2738">
        <f t="shared" si="85"/>
        <v>3</v>
      </c>
      <c r="T2738" s="17" t="s">
        <v>8367</v>
      </c>
    </row>
    <row r="2739" spans="1:20" ht="43.2" hidden="1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9">
        <v>41611.917673611111</v>
      </c>
      <c r="K2739">
        <v>1386108087</v>
      </c>
      <c r="L2739" t="b">
        <v>0</v>
      </c>
      <c r="M2739">
        <v>456</v>
      </c>
      <c r="N2739" t="b">
        <v>1</v>
      </c>
      <c r="O2739" t="s">
        <v>8293</v>
      </c>
      <c r="P2739">
        <f t="shared" si="84"/>
        <v>2013</v>
      </c>
      <c r="Q2739" s="12" t="s">
        <v>8317</v>
      </c>
      <c r="R2739" t="s">
        <v>8347</v>
      </c>
      <c r="S2739">
        <f t="shared" si="85"/>
        <v>12</v>
      </c>
      <c r="T2739" s="17" t="s">
        <v>8376</v>
      </c>
    </row>
    <row r="2740" spans="1:20" ht="43.2" hidden="1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9">
        <v>42620.143564814818</v>
      </c>
      <c r="K2740">
        <v>1473218804</v>
      </c>
      <c r="L2740" t="b">
        <v>0</v>
      </c>
      <c r="M2740">
        <v>15</v>
      </c>
      <c r="N2740" t="b">
        <v>1</v>
      </c>
      <c r="O2740" t="s">
        <v>8293</v>
      </c>
      <c r="P2740">
        <f t="shared" si="84"/>
        <v>2016</v>
      </c>
      <c r="Q2740" s="12" t="s">
        <v>8317</v>
      </c>
      <c r="R2740" t="s">
        <v>8347</v>
      </c>
      <c r="S2740">
        <f t="shared" si="85"/>
        <v>9</v>
      </c>
      <c r="T2740" s="17" t="s">
        <v>8373</v>
      </c>
    </row>
    <row r="2741" spans="1:20" ht="43.2" hidden="1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9">
        <v>41719.887928240743</v>
      </c>
      <c r="K2741">
        <v>1395436717</v>
      </c>
      <c r="L2741" t="b">
        <v>0</v>
      </c>
      <c r="M2741">
        <v>191</v>
      </c>
      <c r="N2741" t="b">
        <v>1</v>
      </c>
      <c r="O2741" t="s">
        <v>8293</v>
      </c>
      <c r="P2741">
        <f t="shared" si="84"/>
        <v>2014</v>
      </c>
      <c r="Q2741" s="12" t="s">
        <v>8317</v>
      </c>
      <c r="R2741" t="s">
        <v>8347</v>
      </c>
      <c r="S2741">
        <f t="shared" si="85"/>
        <v>3</v>
      </c>
      <c r="T2741" s="17" t="s">
        <v>8367</v>
      </c>
    </row>
    <row r="2742" spans="1:20" ht="28.8" hidden="1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9">
        <v>42045.031851851854</v>
      </c>
      <c r="K2742">
        <v>1423529152</v>
      </c>
      <c r="L2742" t="b">
        <v>0</v>
      </c>
      <c r="M2742">
        <v>17</v>
      </c>
      <c r="N2742" t="b">
        <v>1</v>
      </c>
      <c r="O2742" t="s">
        <v>8293</v>
      </c>
      <c r="P2742">
        <f t="shared" si="84"/>
        <v>2015</v>
      </c>
      <c r="Q2742" s="12" t="s">
        <v>8317</v>
      </c>
      <c r="R2742" t="s">
        <v>8347</v>
      </c>
      <c r="S2742">
        <f t="shared" si="85"/>
        <v>2</v>
      </c>
      <c r="T2742" s="17" t="s">
        <v>8366</v>
      </c>
    </row>
    <row r="2743" spans="1:20" ht="28.8" hidden="1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9">
        <v>41911.657430555555</v>
      </c>
      <c r="K2743">
        <v>1412005602</v>
      </c>
      <c r="L2743" t="b">
        <v>0</v>
      </c>
      <c r="M2743">
        <v>4</v>
      </c>
      <c r="N2743" t="b">
        <v>0</v>
      </c>
      <c r="O2743" t="s">
        <v>8302</v>
      </c>
      <c r="P2743">
        <f t="shared" si="84"/>
        <v>2014</v>
      </c>
      <c r="Q2743" s="12" t="s">
        <v>8320</v>
      </c>
      <c r="R2743" t="s">
        <v>8356</v>
      </c>
      <c r="S2743">
        <f t="shared" si="85"/>
        <v>9</v>
      </c>
      <c r="T2743" s="17" t="s">
        <v>8373</v>
      </c>
    </row>
    <row r="2744" spans="1:20" ht="43.2" hidden="1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9">
        <v>41030.719756944447</v>
      </c>
      <c r="K2744">
        <v>1335892587</v>
      </c>
      <c r="L2744" t="b">
        <v>0</v>
      </c>
      <c r="M2744">
        <v>18</v>
      </c>
      <c r="N2744" t="b">
        <v>0</v>
      </c>
      <c r="O2744" t="s">
        <v>8302</v>
      </c>
      <c r="P2744">
        <f t="shared" si="84"/>
        <v>2012</v>
      </c>
      <c r="Q2744" s="12" t="s">
        <v>8320</v>
      </c>
      <c r="R2744" t="s">
        <v>8356</v>
      </c>
      <c r="S2744">
        <f t="shared" si="85"/>
        <v>5</v>
      </c>
      <c r="T2744" s="17" t="s">
        <v>8369</v>
      </c>
    </row>
    <row r="2745" spans="1:20" ht="57.6" hidden="1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9">
        <v>42632.328784722224</v>
      </c>
      <c r="K2745">
        <v>1474271607</v>
      </c>
      <c r="L2745" t="b">
        <v>0</v>
      </c>
      <c r="M2745">
        <v>0</v>
      </c>
      <c r="N2745" t="b">
        <v>0</v>
      </c>
      <c r="O2745" t="s">
        <v>8302</v>
      </c>
      <c r="P2745">
        <f t="shared" si="84"/>
        <v>2016</v>
      </c>
      <c r="Q2745" s="12" t="s">
        <v>8320</v>
      </c>
      <c r="R2745" t="s">
        <v>8356</v>
      </c>
      <c r="S2745">
        <f t="shared" si="85"/>
        <v>9</v>
      </c>
      <c r="T2745" s="17" t="s">
        <v>8373</v>
      </c>
    </row>
    <row r="2746" spans="1:20" ht="43.2" hidden="1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9">
        <v>40938.062476851854</v>
      </c>
      <c r="K2746">
        <v>1327886998</v>
      </c>
      <c r="L2746" t="b">
        <v>0</v>
      </c>
      <c r="M2746">
        <v>22</v>
      </c>
      <c r="N2746" t="b">
        <v>0</v>
      </c>
      <c r="O2746" t="s">
        <v>8302</v>
      </c>
      <c r="P2746">
        <f t="shared" si="84"/>
        <v>2012</v>
      </c>
      <c r="Q2746" s="12" t="s">
        <v>8320</v>
      </c>
      <c r="R2746" t="s">
        <v>8356</v>
      </c>
      <c r="S2746">
        <f t="shared" si="85"/>
        <v>1</v>
      </c>
      <c r="T2746" s="17" t="s">
        <v>8365</v>
      </c>
    </row>
    <row r="2747" spans="1:20" ht="43.2" hidden="1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9">
        <v>41044.988055555557</v>
      </c>
      <c r="K2747">
        <v>1337125368</v>
      </c>
      <c r="L2747" t="b">
        <v>0</v>
      </c>
      <c r="M2747">
        <v>49</v>
      </c>
      <c r="N2747" t="b">
        <v>0</v>
      </c>
      <c r="O2747" t="s">
        <v>8302</v>
      </c>
      <c r="P2747">
        <f t="shared" si="84"/>
        <v>2012</v>
      </c>
      <c r="Q2747" s="12" t="s">
        <v>8320</v>
      </c>
      <c r="R2747" t="s">
        <v>8356</v>
      </c>
      <c r="S2747">
        <f t="shared" si="85"/>
        <v>5</v>
      </c>
      <c r="T2747" s="17" t="s">
        <v>8369</v>
      </c>
    </row>
    <row r="2748" spans="1:20" ht="43.2" hidden="1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9">
        <v>41850.781377314815</v>
      </c>
      <c r="K2748">
        <v>1406745911</v>
      </c>
      <c r="L2748" t="b">
        <v>0</v>
      </c>
      <c r="M2748">
        <v>19</v>
      </c>
      <c r="N2748" t="b">
        <v>0</v>
      </c>
      <c r="O2748" t="s">
        <v>8302</v>
      </c>
      <c r="P2748">
        <f t="shared" si="84"/>
        <v>2014</v>
      </c>
      <c r="Q2748" s="12" t="s">
        <v>8320</v>
      </c>
      <c r="R2748" t="s">
        <v>8356</v>
      </c>
      <c r="S2748">
        <f t="shared" si="85"/>
        <v>7</v>
      </c>
      <c r="T2748" s="17" t="s">
        <v>8371</v>
      </c>
    </row>
    <row r="2749" spans="1:20" ht="43.2" hidden="1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9">
        <v>41044.648113425923</v>
      </c>
      <c r="K2749">
        <v>1337095997</v>
      </c>
      <c r="L2749" t="b">
        <v>0</v>
      </c>
      <c r="M2749">
        <v>4</v>
      </c>
      <c r="N2749" t="b">
        <v>0</v>
      </c>
      <c r="O2749" t="s">
        <v>8302</v>
      </c>
      <c r="P2749">
        <f t="shared" si="84"/>
        <v>2012</v>
      </c>
      <c r="Q2749" s="12" t="s">
        <v>8320</v>
      </c>
      <c r="R2749" t="s">
        <v>8356</v>
      </c>
      <c r="S2749">
        <f t="shared" si="85"/>
        <v>5</v>
      </c>
      <c r="T2749" s="17" t="s">
        <v>8369</v>
      </c>
    </row>
    <row r="2750" spans="1:20" ht="43.2" hidden="1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9">
        <v>42585.7106712963</v>
      </c>
      <c r="K2750">
        <v>1470243802</v>
      </c>
      <c r="L2750" t="b">
        <v>0</v>
      </c>
      <c r="M2750">
        <v>4</v>
      </c>
      <c r="N2750" t="b">
        <v>0</v>
      </c>
      <c r="O2750" t="s">
        <v>8302</v>
      </c>
      <c r="P2750">
        <f t="shared" si="84"/>
        <v>2016</v>
      </c>
      <c r="Q2750" s="12" t="s">
        <v>8320</v>
      </c>
      <c r="R2750" t="s">
        <v>8356</v>
      </c>
      <c r="S2750">
        <f t="shared" si="85"/>
        <v>8</v>
      </c>
      <c r="T2750" s="17" t="s">
        <v>8372</v>
      </c>
    </row>
    <row r="2751" spans="1:20" ht="28.8" hidden="1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9">
        <v>42068.799039351848</v>
      </c>
      <c r="K2751">
        <v>1425582637</v>
      </c>
      <c r="L2751" t="b">
        <v>0</v>
      </c>
      <c r="M2751">
        <v>2</v>
      </c>
      <c r="N2751" t="b">
        <v>0</v>
      </c>
      <c r="O2751" t="s">
        <v>8302</v>
      </c>
      <c r="P2751">
        <f t="shared" si="84"/>
        <v>2015</v>
      </c>
      <c r="Q2751" s="12" t="s">
        <v>8320</v>
      </c>
      <c r="R2751" t="s">
        <v>8356</v>
      </c>
      <c r="S2751">
        <f t="shared" si="85"/>
        <v>3</v>
      </c>
      <c r="T2751" s="17" t="s">
        <v>8367</v>
      </c>
    </row>
    <row r="2752" spans="1:20" ht="43.2" hidden="1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9">
        <v>41078.899826388886</v>
      </c>
      <c r="K2752">
        <v>1340055345</v>
      </c>
      <c r="L2752" t="b">
        <v>0</v>
      </c>
      <c r="M2752">
        <v>0</v>
      </c>
      <c r="N2752" t="b">
        <v>0</v>
      </c>
      <c r="O2752" t="s">
        <v>8302</v>
      </c>
      <c r="P2752">
        <f t="shared" si="84"/>
        <v>2012</v>
      </c>
      <c r="Q2752" s="12" t="s">
        <v>8320</v>
      </c>
      <c r="R2752" t="s">
        <v>8356</v>
      </c>
      <c r="S2752">
        <f t="shared" si="85"/>
        <v>6</v>
      </c>
      <c r="T2752" s="17" t="s">
        <v>8370</v>
      </c>
    </row>
    <row r="2753" spans="1:20" ht="43.2" hidden="1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9">
        <v>41747.887060185189</v>
      </c>
      <c r="K2753">
        <v>1397855842</v>
      </c>
      <c r="L2753" t="b">
        <v>0</v>
      </c>
      <c r="M2753">
        <v>0</v>
      </c>
      <c r="N2753" t="b">
        <v>0</v>
      </c>
      <c r="O2753" t="s">
        <v>8302</v>
      </c>
      <c r="P2753">
        <f t="shared" si="84"/>
        <v>2014</v>
      </c>
      <c r="Q2753" s="12" t="s">
        <v>8320</v>
      </c>
      <c r="R2753" t="s">
        <v>8356</v>
      </c>
      <c r="S2753">
        <f t="shared" si="85"/>
        <v>4</v>
      </c>
      <c r="T2753" s="17" t="s">
        <v>8368</v>
      </c>
    </row>
    <row r="2754" spans="1:20" ht="43.2" hidden="1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9">
        <v>40855.765092592592</v>
      </c>
      <c r="K2754">
        <v>1320776504</v>
      </c>
      <c r="L2754" t="b">
        <v>0</v>
      </c>
      <c r="M2754">
        <v>14</v>
      </c>
      <c r="N2754" t="b">
        <v>0</v>
      </c>
      <c r="O2754" t="s">
        <v>8302</v>
      </c>
      <c r="P2754">
        <f t="shared" si="84"/>
        <v>2011</v>
      </c>
      <c r="Q2754" s="12" t="s">
        <v>8320</v>
      </c>
      <c r="R2754" t="s">
        <v>8356</v>
      </c>
      <c r="S2754">
        <f t="shared" si="85"/>
        <v>11</v>
      </c>
      <c r="T2754" s="17" t="s">
        <v>8375</v>
      </c>
    </row>
    <row r="2755" spans="1:20" ht="43.2" hidden="1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9">
        <v>41117.900729166664</v>
      </c>
      <c r="K2755">
        <v>1343425023</v>
      </c>
      <c r="L2755" t="b">
        <v>0</v>
      </c>
      <c r="M2755">
        <v>8</v>
      </c>
      <c r="N2755" t="b">
        <v>0</v>
      </c>
      <c r="O2755" t="s">
        <v>8302</v>
      </c>
      <c r="P2755">
        <f t="shared" ref="P2755:P2818" si="86">YEAR(J2755)</f>
        <v>2012</v>
      </c>
      <c r="Q2755" s="12" t="s">
        <v>8320</v>
      </c>
      <c r="R2755" t="s">
        <v>8356</v>
      </c>
      <c r="S2755">
        <f t="shared" ref="S2755:S2818" si="87">MONTH(J2755)</f>
        <v>7</v>
      </c>
      <c r="T2755" s="17" t="s">
        <v>8371</v>
      </c>
    </row>
    <row r="2756" spans="1:20" ht="43.2" hidden="1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9">
        <v>41863.636006944442</v>
      </c>
      <c r="K2756">
        <v>1407856551</v>
      </c>
      <c r="L2756" t="b">
        <v>0</v>
      </c>
      <c r="M2756">
        <v>0</v>
      </c>
      <c r="N2756" t="b">
        <v>0</v>
      </c>
      <c r="O2756" t="s">
        <v>8302</v>
      </c>
      <c r="P2756">
        <f t="shared" si="86"/>
        <v>2014</v>
      </c>
      <c r="Q2756" s="12" t="s">
        <v>8320</v>
      </c>
      <c r="R2756" t="s">
        <v>8356</v>
      </c>
      <c r="S2756">
        <f t="shared" si="87"/>
        <v>8</v>
      </c>
      <c r="T2756" s="17" t="s">
        <v>8372</v>
      </c>
    </row>
    <row r="2757" spans="1:20" ht="43.2" hidden="1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9">
        <v>42072.790821759256</v>
      </c>
      <c r="K2757">
        <v>1425927527</v>
      </c>
      <c r="L2757" t="b">
        <v>0</v>
      </c>
      <c r="M2757">
        <v>15</v>
      </c>
      <c r="N2757" t="b">
        <v>0</v>
      </c>
      <c r="O2757" t="s">
        <v>8302</v>
      </c>
      <c r="P2757">
        <f t="shared" si="86"/>
        <v>2015</v>
      </c>
      <c r="Q2757" s="12" t="s">
        <v>8320</v>
      </c>
      <c r="R2757" t="s">
        <v>8356</v>
      </c>
      <c r="S2757">
        <f t="shared" si="87"/>
        <v>3</v>
      </c>
      <c r="T2757" s="17" t="s">
        <v>8367</v>
      </c>
    </row>
    <row r="2758" spans="1:20" ht="43.2" hidden="1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9">
        <v>41620.90047453704</v>
      </c>
      <c r="K2758">
        <v>1386884201</v>
      </c>
      <c r="L2758" t="b">
        <v>0</v>
      </c>
      <c r="M2758">
        <v>33</v>
      </c>
      <c r="N2758" t="b">
        <v>0</v>
      </c>
      <c r="O2758" t="s">
        <v>8302</v>
      </c>
      <c r="P2758">
        <f t="shared" si="86"/>
        <v>2013</v>
      </c>
      <c r="Q2758" s="12" t="s">
        <v>8320</v>
      </c>
      <c r="R2758" t="s">
        <v>8356</v>
      </c>
      <c r="S2758">
        <f t="shared" si="87"/>
        <v>12</v>
      </c>
      <c r="T2758" s="17" t="s">
        <v>8376</v>
      </c>
    </row>
    <row r="2759" spans="1:20" ht="28.8" hidden="1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9">
        <v>42573.65662037037</v>
      </c>
      <c r="K2759">
        <v>1469202332</v>
      </c>
      <c r="L2759" t="b">
        <v>0</v>
      </c>
      <c r="M2759">
        <v>2</v>
      </c>
      <c r="N2759" t="b">
        <v>0</v>
      </c>
      <c r="O2759" t="s">
        <v>8302</v>
      </c>
      <c r="P2759">
        <f t="shared" si="86"/>
        <v>2016</v>
      </c>
      <c r="Q2759" s="12" t="s">
        <v>8320</v>
      </c>
      <c r="R2759" t="s">
        <v>8356</v>
      </c>
      <c r="S2759">
        <f t="shared" si="87"/>
        <v>7</v>
      </c>
      <c r="T2759" s="17" t="s">
        <v>8371</v>
      </c>
    </row>
    <row r="2760" spans="1:20" ht="43.2" hidden="1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9">
        <v>42639.441932870373</v>
      </c>
      <c r="K2760">
        <v>1474886183</v>
      </c>
      <c r="L2760" t="b">
        <v>0</v>
      </c>
      <c r="M2760">
        <v>6</v>
      </c>
      <c r="N2760" t="b">
        <v>0</v>
      </c>
      <c r="O2760" t="s">
        <v>8302</v>
      </c>
      <c r="P2760">
        <f t="shared" si="86"/>
        <v>2016</v>
      </c>
      <c r="Q2760" s="12" t="s">
        <v>8320</v>
      </c>
      <c r="R2760" t="s">
        <v>8356</v>
      </c>
      <c r="S2760">
        <f t="shared" si="87"/>
        <v>9</v>
      </c>
      <c r="T2760" s="17" t="s">
        <v>8373</v>
      </c>
    </row>
    <row r="2761" spans="1:20" ht="43.2" hidden="1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9">
        <v>42524.36650462963</v>
      </c>
      <c r="K2761">
        <v>1464943666</v>
      </c>
      <c r="L2761" t="b">
        <v>0</v>
      </c>
      <c r="M2761">
        <v>2</v>
      </c>
      <c r="N2761" t="b">
        <v>0</v>
      </c>
      <c r="O2761" t="s">
        <v>8302</v>
      </c>
      <c r="P2761">
        <f t="shared" si="86"/>
        <v>2016</v>
      </c>
      <c r="Q2761" s="12" t="s">
        <v>8320</v>
      </c>
      <c r="R2761" t="s">
        <v>8356</v>
      </c>
      <c r="S2761">
        <f t="shared" si="87"/>
        <v>6</v>
      </c>
      <c r="T2761" s="17" t="s">
        <v>8370</v>
      </c>
    </row>
    <row r="2762" spans="1:20" ht="43.2" hidden="1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9">
        <v>41415.461319444446</v>
      </c>
      <c r="K2762">
        <v>1369134258</v>
      </c>
      <c r="L2762" t="b">
        <v>0</v>
      </c>
      <c r="M2762">
        <v>0</v>
      </c>
      <c r="N2762" t="b">
        <v>0</v>
      </c>
      <c r="O2762" t="s">
        <v>8302</v>
      </c>
      <c r="P2762">
        <f t="shared" si="86"/>
        <v>2013</v>
      </c>
      <c r="Q2762" s="12" t="s">
        <v>8320</v>
      </c>
      <c r="R2762" t="s">
        <v>8356</v>
      </c>
      <c r="S2762">
        <f t="shared" si="87"/>
        <v>5</v>
      </c>
      <c r="T2762" s="17" t="s">
        <v>8369</v>
      </c>
    </row>
    <row r="2763" spans="1:20" ht="28.8" hidden="1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9">
        <v>41247.063576388886</v>
      </c>
      <c r="K2763">
        <v>1354584693</v>
      </c>
      <c r="L2763" t="b">
        <v>0</v>
      </c>
      <c r="M2763">
        <v>4</v>
      </c>
      <c r="N2763" t="b">
        <v>0</v>
      </c>
      <c r="O2763" t="s">
        <v>8302</v>
      </c>
      <c r="P2763">
        <f t="shared" si="86"/>
        <v>2012</v>
      </c>
      <c r="Q2763" s="12" t="s">
        <v>8320</v>
      </c>
      <c r="R2763" t="s">
        <v>8356</v>
      </c>
      <c r="S2763">
        <f t="shared" si="87"/>
        <v>12</v>
      </c>
      <c r="T2763" s="17" t="s">
        <v>8376</v>
      </c>
    </row>
    <row r="2764" spans="1:20" ht="43.2" hidden="1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9">
        <v>40927.036979166667</v>
      </c>
      <c r="K2764">
        <v>1326934395</v>
      </c>
      <c r="L2764" t="b">
        <v>0</v>
      </c>
      <c r="M2764">
        <v>1</v>
      </c>
      <c r="N2764" t="b">
        <v>0</v>
      </c>
      <c r="O2764" t="s">
        <v>8302</v>
      </c>
      <c r="P2764">
        <f t="shared" si="86"/>
        <v>2012</v>
      </c>
      <c r="Q2764" s="12" t="s">
        <v>8320</v>
      </c>
      <c r="R2764" t="s">
        <v>8356</v>
      </c>
      <c r="S2764">
        <f t="shared" si="87"/>
        <v>1</v>
      </c>
      <c r="T2764" s="17" t="s">
        <v>8365</v>
      </c>
    </row>
    <row r="2765" spans="1:20" ht="28.8" hidden="1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9">
        <v>41373.579675925925</v>
      </c>
      <c r="K2765">
        <v>1365515684</v>
      </c>
      <c r="L2765" t="b">
        <v>0</v>
      </c>
      <c r="M2765">
        <v>3</v>
      </c>
      <c r="N2765" t="b">
        <v>0</v>
      </c>
      <c r="O2765" t="s">
        <v>8302</v>
      </c>
      <c r="P2765">
        <f t="shared" si="86"/>
        <v>2013</v>
      </c>
      <c r="Q2765" s="12" t="s">
        <v>8320</v>
      </c>
      <c r="R2765" t="s">
        <v>8356</v>
      </c>
      <c r="S2765">
        <f t="shared" si="87"/>
        <v>4</v>
      </c>
      <c r="T2765" s="17" t="s">
        <v>8368</v>
      </c>
    </row>
    <row r="2766" spans="1:20" ht="43.2" hidden="1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9">
        <v>41030.292025462964</v>
      </c>
      <c r="K2766">
        <v>1335855631</v>
      </c>
      <c r="L2766" t="b">
        <v>0</v>
      </c>
      <c r="M2766">
        <v>4</v>
      </c>
      <c r="N2766" t="b">
        <v>0</v>
      </c>
      <c r="O2766" t="s">
        <v>8302</v>
      </c>
      <c r="P2766">
        <f t="shared" si="86"/>
        <v>2012</v>
      </c>
      <c r="Q2766" s="12" t="s">
        <v>8320</v>
      </c>
      <c r="R2766" t="s">
        <v>8356</v>
      </c>
      <c r="S2766">
        <f t="shared" si="87"/>
        <v>5</v>
      </c>
      <c r="T2766" s="17" t="s">
        <v>8369</v>
      </c>
    </row>
    <row r="2767" spans="1:20" ht="43.2" hidden="1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9">
        <v>41194.579027777778</v>
      </c>
      <c r="K2767">
        <v>1350050028</v>
      </c>
      <c r="L2767" t="b">
        <v>0</v>
      </c>
      <c r="M2767">
        <v>0</v>
      </c>
      <c r="N2767" t="b">
        <v>0</v>
      </c>
      <c r="O2767" t="s">
        <v>8302</v>
      </c>
      <c r="P2767">
        <f t="shared" si="86"/>
        <v>2012</v>
      </c>
      <c r="Q2767" s="12" t="s">
        <v>8320</v>
      </c>
      <c r="R2767" t="s">
        <v>8356</v>
      </c>
      <c r="S2767">
        <f t="shared" si="87"/>
        <v>10</v>
      </c>
      <c r="T2767" s="17" t="s">
        <v>8374</v>
      </c>
    </row>
    <row r="2768" spans="1:20" ht="43.2" hidden="1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9">
        <v>40736.668032407404</v>
      </c>
      <c r="K2768">
        <v>1310486518</v>
      </c>
      <c r="L2768" t="b">
        <v>0</v>
      </c>
      <c r="M2768">
        <v>4</v>
      </c>
      <c r="N2768" t="b">
        <v>0</v>
      </c>
      <c r="O2768" t="s">
        <v>8302</v>
      </c>
      <c r="P2768">
        <f t="shared" si="86"/>
        <v>2011</v>
      </c>
      <c r="Q2768" s="12" t="s">
        <v>8320</v>
      </c>
      <c r="R2768" t="s">
        <v>8356</v>
      </c>
      <c r="S2768">
        <f t="shared" si="87"/>
        <v>7</v>
      </c>
      <c r="T2768" s="17" t="s">
        <v>8371</v>
      </c>
    </row>
    <row r="2769" spans="1:20" ht="43.2" hidden="1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9">
        <v>42172.958912037036</v>
      </c>
      <c r="K2769">
        <v>1434582050</v>
      </c>
      <c r="L2769" t="b">
        <v>0</v>
      </c>
      <c r="M2769">
        <v>3</v>
      </c>
      <c r="N2769" t="b">
        <v>0</v>
      </c>
      <c r="O2769" t="s">
        <v>8302</v>
      </c>
      <c r="P2769">
        <f t="shared" si="86"/>
        <v>2015</v>
      </c>
      <c r="Q2769" s="12" t="s">
        <v>8320</v>
      </c>
      <c r="R2769" t="s">
        <v>8356</v>
      </c>
      <c r="S2769">
        <f t="shared" si="87"/>
        <v>6</v>
      </c>
      <c r="T2769" s="17" t="s">
        <v>8370</v>
      </c>
    </row>
    <row r="2770" spans="1:20" ht="43.2" hidden="1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9">
        <v>40967.614849537036</v>
      </c>
      <c r="K2770">
        <v>1330440323</v>
      </c>
      <c r="L2770" t="b">
        <v>0</v>
      </c>
      <c r="M2770">
        <v>34</v>
      </c>
      <c r="N2770" t="b">
        <v>0</v>
      </c>
      <c r="O2770" t="s">
        <v>8302</v>
      </c>
      <c r="P2770">
        <f t="shared" si="86"/>
        <v>2012</v>
      </c>
      <c r="Q2770" s="12" t="s">
        <v>8320</v>
      </c>
      <c r="R2770" t="s">
        <v>8356</v>
      </c>
      <c r="S2770">
        <f t="shared" si="87"/>
        <v>2</v>
      </c>
      <c r="T2770" s="17" t="s">
        <v>8366</v>
      </c>
    </row>
    <row r="2771" spans="1:20" ht="43.2" hidden="1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9">
        <v>41745.826273148145</v>
      </c>
      <c r="K2771">
        <v>1397677790</v>
      </c>
      <c r="L2771" t="b">
        <v>0</v>
      </c>
      <c r="M2771">
        <v>2</v>
      </c>
      <c r="N2771" t="b">
        <v>0</v>
      </c>
      <c r="O2771" t="s">
        <v>8302</v>
      </c>
      <c r="P2771">
        <f t="shared" si="86"/>
        <v>2014</v>
      </c>
      <c r="Q2771" s="12" t="s">
        <v>8320</v>
      </c>
      <c r="R2771" t="s">
        <v>8356</v>
      </c>
      <c r="S2771">
        <f t="shared" si="87"/>
        <v>4</v>
      </c>
      <c r="T2771" s="17" t="s">
        <v>8368</v>
      </c>
    </row>
    <row r="2772" spans="1:20" ht="43.2" hidden="1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9">
        <v>41686.705208333333</v>
      </c>
      <c r="K2772">
        <v>1392569730</v>
      </c>
      <c r="L2772" t="b">
        <v>0</v>
      </c>
      <c r="M2772">
        <v>33</v>
      </c>
      <c r="N2772" t="b">
        <v>0</v>
      </c>
      <c r="O2772" t="s">
        <v>8302</v>
      </c>
      <c r="P2772">
        <f t="shared" si="86"/>
        <v>2014</v>
      </c>
      <c r="Q2772" s="12" t="s">
        <v>8320</v>
      </c>
      <c r="R2772" t="s">
        <v>8356</v>
      </c>
      <c r="S2772">
        <f t="shared" si="87"/>
        <v>2</v>
      </c>
      <c r="T2772" s="17" t="s">
        <v>8366</v>
      </c>
    </row>
    <row r="2773" spans="1:20" ht="43.2" hidden="1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9">
        <v>41257.531712962962</v>
      </c>
      <c r="K2773">
        <v>1355489140</v>
      </c>
      <c r="L2773" t="b">
        <v>0</v>
      </c>
      <c r="M2773">
        <v>0</v>
      </c>
      <c r="N2773" t="b">
        <v>0</v>
      </c>
      <c r="O2773" t="s">
        <v>8302</v>
      </c>
      <c r="P2773">
        <f t="shared" si="86"/>
        <v>2012</v>
      </c>
      <c r="Q2773" s="12" t="s">
        <v>8320</v>
      </c>
      <c r="R2773" t="s">
        <v>8356</v>
      </c>
      <c r="S2773">
        <f t="shared" si="87"/>
        <v>12</v>
      </c>
      <c r="T2773" s="17" t="s">
        <v>8376</v>
      </c>
    </row>
    <row r="2774" spans="1:20" ht="43.2" hidden="1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9">
        <v>41537.869143518517</v>
      </c>
      <c r="K2774">
        <v>1379710294</v>
      </c>
      <c r="L2774" t="b">
        <v>0</v>
      </c>
      <c r="M2774">
        <v>0</v>
      </c>
      <c r="N2774" t="b">
        <v>0</v>
      </c>
      <c r="O2774" t="s">
        <v>8302</v>
      </c>
      <c r="P2774">
        <f t="shared" si="86"/>
        <v>2013</v>
      </c>
      <c r="Q2774" s="12" t="s">
        <v>8320</v>
      </c>
      <c r="R2774" t="s">
        <v>8356</v>
      </c>
      <c r="S2774">
        <f t="shared" si="87"/>
        <v>9</v>
      </c>
      <c r="T2774" s="17" t="s">
        <v>8373</v>
      </c>
    </row>
    <row r="2775" spans="1:20" ht="43.2" hidden="1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9">
        <v>42474.86482638889</v>
      </c>
      <c r="K2775">
        <v>1460666721</v>
      </c>
      <c r="L2775" t="b">
        <v>0</v>
      </c>
      <c r="M2775">
        <v>1</v>
      </c>
      <c r="N2775" t="b">
        <v>0</v>
      </c>
      <c r="O2775" t="s">
        <v>8302</v>
      </c>
      <c r="P2775">
        <f t="shared" si="86"/>
        <v>2016</v>
      </c>
      <c r="Q2775" s="12" t="s">
        <v>8320</v>
      </c>
      <c r="R2775" t="s">
        <v>8356</v>
      </c>
      <c r="S2775">
        <f t="shared" si="87"/>
        <v>4</v>
      </c>
      <c r="T2775" s="17" t="s">
        <v>8368</v>
      </c>
    </row>
    <row r="2776" spans="1:20" ht="43.2" hidden="1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9">
        <v>41311.126481481479</v>
      </c>
      <c r="K2776">
        <v>1360119728</v>
      </c>
      <c r="L2776" t="b">
        <v>0</v>
      </c>
      <c r="M2776">
        <v>13</v>
      </c>
      <c r="N2776" t="b">
        <v>0</v>
      </c>
      <c r="O2776" t="s">
        <v>8302</v>
      </c>
      <c r="P2776">
        <f t="shared" si="86"/>
        <v>2013</v>
      </c>
      <c r="Q2776" s="12" t="s">
        <v>8320</v>
      </c>
      <c r="R2776" t="s">
        <v>8356</v>
      </c>
      <c r="S2776">
        <f t="shared" si="87"/>
        <v>2</v>
      </c>
      <c r="T2776" s="17" t="s">
        <v>8366</v>
      </c>
    </row>
    <row r="2777" spans="1:20" ht="43.2" hidden="1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9">
        <v>40863.013356481482</v>
      </c>
      <c r="K2777">
        <v>1321402754</v>
      </c>
      <c r="L2777" t="b">
        <v>0</v>
      </c>
      <c r="M2777">
        <v>2</v>
      </c>
      <c r="N2777" t="b">
        <v>0</v>
      </c>
      <c r="O2777" t="s">
        <v>8302</v>
      </c>
      <c r="P2777">
        <f t="shared" si="86"/>
        <v>2011</v>
      </c>
      <c r="Q2777" s="12" t="s">
        <v>8320</v>
      </c>
      <c r="R2777" t="s">
        <v>8356</v>
      </c>
      <c r="S2777">
        <f t="shared" si="87"/>
        <v>11</v>
      </c>
      <c r="T2777" s="17" t="s">
        <v>8375</v>
      </c>
    </row>
    <row r="2778" spans="1:20" ht="57.6" hidden="1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9">
        <v>42136.297175925924</v>
      </c>
      <c r="K2778">
        <v>1431414476</v>
      </c>
      <c r="L2778" t="b">
        <v>0</v>
      </c>
      <c r="M2778">
        <v>36</v>
      </c>
      <c r="N2778" t="b">
        <v>0</v>
      </c>
      <c r="O2778" t="s">
        <v>8302</v>
      </c>
      <c r="P2778">
        <f t="shared" si="86"/>
        <v>2015</v>
      </c>
      <c r="Q2778" s="12" t="s">
        <v>8320</v>
      </c>
      <c r="R2778" t="s">
        <v>8356</v>
      </c>
      <c r="S2778">
        <f t="shared" si="87"/>
        <v>5</v>
      </c>
      <c r="T2778" s="17" t="s">
        <v>8369</v>
      </c>
    </row>
    <row r="2779" spans="1:20" ht="43.2" hidden="1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9">
        <v>42172.669027777774</v>
      </c>
      <c r="K2779">
        <v>1434557004</v>
      </c>
      <c r="L2779" t="b">
        <v>0</v>
      </c>
      <c r="M2779">
        <v>1</v>
      </c>
      <c r="N2779" t="b">
        <v>0</v>
      </c>
      <c r="O2779" t="s">
        <v>8302</v>
      </c>
      <c r="P2779">
        <f t="shared" si="86"/>
        <v>2015</v>
      </c>
      <c r="Q2779" s="12" t="s">
        <v>8320</v>
      </c>
      <c r="R2779" t="s">
        <v>8356</v>
      </c>
      <c r="S2779">
        <f t="shared" si="87"/>
        <v>6</v>
      </c>
      <c r="T2779" s="17" t="s">
        <v>8370</v>
      </c>
    </row>
    <row r="2780" spans="1:20" ht="57.6" hidden="1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9">
        <v>41846.978078703702</v>
      </c>
      <c r="K2780">
        <v>1406417306</v>
      </c>
      <c r="L2780" t="b">
        <v>0</v>
      </c>
      <c r="M2780">
        <v>15</v>
      </c>
      <c r="N2780" t="b">
        <v>0</v>
      </c>
      <c r="O2780" t="s">
        <v>8302</v>
      </c>
      <c r="P2780">
        <f t="shared" si="86"/>
        <v>2014</v>
      </c>
      <c r="Q2780" s="12" t="s">
        <v>8320</v>
      </c>
      <c r="R2780" t="s">
        <v>8356</v>
      </c>
      <c r="S2780">
        <f t="shared" si="87"/>
        <v>7</v>
      </c>
      <c r="T2780" s="17" t="s">
        <v>8371</v>
      </c>
    </row>
    <row r="2781" spans="1:20" ht="43.2" hidden="1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9">
        <v>42300.5858912037</v>
      </c>
      <c r="K2781">
        <v>1445609021</v>
      </c>
      <c r="L2781" t="b">
        <v>0</v>
      </c>
      <c r="M2781">
        <v>1</v>
      </c>
      <c r="N2781" t="b">
        <v>0</v>
      </c>
      <c r="O2781" t="s">
        <v>8302</v>
      </c>
      <c r="P2781">
        <f t="shared" si="86"/>
        <v>2015</v>
      </c>
      <c r="Q2781" s="12" t="s">
        <v>8320</v>
      </c>
      <c r="R2781" t="s">
        <v>8356</v>
      </c>
      <c r="S2781">
        <f t="shared" si="87"/>
        <v>10</v>
      </c>
      <c r="T2781" s="17" t="s">
        <v>8374</v>
      </c>
    </row>
    <row r="2782" spans="1:20" ht="28.8" hidden="1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9">
        <v>42774.447777777779</v>
      </c>
      <c r="K2782">
        <v>1486550688</v>
      </c>
      <c r="L2782" t="b">
        <v>0</v>
      </c>
      <c r="M2782">
        <v>0</v>
      </c>
      <c r="N2782" t="b">
        <v>0</v>
      </c>
      <c r="O2782" t="s">
        <v>8302</v>
      </c>
      <c r="P2782">
        <f t="shared" si="86"/>
        <v>2017</v>
      </c>
      <c r="Q2782" s="12" t="s">
        <v>8320</v>
      </c>
      <c r="R2782" t="s">
        <v>8356</v>
      </c>
      <c r="S2782">
        <f t="shared" si="87"/>
        <v>2</v>
      </c>
      <c r="T2782" s="17" t="s">
        <v>8366</v>
      </c>
    </row>
    <row r="2783" spans="1:20" ht="28.8" x14ac:dyDescent="0.5500000000000000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9">
        <v>42018.94159722222</v>
      </c>
      <c r="K2783">
        <v>1421274954</v>
      </c>
      <c r="L2783" t="b">
        <v>0</v>
      </c>
      <c r="M2783">
        <v>28</v>
      </c>
      <c r="N2783" t="b">
        <v>1</v>
      </c>
      <c r="O2783" t="s">
        <v>8269</v>
      </c>
      <c r="P2783">
        <f t="shared" si="86"/>
        <v>2015</v>
      </c>
      <c r="Q2783" s="12" t="s">
        <v>8315</v>
      </c>
      <c r="R2783" t="s">
        <v>8316</v>
      </c>
      <c r="S2783">
        <f t="shared" si="87"/>
        <v>1</v>
      </c>
      <c r="T2783" s="17" t="s">
        <v>8365</v>
      </c>
    </row>
    <row r="2784" spans="1:20" ht="28.8" x14ac:dyDescent="0.5500000000000000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9">
        <v>42026.924976851849</v>
      </c>
      <c r="K2784">
        <v>1421964718</v>
      </c>
      <c r="L2784" t="b">
        <v>0</v>
      </c>
      <c r="M2784">
        <v>18</v>
      </c>
      <c r="N2784" t="b">
        <v>1</v>
      </c>
      <c r="O2784" t="s">
        <v>8269</v>
      </c>
      <c r="P2784">
        <f t="shared" si="86"/>
        <v>2015</v>
      </c>
      <c r="Q2784" s="12" t="s">
        <v>8315</v>
      </c>
      <c r="R2784" t="s">
        <v>8316</v>
      </c>
      <c r="S2784">
        <f t="shared" si="87"/>
        <v>1</v>
      </c>
      <c r="T2784" s="17" t="s">
        <v>8365</v>
      </c>
    </row>
    <row r="2785" spans="1:20" ht="43.2" x14ac:dyDescent="0.5500000000000000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9">
        <v>42103.535254629627</v>
      </c>
      <c r="K2785">
        <v>1428583846</v>
      </c>
      <c r="L2785" t="b">
        <v>0</v>
      </c>
      <c r="M2785">
        <v>61</v>
      </c>
      <c r="N2785" t="b">
        <v>1</v>
      </c>
      <c r="O2785" t="s">
        <v>8269</v>
      </c>
      <c r="P2785">
        <f t="shared" si="86"/>
        <v>2015</v>
      </c>
      <c r="Q2785" s="12" t="s">
        <v>8315</v>
      </c>
      <c r="R2785" t="s">
        <v>8316</v>
      </c>
      <c r="S2785">
        <f t="shared" si="87"/>
        <v>4</v>
      </c>
      <c r="T2785" s="17" t="s">
        <v>8368</v>
      </c>
    </row>
    <row r="2786" spans="1:20" ht="43.2" x14ac:dyDescent="0.5500000000000000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9">
        <v>41920.787534722222</v>
      </c>
      <c r="K2786">
        <v>1412794443</v>
      </c>
      <c r="L2786" t="b">
        <v>0</v>
      </c>
      <c r="M2786">
        <v>108</v>
      </c>
      <c r="N2786" t="b">
        <v>1</v>
      </c>
      <c r="O2786" t="s">
        <v>8269</v>
      </c>
      <c r="P2786">
        <f t="shared" si="86"/>
        <v>2014</v>
      </c>
      <c r="Q2786" s="12" t="s">
        <v>8315</v>
      </c>
      <c r="R2786" t="s">
        <v>8316</v>
      </c>
      <c r="S2786">
        <f t="shared" si="87"/>
        <v>10</v>
      </c>
      <c r="T2786" s="17" t="s">
        <v>8374</v>
      </c>
    </row>
    <row r="2787" spans="1:20" ht="43.2" x14ac:dyDescent="0.5500000000000000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9">
        <v>42558.189432870371</v>
      </c>
      <c r="K2787">
        <v>1467865967</v>
      </c>
      <c r="L2787" t="b">
        <v>0</v>
      </c>
      <c r="M2787">
        <v>142</v>
      </c>
      <c r="N2787" t="b">
        <v>1</v>
      </c>
      <c r="O2787" t="s">
        <v>8269</v>
      </c>
      <c r="P2787">
        <f t="shared" si="86"/>
        <v>2016</v>
      </c>
      <c r="Q2787" s="12" t="s">
        <v>8315</v>
      </c>
      <c r="R2787" t="s">
        <v>8316</v>
      </c>
      <c r="S2787">
        <f t="shared" si="87"/>
        <v>7</v>
      </c>
      <c r="T2787" s="17" t="s">
        <v>8371</v>
      </c>
    </row>
    <row r="2788" spans="1:20" ht="28.8" x14ac:dyDescent="0.5500000000000000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9">
        <v>41815.569212962961</v>
      </c>
      <c r="K2788">
        <v>1403703580</v>
      </c>
      <c r="L2788" t="b">
        <v>0</v>
      </c>
      <c r="M2788">
        <v>74</v>
      </c>
      <c r="N2788" t="b">
        <v>1</v>
      </c>
      <c r="O2788" t="s">
        <v>8269</v>
      </c>
      <c r="P2788">
        <f t="shared" si="86"/>
        <v>2014</v>
      </c>
      <c r="Q2788" s="12" t="s">
        <v>8315</v>
      </c>
      <c r="R2788" t="s">
        <v>8316</v>
      </c>
      <c r="S2788">
        <f t="shared" si="87"/>
        <v>6</v>
      </c>
      <c r="T2788" s="17" t="s">
        <v>8370</v>
      </c>
    </row>
    <row r="2789" spans="1:20" ht="43.2" x14ac:dyDescent="0.5500000000000000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9">
        <v>41808.198518518519</v>
      </c>
      <c r="K2789">
        <v>1403066752</v>
      </c>
      <c r="L2789" t="b">
        <v>0</v>
      </c>
      <c r="M2789">
        <v>38</v>
      </c>
      <c r="N2789" t="b">
        <v>1</v>
      </c>
      <c r="O2789" t="s">
        <v>8269</v>
      </c>
      <c r="P2789">
        <f t="shared" si="86"/>
        <v>2014</v>
      </c>
      <c r="Q2789" s="12" t="s">
        <v>8315</v>
      </c>
      <c r="R2789" t="s">
        <v>8316</v>
      </c>
      <c r="S2789">
        <f t="shared" si="87"/>
        <v>6</v>
      </c>
      <c r="T2789" s="17" t="s">
        <v>8370</v>
      </c>
    </row>
    <row r="2790" spans="1:20" ht="43.2" x14ac:dyDescent="0.5500000000000000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9">
        <v>42550.701886574076</v>
      </c>
      <c r="K2790">
        <v>1467219043</v>
      </c>
      <c r="L2790" t="b">
        <v>0</v>
      </c>
      <c r="M2790">
        <v>20</v>
      </c>
      <c r="N2790" t="b">
        <v>1</v>
      </c>
      <c r="O2790" t="s">
        <v>8269</v>
      </c>
      <c r="P2790">
        <f t="shared" si="86"/>
        <v>2016</v>
      </c>
      <c r="Q2790" s="12" t="s">
        <v>8315</v>
      </c>
      <c r="R2790" t="s">
        <v>8316</v>
      </c>
      <c r="S2790">
        <f t="shared" si="87"/>
        <v>6</v>
      </c>
      <c r="T2790" s="17" t="s">
        <v>8370</v>
      </c>
    </row>
    <row r="2791" spans="1:20" ht="28.8" x14ac:dyDescent="0.5500000000000000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9">
        <v>42056.013124999998</v>
      </c>
      <c r="K2791">
        <v>1424477934</v>
      </c>
      <c r="L2791" t="b">
        <v>0</v>
      </c>
      <c r="M2791">
        <v>24</v>
      </c>
      <c r="N2791" t="b">
        <v>1</v>
      </c>
      <c r="O2791" t="s">
        <v>8269</v>
      </c>
      <c r="P2791">
        <f t="shared" si="86"/>
        <v>2015</v>
      </c>
      <c r="Q2791" s="12" t="s">
        <v>8315</v>
      </c>
      <c r="R2791" t="s">
        <v>8316</v>
      </c>
      <c r="S2791">
        <f t="shared" si="87"/>
        <v>2</v>
      </c>
      <c r="T2791" s="17" t="s">
        <v>8366</v>
      </c>
    </row>
    <row r="2792" spans="1:20" ht="43.2" x14ac:dyDescent="0.5500000000000000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9">
        <v>42016.938692129632</v>
      </c>
      <c r="K2792">
        <v>1421101903</v>
      </c>
      <c r="L2792" t="b">
        <v>0</v>
      </c>
      <c r="M2792">
        <v>66</v>
      </c>
      <c r="N2792" t="b">
        <v>1</v>
      </c>
      <c r="O2792" t="s">
        <v>8269</v>
      </c>
      <c r="P2792">
        <f t="shared" si="86"/>
        <v>2015</v>
      </c>
      <c r="Q2792" s="12" t="s">
        <v>8315</v>
      </c>
      <c r="R2792" t="s">
        <v>8316</v>
      </c>
      <c r="S2792">
        <f t="shared" si="87"/>
        <v>1</v>
      </c>
      <c r="T2792" s="17" t="s">
        <v>8365</v>
      </c>
    </row>
    <row r="2793" spans="1:20" ht="43.2" x14ac:dyDescent="0.5500000000000000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9">
        <v>42591.899988425925</v>
      </c>
      <c r="K2793">
        <v>1470778559</v>
      </c>
      <c r="L2793" t="b">
        <v>0</v>
      </c>
      <c r="M2793">
        <v>28</v>
      </c>
      <c r="N2793" t="b">
        <v>1</v>
      </c>
      <c r="O2793" t="s">
        <v>8269</v>
      </c>
      <c r="P2793">
        <f t="shared" si="86"/>
        <v>2016</v>
      </c>
      <c r="Q2793" s="12" t="s">
        <v>8315</v>
      </c>
      <c r="R2793" t="s">
        <v>8316</v>
      </c>
      <c r="S2793">
        <f t="shared" si="87"/>
        <v>8</v>
      </c>
      <c r="T2793" s="17" t="s">
        <v>8372</v>
      </c>
    </row>
    <row r="2794" spans="1:20" ht="43.2" x14ac:dyDescent="0.5500000000000000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9">
        <v>42183.231006944443</v>
      </c>
      <c r="K2794">
        <v>1435469559</v>
      </c>
      <c r="L2794" t="b">
        <v>0</v>
      </c>
      <c r="M2794">
        <v>24</v>
      </c>
      <c r="N2794" t="b">
        <v>1</v>
      </c>
      <c r="O2794" t="s">
        <v>8269</v>
      </c>
      <c r="P2794">
        <f t="shared" si="86"/>
        <v>2015</v>
      </c>
      <c r="Q2794" s="12" t="s">
        <v>8315</v>
      </c>
      <c r="R2794" t="s">
        <v>8316</v>
      </c>
      <c r="S2794">
        <f t="shared" si="87"/>
        <v>6</v>
      </c>
      <c r="T2794" s="17" t="s">
        <v>8370</v>
      </c>
    </row>
    <row r="2795" spans="1:20" ht="57.6" x14ac:dyDescent="0.5500000000000000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9">
        <v>42176.419039351851</v>
      </c>
      <c r="K2795">
        <v>1434881005</v>
      </c>
      <c r="L2795" t="b">
        <v>0</v>
      </c>
      <c r="M2795">
        <v>73</v>
      </c>
      <c r="N2795" t="b">
        <v>1</v>
      </c>
      <c r="O2795" t="s">
        <v>8269</v>
      </c>
      <c r="P2795">
        <f t="shared" si="86"/>
        <v>2015</v>
      </c>
      <c r="Q2795" s="12" t="s">
        <v>8315</v>
      </c>
      <c r="R2795" t="s">
        <v>8316</v>
      </c>
      <c r="S2795">
        <f t="shared" si="87"/>
        <v>6</v>
      </c>
      <c r="T2795" s="17" t="s">
        <v>8370</v>
      </c>
    </row>
    <row r="2796" spans="1:20" ht="57.6" x14ac:dyDescent="0.5500000000000000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9">
        <v>42416.691655092596</v>
      </c>
      <c r="K2796">
        <v>1455640559</v>
      </c>
      <c r="L2796" t="b">
        <v>0</v>
      </c>
      <c r="M2796">
        <v>3</v>
      </c>
      <c r="N2796" t="b">
        <v>1</v>
      </c>
      <c r="O2796" t="s">
        <v>8269</v>
      </c>
      <c r="P2796">
        <f t="shared" si="86"/>
        <v>2016</v>
      </c>
      <c r="Q2796" s="12" t="s">
        <v>8315</v>
      </c>
      <c r="R2796" t="s">
        <v>8316</v>
      </c>
      <c r="S2796">
        <f t="shared" si="87"/>
        <v>2</v>
      </c>
      <c r="T2796" s="17" t="s">
        <v>8366</v>
      </c>
    </row>
    <row r="2797" spans="1:20" ht="43.2" x14ac:dyDescent="0.5500000000000000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9">
        <v>41780.525937500002</v>
      </c>
      <c r="K2797">
        <v>1400675841</v>
      </c>
      <c r="L2797" t="b">
        <v>0</v>
      </c>
      <c r="M2797">
        <v>20</v>
      </c>
      <c r="N2797" t="b">
        <v>1</v>
      </c>
      <c r="O2797" t="s">
        <v>8269</v>
      </c>
      <c r="P2797">
        <f t="shared" si="86"/>
        <v>2014</v>
      </c>
      <c r="Q2797" s="12" t="s">
        <v>8315</v>
      </c>
      <c r="R2797" t="s">
        <v>8316</v>
      </c>
      <c r="S2797">
        <f t="shared" si="87"/>
        <v>5</v>
      </c>
      <c r="T2797" s="17" t="s">
        <v>8369</v>
      </c>
    </row>
    <row r="2798" spans="1:20" ht="43.2" x14ac:dyDescent="0.5500000000000000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9">
        <v>41795.528101851851</v>
      </c>
      <c r="K2798">
        <v>1401972028</v>
      </c>
      <c r="L2798" t="b">
        <v>0</v>
      </c>
      <c r="M2798">
        <v>21</v>
      </c>
      <c r="N2798" t="b">
        <v>1</v>
      </c>
      <c r="O2798" t="s">
        <v>8269</v>
      </c>
      <c r="P2798">
        <f t="shared" si="86"/>
        <v>2014</v>
      </c>
      <c r="Q2798" s="12" t="s">
        <v>8315</v>
      </c>
      <c r="R2798" t="s">
        <v>8316</v>
      </c>
      <c r="S2798">
        <f t="shared" si="87"/>
        <v>6</v>
      </c>
      <c r="T2798" s="17" t="s">
        <v>8370</v>
      </c>
    </row>
    <row r="2799" spans="1:20" ht="43.2" x14ac:dyDescent="0.5500000000000000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9">
        <v>41798.94027777778</v>
      </c>
      <c r="K2799">
        <v>1402266840</v>
      </c>
      <c r="L2799" t="b">
        <v>0</v>
      </c>
      <c r="M2799">
        <v>94</v>
      </c>
      <c r="N2799" t="b">
        <v>1</v>
      </c>
      <c r="O2799" t="s">
        <v>8269</v>
      </c>
      <c r="P2799">
        <f t="shared" si="86"/>
        <v>2014</v>
      </c>
      <c r="Q2799" s="12" t="s">
        <v>8315</v>
      </c>
      <c r="R2799" t="s">
        <v>8316</v>
      </c>
      <c r="S2799">
        <f t="shared" si="87"/>
        <v>6</v>
      </c>
      <c r="T2799" s="17" t="s">
        <v>8370</v>
      </c>
    </row>
    <row r="2800" spans="1:20" ht="43.2" x14ac:dyDescent="0.5500000000000000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9">
        <v>42201.675011574072</v>
      </c>
      <c r="K2800">
        <v>1437063121</v>
      </c>
      <c r="L2800" t="b">
        <v>0</v>
      </c>
      <c r="M2800">
        <v>139</v>
      </c>
      <c r="N2800" t="b">
        <v>1</v>
      </c>
      <c r="O2800" t="s">
        <v>8269</v>
      </c>
      <c r="P2800">
        <f t="shared" si="86"/>
        <v>2015</v>
      </c>
      <c r="Q2800" s="12" t="s">
        <v>8315</v>
      </c>
      <c r="R2800" t="s">
        <v>8316</v>
      </c>
      <c r="S2800">
        <f t="shared" si="87"/>
        <v>7</v>
      </c>
      <c r="T2800" s="17" t="s">
        <v>8371</v>
      </c>
    </row>
    <row r="2801" spans="1:20" ht="43.2" x14ac:dyDescent="0.5500000000000000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9">
        <v>42507.264699074076</v>
      </c>
      <c r="K2801">
        <v>1463466070</v>
      </c>
      <c r="L2801" t="b">
        <v>0</v>
      </c>
      <c r="M2801">
        <v>130</v>
      </c>
      <c r="N2801" t="b">
        <v>1</v>
      </c>
      <c r="O2801" t="s">
        <v>8269</v>
      </c>
      <c r="P2801">
        <f t="shared" si="86"/>
        <v>2016</v>
      </c>
      <c r="Q2801" s="12" t="s">
        <v>8315</v>
      </c>
      <c r="R2801" t="s">
        <v>8316</v>
      </c>
      <c r="S2801">
        <f t="shared" si="87"/>
        <v>5</v>
      </c>
      <c r="T2801" s="17" t="s">
        <v>8369</v>
      </c>
    </row>
    <row r="2802" spans="1:20" ht="43.2" x14ac:dyDescent="0.5500000000000000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9">
        <v>41948.552847222221</v>
      </c>
      <c r="K2802">
        <v>1415193366</v>
      </c>
      <c r="L2802" t="b">
        <v>0</v>
      </c>
      <c r="M2802">
        <v>31</v>
      </c>
      <c r="N2802" t="b">
        <v>1</v>
      </c>
      <c r="O2802" t="s">
        <v>8269</v>
      </c>
      <c r="P2802">
        <f t="shared" si="86"/>
        <v>2014</v>
      </c>
      <c r="Q2802" s="12" t="s">
        <v>8315</v>
      </c>
      <c r="R2802" t="s">
        <v>8316</v>
      </c>
      <c r="S2802">
        <f t="shared" si="87"/>
        <v>11</v>
      </c>
      <c r="T2802" s="17" t="s">
        <v>8375</v>
      </c>
    </row>
    <row r="2803" spans="1:20" ht="43.2" x14ac:dyDescent="0.5500000000000000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9">
        <v>41900.243159722224</v>
      </c>
      <c r="K2803">
        <v>1411019409</v>
      </c>
      <c r="L2803" t="b">
        <v>0</v>
      </c>
      <c r="M2803">
        <v>13</v>
      </c>
      <c r="N2803" t="b">
        <v>1</v>
      </c>
      <c r="O2803" t="s">
        <v>8269</v>
      </c>
      <c r="P2803">
        <f t="shared" si="86"/>
        <v>2014</v>
      </c>
      <c r="Q2803" s="12" t="s">
        <v>8315</v>
      </c>
      <c r="R2803" t="s">
        <v>8316</v>
      </c>
      <c r="S2803">
        <f t="shared" si="87"/>
        <v>9</v>
      </c>
      <c r="T2803" s="17" t="s">
        <v>8373</v>
      </c>
    </row>
    <row r="2804" spans="1:20" ht="43.2" x14ac:dyDescent="0.5500000000000000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9">
        <v>42192.64707175926</v>
      </c>
      <c r="K2804">
        <v>1436283107</v>
      </c>
      <c r="L2804" t="b">
        <v>0</v>
      </c>
      <c r="M2804">
        <v>90</v>
      </c>
      <c r="N2804" t="b">
        <v>1</v>
      </c>
      <c r="O2804" t="s">
        <v>8269</v>
      </c>
      <c r="P2804">
        <f t="shared" si="86"/>
        <v>2015</v>
      </c>
      <c r="Q2804" s="12" t="s">
        <v>8315</v>
      </c>
      <c r="R2804" t="s">
        <v>8316</v>
      </c>
      <c r="S2804">
        <f t="shared" si="87"/>
        <v>7</v>
      </c>
      <c r="T2804" s="17" t="s">
        <v>8371</v>
      </c>
    </row>
    <row r="2805" spans="1:20" ht="43.2" x14ac:dyDescent="0.5500000000000000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9">
        <v>42158.065694444442</v>
      </c>
      <c r="K2805">
        <v>1433295276</v>
      </c>
      <c r="L2805" t="b">
        <v>0</v>
      </c>
      <c r="M2805">
        <v>141</v>
      </c>
      <c r="N2805" t="b">
        <v>1</v>
      </c>
      <c r="O2805" t="s">
        <v>8269</v>
      </c>
      <c r="P2805">
        <f t="shared" si="86"/>
        <v>2015</v>
      </c>
      <c r="Q2805" s="12" t="s">
        <v>8315</v>
      </c>
      <c r="R2805" t="s">
        <v>8316</v>
      </c>
      <c r="S2805">
        <f t="shared" si="87"/>
        <v>6</v>
      </c>
      <c r="T2805" s="17" t="s">
        <v>8370</v>
      </c>
    </row>
    <row r="2806" spans="1:20" ht="43.2" x14ac:dyDescent="0.5500000000000000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9">
        <v>41881.453587962962</v>
      </c>
      <c r="K2806">
        <v>1409395990</v>
      </c>
      <c r="L2806" t="b">
        <v>0</v>
      </c>
      <c r="M2806">
        <v>23</v>
      </c>
      <c r="N2806" t="b">
        <v>1</v>
      </c>
      <c r="O2806" t="s">
        <v>8269</v>
      </c>
      <c r="P2806">
        <f t="shared" si="86"/>
        <v>2014</v>
      </c>
      <c r="Q2806" s="12" t="s">
        <v>8315</v>
      </c>
      <c r="R2806" t="s">
        <v>8316</v>
      </c>
      <c r="S2806">
        <f t="shared" si="87"/>
        <v>8</v>
      </c>
      <c r="T2806" s="17" t="s">
        <v>8372</v>
      </c>
    </row>
    <row r="2807" spans="1:20" ht="57.6" x14ac:dyDescent="0.5500000000000000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9">
        <v>42213.505474537036</v>
      </c>
      <c r="K2807">
        <v>1438085273</v>
      </c>
      <c r="L2807" t="b">
        <v>0</v>
      </c>
      <c r="M2807">
        <v>18</v>
      </c>
      <c r="N2807" t="b">
        <v>1</v>
      </c>
      <c r="O2807" t="s">
        <v>8269</v>
      </c>
      <c r="P2807">
        <f t="shared" si="86"/>
        <v>2015</v>
      </c>
      <c r="Q2807" s="12" t="s">
        <v>8315</v>
      </c>
      <c r="R2807" t="s">
        <v>8316</v>
      </c>
      <c r="S2807">
        <f t="shared" si="87"/>
        <v>7</v>
      </c>
      <c r="T2807" s="17" t="s">
        <v>8371</v>
      </c>
    </row>
    <row r="2808" spans="1:20" ht="43.2" x14ac:dyDescent="0.5500000000000000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9">
        <v>42185.267245370371</v>
      </c>
      <c r="K2808">
        <v>1435645490</v>
      </c>
      <c r="L2808" t="b">
        <v>0</v>
      </c>
      <c r="M2808">
        <v>76</v>
      </c>
      <c r="N2808" t="b">
        <v>1</v>
      </c>
      <c r="O2808" t="s">
        <v>8269</v>
      </c>
      <c r="P2808">
        <f t="shared" si="86"/>
        <v>2015</v>
      </c>
      <c r="Q2808" s="12" t="s">
        <v>8315</v>
      </c>
      <c r="R2808" t="s">
        <v>8316</v>
      </c>
      <c r="S2808">
        <f t="shared" si="87"/>
        <v>6</v>
      </c>
      <c r="T2808" s="17" t="s">
        <v>8370</v>
      </c>
    </row>
    <row r="2809" spans="1:20" x14ac:dyDescent="0.5500000000000000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9">
        <v>42154.873124999998</v>
      </c>
      <c r="K2809">
        <v>1433019438</v>
      </c>
      <c r="L2809" t="b">
        <v>0</v>
      </c>
      <c r="M2809">
        <v>93</v>
      </c>
      <c r="N2809" t="b">
        <v>1</v>
      </c>
      <c r="O2809" t="s">
        <v>8269</v>
      </c>
      <c r="P2809">
        <f t="shared" si="86"/>
        <v>2015</v>
      </c>
      <c r="Q2809" s="12" t="s">
        <v>8315</v>
      </c>
      <c r="R2809" t="s">
        <v>8316</v>
      </c>
      <c r="S2809">
        <f t="shared" si="87"/>
        <v>5</v>
      </c>
      <c r="T2809" s="17" t="s">
        <v>8369</v>
      </c>
    </row>
    <row r="2810" spans="1:20" ht="43.2" x14ac:dyDescent="0.5500000000000000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9">
        <v>42208.84646990741</v>
      </c>
      <c r="K2810">
        <v>1437682735</v>
      </c>
      <c r="L2810" t="b">
        <v>0</v>
      </c>
      <c r="M2810">
        <v>69</v>
      </c>
      <c r="N2810" t="b">
        <v>1</v>
      </c>
      <c r="O2810" t="s">
        <v>8269</v>
      </c>
      <c r="P2810">
        <f t="shared" si="86"/>
        <v>2015</v>
      </c>
      <c r="Q2810" s="12" t="s">
        <v>8315</v>
      </c>
      <c r="R2810" t="s">
        <v>8316</v>
      </c>
      <c r="S2810">
        <f t="shared" si="87"/>
        <v>7</v>
      </c>
      <c r="T2810" s="17" t="s">
        <v>8371</v>
      </c>
    </row>
    <row r="2811" spans="1:20" ht="43.2" x14ac:dyDescent="0.5500000000000000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9">
        <v>42451.496817129628</v>
      </c>
      <c r="K2811">
        <v>1458647725</v>
      </c>
      <c r="L2811" t="b">
        <v>0</v>
      </c>
      <c r="M2811">
        <v>21</v>
      </c>
      <c r="N2811" t="b">
        <v>1</v>
      </c>
      <c r="O2811" t="s">
        <v>8269</v>
      </c>
      <c r="P2811">
        <f t="shared" si="86"/>
        <v>2016</v>
      </c>
      <c r="Q2811" s="12" t="s">
        <v>8315</v>
      </c>
      <c r="R2811" t="s">
        <v>8316</v>
      </c>
      <c r="S2811">
        <f t="shared" si="87"/>
        <v>3</v>
      </c>
      <c r="T2811" s="17" t="s">
        <v>8367</v>
      </c>
    </row>
    <row r="2812" spans="1:20" ht="43.2" x14ac:dyDescent="0.5500000000000000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9">
        <v>41759.13962962963</v>
      </c>
      <c r="K2812">
        <v>1398828064</v>
      </c>
      <c r="L2812" t="b">
        <v>0</v>
      </c>
      <c r="M2812">
        <v>57</v>
      </c>
      <c r="N2812" t="b">
        <v>1</v>
      </c>
      <c r="O2812" t="s">
        <v>8269</v>
      </c>
      <c r="P2812">
        <f t="shared" si="86"/>
        <v>2014</v>
      </c>
      <c r="Q2812" s="12" t="s">
        <v>8315</v>
      </c>
      <c r="R2812" t="s">
        <v>8316</v>
      </c>
      <c r="S2812">
        <f t="shared" si="87"/>
        <v>4</v>
      </c>
      <c r="T2812" s="17" t="s">
        <v>8368</v>
      </c>
    </row>
    <row r="2813" spans="1:20" ht="43.2" x14ac:dyDescent="0.5500000000000000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9">
        <v>42028.496562499997</v>
      </c>
      <c r="K2813">
        <v>1422100503</v>
      </c>
      <c r="L2813" t="b">
        <v>0</v>
      </c>
      <c r="M2813">
        <v>108</v>
      </c>
      <c r="N2813" t="b">
        <v>1</v>
      </c>
      <c r="O2813" t="s">
        <v>8269</v>
      </c>
      <c r="P2813">
        <f t="shared" si="86"/>
        <v>2015</v>
      </c>
      <c r="Q2813" s="12" t="s">
        <v>8315</v>
      </c>
      <c r="R2813" t="s">
        <v>8316</v>
      </c>
      <c r="S2813">
        <f t="shared" si="87"/>
        <v>1</v>
      </c>
      <c r="T2813" s="17" t="s">
        <v>8365</v>
      </c>
    </row>
    <row r="2814" spans="1:20" ht="43.2" x14ac:dyDescent="0.5500000000000000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9">
        <v>42054.744189814817</v>
      </c>
      <c r="K2814">
        <v>1424368298</v>
      </c>
      <c r="L2814" t="b">
        <v>0</v>
      </c>
      <c r="M2814">
        <v>83</v>
      </c>
      <c r="N2814" t="b">
        <v>1</v>
      </c>
      <c r="O2814" t="s">
        <v>8269</v>
      </c>
      <c r="P2814">
        <f t="shared" si="86"/>
        <v>2015</v>
      </c>
      <c r="Q2814" s="12" t="s">
        <v>8315</v>
      </c>
      <c r="R2814" t="s">
        <v>8316</v>
      </c>
      <c r="S2814">
        <f t="shared" si="87"/>
        <v>2</v>
      </c>
      <c r="T2814" s="17" t="s">
        <v>8366</v>
      </c>
    </row>
    <row r="2815" spans="1:20" ht="43.2" x14ac:dyDescent="0.5500000000000000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9">
        <v>42693.742604166669</v>
      </c>
      <c r="K2815">
        <v>1479577761</v>
      </c>
      <c r="L2815" t="b">
        <v>0</v>
      </c>
      <c r="M2815">
        <v>96</v>
      </c>
      <c r="N2815" t="b">
        <v>1</v>
      </c>
      <c r="O2815" t="s">
        <v>8269</v>
      </c>
      <c r="P2815">
        <f t="shared" si="86"/>
        <v>2016</v>
      </c>
      <c r="Q2815" s="12" t="s">
        <v>8315</v>
      </c>
      <c r="R2815" t="s">
        <v>8316</v>
      </c>
      <c r="S2815">
        <f t="shared" si="87"/>
        <v>11</v>
      </c>
      <c r="T2815" s="17" t="s">
        <v>8375</v>
      </c>
    </row>
    <row r="2816" spans="1:20" ht="43.2" x14ac:dyDescent="0.5500000000000000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9">
        <v>42103.39947916667</v>
      </c>
      <c r="K2816">
        <v>1428572115</v>
      </c>
      <c r="L2816" t="b">
        <v>0</v>
      </c>
      <c r="M2816">
        <v>64</v>
      </c>
      <c r="N2816" t="b">
        <v>1</v>
      </c>
      <c r="O2816" t="s">
        <v>8269</v>
      </c>
      <c r="P2816">
        <f t="shared" si="86"/>
        <v>2015</v>
      </c>
      <c r="Q2816" s="12" t="s">
        <v>8315</v>
      </c>
      <c r="R2816" t="s">
        <v>8316</v>
      </c>
      <c r="S2816">
        <f t="shared" si="87"/>
        <v>4</v>
      </c>
      <c r="T2816" s="17" t="s">
        <v>8368</v>
      </c>
    </row>
    <row r="2817" spans="1:20" ht="43.2" x14ac:dyDescent="0.5500000000000000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9">
        <v>42559.776724537034</v>
      </c>
      <c r="K2817">
        <v>1468003109</v>
      </c>
      <c r="L2817" t="b">
        <v>0</v>
      </c>
      <c r="M2817">
        <v>14</v>
      </c>
      <c r="N2817" t="b">
        <v>1</v>
      </c>
      <c r="O2817" t="s">
        <v>8269</v>
      </c>
      <c r="P2817">
        <f t="shared" si="86"/>
        <v>2016</v>
      </c>
      <c r="Q2817" s="12" t="s">
        <v>8315</v>
      </c>
      <c r="R2817" t="s">
        <v>8316</v>
      </c>
      <c r="S2817">
        <f t="shared" si="87"/>
        <v>7</v>
      </c>
      <c r="T2817" s="17" t="s">
        <v>8371</v>
      </c>
    </row>
    <row r="2818" spans="1:20" ht="43.2" x14ac:dyDescent="0.5500000000000000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9">
        <v>42188.467499999999</v>
      </c>
      <c r="K2818">
        <v>1435921992</v>
      </c>
      <c r="L2818" t="b">
        <v>0</v>
      </c>
      <c r="M2818">
        <v>169</v>
      </c>
      <c r="N2818" t="b">
        <v>1</v>
      </c>
      <c r="O2818" t="s">
        <v>8269</v>
      </c>
      <c r="P2818">
        <f t="shared" si="86"/>
        <v>2015</v>
      </c>
      <c r="Q2818" s="12" t="s">
        <v>8315</v>
      </c>
      <c r="R2818" t="s">
        <v>8316</v>
      </c>
      <c r="S2818">
        <f t="shared" si="87"/>
        <v>7</v>
      </c>
      <c r="T2818" s="17" t="s">
        <v>8371</v>
      </c>
    </row>
    <row r="2819" spans="1:20" ht="43.2" x14ac:dyDescent="0.5500000000000000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9">
        <v>42023.634976851848</v>
      </c>
      <c r="K2819">
        <v>1421680462</v>
      </c>
      <c r="L2819" t="b">
        <v>0</v>
      </c>
      <c r="M2819">
        <v>33</v>
      </c>
      <c r="N2819" t="b">
        <v>1</v>
      </c>
      <c r="O2819" t="s">
        <v>8269</v>
      </c>
      <c r="P2819">
        <f t="shared" ref="P2819:P2882" si="88">YEAR(J2819)</f>
        <v>2015</v>
      </c>
      <c r="Q2819" s="12" t="s">
        <v>8315</v>
      </c>
      <c r="R2819" t="s">
        <v>8316</v>
      </c>
      <c r="S2819">
        <f t="shared" ref="S2819:S2882" si="89">MONTH(J2819)</f>
        <v>1</v>
      </c>
      <c r="T2819" s="17" t="s">
        <v>8365</v>
      </c>
    </row>
    <row r="2820" spans="1:20" ht="43.2" x14ac:dyDescent="0.5500000000000000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9">
        <v>42250.598217592589</v>
      </c>
      <c r="K2820">
        <v>1441290086</v>
      </c>
      <c r="L2820" t="b">
        <v>0</v>
      </c>
      <c r="M2820">
        <v>102</v>
      </c>
      <c r="N2820" t="b">
        <v>1</v>
      </c>
      <c r="O2820" t="s">
        <v>8269</v>
      </c>
      <c r="P2820">
        <f t="shared" si="88"/>
        <v>2015</v>
      </c>
      <c r="Q2820" s="12" t="s">
        <v>8315</v>
      </c>
      <c r="R2820" t="s">
        <v>8316</v>
      </c>
      <c r="S2820">
        <f t="shared" si="89"/>
        <v>9</v>
      </c>
      <c r="T2820" s="17" t="s">
        <v>8373</v>
      </c>
    </row>
    <row r="2821" spans="1:20" ht="43.2" x14ac:dyDescent="0.5500000000000000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9">
        <v>42139.525567129633</v>
      </c>
      <c r="K2821">
        <v>1431693409</v>
      </c>
      <c r="L2821" t="b">
        <v>0</v>
      </c>
      <c r="M2821">
        <v>104</v>
      </c>
      <c r="N2821" t="b">
        <v>1</v>
      </c>
      <c r="O2821" t="s">
        <v>8269</v>
      </c>
      <c r="P2821">
        <f t="shared" si="88"/>
        <v>2015</v>
      </c>
      <c r="Q2821" s="12" t="s">
        <v>8315</v>
      </c>
      <c r="R2821" t="s">
        <v>8316</v>
      </c>
      <c r="S2821">
        <f t="shared" si="89"/>
        <v>5</v>
      </c>
      <c r="T2821" s="17" t="s">
        <v>8369</v>
      </c>
    </row>
    <row r="2822" spans="1:20" ht="43.2" x14ac:dyDescent="0.5500000000000000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9">
        <v>42401.610983796294</v>
      </c>
      <c r="K2822">
        <v>1454337589</v>
      </c>
      <c r="L2822" t="b">
        <v>0</v>
      </c>
      <c r="M2822">
        <v>20</v>
      </c>
      <c r="N2822" t="b">
        <v>1</v>
      </c>
      <c r="O2822" t="s">
        <v>8269</v>
      </c>
      <c r="P2822">
        <f t="shared" si="88"/>
        <v>2016</v>
      </c>
      <c r="Q2822" s="12" t="s">
        <v>8315</v>
      </c>
      <c r="R2822" t="s">
        <v>8316</v>
      </c>
      <c r="S2822">
        <f t="shared" si="89"/>
        <v>2</v>
      </c>
      <c r="T2822" s="17" t="s">
        <v>8366</v>
      </c>
    </row>
    <row r="2823" spans="1:20" ht="43.2" x14ac:dyDescent="0.5500000000000000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9">
        <v>41875.922858796293</v>
      </c>
      <c r="K2823">
        <v>1408918135</v>
      </c>
      <c r="L2823" t="b">
        <v>0</v>
      </c>
      <c r="M2823">
        <v>35</v>
      </c>
      <c r="N2823" t="b">
        <v>1</v>
      </c>
      <c r="O2823" t="s">
        <v>8269</v>
      </c>
      <c r="P2823">
        <f t="shared" si="88"/>
        <v>2014</v>
      </c>
      <c r="Q2823" s="12" t="s">
        <v>8315</v>
      </c>
      <c r="R2823" t="s">
        <v>8316</v>
      </c>
      <c r="S2823">
        <f t="shared" si="89"/>
        <v>8</v>
      </c>
      <c r="T2823" s="17" t="s">
        <v>8372</v>
      </c>
    </row>
    <row r="2824" spans="1:20" ht="43.2" x14ac:dyDescent="0.5500000000000000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9">
        <v>42060.683935185189</v>
      </c>
      <c r="K2824">
        <v>1424881492</v>
      </c>
      <c r="L2824" t="b">
        <v>0</v>
      </c>
      <c r="M2824">
        <v>94</v>
      </c>
      <c r="N2824" t="b">
        <v>1</v>
      </c>
      <c r="O2824" t="s">
        <v>8269</v>
      </c>
      <c r="P2824">
        <f t="shared" si="88"/>
        <v>2015</v>
      </c>
      <c r="Q2824" s="12" t="s">
        <v>8315</v>
      </c>
      <c r="R2824" t="s">
        <v>8316</v>
      </c>
      <c r="S2824">
        <f t="shared" si="89"/>
        <v>2</v>
      </c>
      <c r="T2824" s="17" t="s">
        <v>8366</v>
      </c>
    </row>
    <row r="2825" spans="1:20" ht="43.2" x14ac:dyDescent="0.5500000000000000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9">
        <v>42067.011643518519</v>
      </c>
      <c r="K2825">
        <v>1425428206</v>
      </c>
      <c r="L2825" t="b">
        <v>0</v>
      </c>
      <c r="M2825">
        <v>14</v>
      </c>
      <c r="N2825" t="b">
        <v>1</v>
      </c>
      <c r="O2825" t="s">
        <v>8269</v>
      </c>
      <c r="P2825">
        <f t="shared" si="88"/>
        <v>2015</v>
      </c>
      <c r="Q2825" s="12" t="s">
        <v>8315</v>
      </c>
      <c r="R2825" t="s">
        <v>8316</v>
      </c>
      <c r="S2825">
        <f t="shared" si="89"/>
        <v>3</v>
      </c>
      <c r="T2825" s="17" t="s">
        <v>8367</v>
      </c>
    </row>
    <row r="2826" spans="1:20" ht="28.8" x14ac:dyDescent="0.5500000000000000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9">
        <v>42136.270787037036</v>
      </c>
      <c r="K2826">
        <v>1431412196</v>
      </c>
      <c r="L2826" t="b">
        <v>0</v>
      </c>
      <c r="M2826">
        <v>15</v>
      </c>
      <c r="N2826" t="b">
        <v>1</v>
      </c>
      <c r="O2826" t="s">
        <v>8269</v>
      </c>
      <c r="P2826">
        <f t="shared" si="88"/>
        <v>2015</v>
      </c>
      <c r="Q2826" s="12" t="s">
        <v>8315</v>
      </c>
      <c r="R2826" t="s">
        <v>8316</v>
      </c>
      <c r="S2826">
        <f t="shared" si="89"/>
        <v>5</v>
      </c>
      <c r="T2826" s="17" t="s">
        <v>8369</v>
      </c>
    </row>
    <row r="2827" spans="1:20" ht="43.2" x14ac:dyDescent="0.5500000000000000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9">
        <v>42312.792662037034</v>
      </c>
      <c r="K2827">
        <v>1446663686</v>
      </c>
      <c r="L2827" t="b">
        <v>0</v>
      </c>
      <c r="M2827">
        <v>51</v>
      </c>
      <c r="N2827" t="b">
        <v>1</v>
      </c>
      <c r="O2827" t="s">
        <v>8269</v>
      </c>
      <c r="P2827">
        <f t="shared" si="88"/>
        <v>2015</v>
      </c>
      <c r="Q2827" s="12" t="s">
        <v>8315</v>
      </c>
      <c r="R2827" t="s">
        <v>8316</v>
      </c>
      <c r="S2827">
        <f t="shared" si="89"/>
        <v>11</v>
      </c>
      <c r="T2827" s="17" t="s">
        <v>8375</v>
      </c>
    </row>
    <row r="2828" spans="1:20" ht="43.2" x14ac:dyDescent="0.5500000000000000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9">
        <v>42171.034861111111</v>
      </c>
      <c r="K2828">
        <v>1434415812</v>
      </c>
      <c r="L2828" t="b">
        <v>0</v>
      </c>
      <c r="M2828">
        <v>19</v>
      </c>
      <c r="N2828" t="b">
        <v>1</v>
      </c>
      <c r="O2828" t="s">
        <v>8269</v>
      </c>
      <c r="P2828">
        <f t="shared" si="88"/>
        <v>2015</v>
      </c>
      <c r="Q2828" s="12" t="s">
        <v>8315</v>
      </c>
      <c r="R2828" t="s">
        <v>8316</v>
      </c>
      <c r="S2828">
        <f t="shared" si="89"/>
        <v>6</v>
      </c>
      <c r="T2828" s="17" t="s">
        <v>8370</v>
      </c>
    </row>
    <row r="2829" spans="1:20" ht="43.2" x14ac:dyDescent="0.5500000000000000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9">
        <v>42494.683634259258</v>
      </c>
      <c r="K2829">
        <v>1462379066</v>
      </c>
      <c r="L2829" t="b">
        <v>0</v>
      </c>
      <c r="M2829">
        <v>23</v>
      </c>
      <c r="N2829" t="b">
        <v>1</v>
      </c>
      <c r="O2829" t="s">
        <v>8269</v>
      </c>
      <c r="P2829">
        <f t="shared" si="88"/>
        <v>2016</v>
      </c>
      <c r="Q2829" s="12" t="s">
        <v>8315</v>
      </c>
      <c r="R2829" t="s">
        <v>8316</v>
      </c>
      <c r="S2829">
        <f t="shared" si="89"/>
        <v>5</v>
      </c>
      <c r="T2829" s="17" t="s">
        <v>8369</v>
      </c>
    </row>
    <row r="2830" spans="1:20" ht="43.2" x14ac:dyDescent="0.5500000000000000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9">
        <v>42254.264687499999</v>
      </c>
      <c r="K2830">
        <v>1441606869</v>
      </c>
      <c r="L2830" t="b">
        <v>0</v>
      </c>
      <c r="M2830">
        <v>97</v>
      </c>
      <c r="N2830" t="b">
        <v>1</v>
      </c>
      <c r="O2830" t="s">
        <v>8269</v>
      </c>
      <c r="P2830">
        <f t="shared" si="88"/>
        <v>2015</v>
      </c>
      <c r="Q2830" s="12" t="s">
        <v>8315</v>
      </c>
      <c r="R2830" t="s">
        <v>8316</v>
      </c>
      <c r="S2830">
        <f t="shared" si="89"/>
        <v>9</v>
      </c>
      <c r="T2830" s="17" t="s">
        <v>8373</v>
      </c>
    </row>
    <row r="2831" spans="1:20" ht="43.2" x14ac:dyDescent="0.5500000000000000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9">
        <v>42495.434236111112</v>
      </c>
      <c r="K2831">
        <v>1462443918</v>
      </c>
      <c r="L2831" t="b">
        <v>0</v>
      </c>
      <c r="M2831">
        <v>76</v>
      </c>
      <c r="N2831" t="b">
        <v>1</v>
      </c>
      <c r="O2831" t="s">
        <v>8269</v>
      </c>
      <c r="P2831">
        <f t="shared" si="88"/>
        <v>2016</v>
      </c>
      <c r="Q2831" s="12" t="s">
        <v>8315</v>
      </c>
      <c r="R2831" t="s">
        <v>8316</v>
      </c>
      <c r="S2831">
        <f t="shared" si="89"/>
        <v>5</v>
      </c>
      <c r="T2831" s="17" t="s">
        <v>8369</v>
      </c>
    </row>
    <row r="2832" spans="1:20" ht="28.8" x14ac:dyDescent="0.5500000000000000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9">
        <v>41758.839675925927</v>
      </c>
      <c r="K2832">
        <v>1398802148</v>
      </c>
      <c r="L2832" t="b">
        <v>0</v>
      </c>
      <c r="M2832">
        <v>11</v>
      </c>
      <c r="N2832" t="b">
        <v>1</v>
      </c>
      <c r="O2832" t="s">
        <v>8269</v>
      </c>
      <c r="P2832">
        <f t="shared" si="88"/>
        <v>2014</v>
      </c>
      <c r="Q2832" s="12" t="s">
        <v>8315</v>
      </c>
      <c r="R2832" t="s">
        <v>8316</v>
      </c>
      <c r="S2832">
        <f t="shared" si="89"/>
        <v>4</v>
      </c>
      <c r="T2832" s="17" t="s">
        <v>8368</v>
      </c>
    </row>
    <row r="2833" spans="1:20" ht="28.8" x14ac:dyDescent="0.5500000000000000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9">
        <v>42171.824884259258</v>
      </c>
      <c r="K2833">
        <v>1434484070</v>
      </c>
      <c r="L2833" t="b">
        <v>0</v>
      </c>
      <c r="M2833">
        <v>52</v>
      </c>
      <c r="N2833" t="b">
        <v>1</v>
      </c>
      <c r="O2833" t="s">
        <v>8269</v>
      </c>
      <c r="P2833">
        <f t="shared" si="88"/>
        <v>2015</v>
      </c>
      <c r="Q2833" s="12" t="s">
        <v>8315</v>
      </c>
      <c r="R2833" t="s">
        <v>8316</v>
      </c>
      <c r="S2833">
        <f t="shared" si="89"/>
        <v>6</v>
      </c>
      <c r="T2833" s="17" t="s">
        <v>8370</v>
      </c>
    </row>
    <row r="2834" spans="1:20" ht="43.2" x14ac:dyDescent="0.5500000000000000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9">
        <v>41938.709421296298</v>
      </c>
      <c r="K2834">
        <v>1414342894</v>
      </c>
      <c r="L2834" t="b">
        <v>0</v>
      </c>
      <c r="M2834">
        <v>95</v>
      </c>
      <c r="N2834" t="b">
        <v>1</v>
      </c>
      <c r="O2834" t="s">
        <v>8269</v>
      </c>
      <c r="P2834">
        <f t="shared" si="88"/>
        <v>2014</v>
      </c>
      <c r="Q2834" s="12" t="s">
        <v>8315</v>
      </c>
      <c r="R2834" t="s">
        <v>8316</v>
      </c>
      <c r="S2834">
        <f t="shared" si="89"/>
        <v>10</v>
      </c>
      <c r="T2834" s="17" t="s">
        <v>8374</v>
      </c>
    </row>
    <row r="2835" spans="1:20" x14ac:dyDescent="0.5500000000000000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9">
        <v>42268.127696759257</v>
      </c>
      <c r="K2835">
        <v>1442804633</v>
      </c>
      <c r="L2835" t="b">
        <v>0</v>
      </c>
      <c r="M2835">
        <v>35</v>
      </c>
      <c r="N2835" t="b">
        <v>1</v>
      </c>
      <c r="O2835" t="s">
        <v>8269</v>
      </c>
      <c r="P2835">
        <f t="shared" si="88"/>
        <v>2015</v>
      </c>
      <c r="Q2835" s="12" t="s">
        <v>8315</v>
      </c>
      <c r="R2835" t="s">
        <v>8316</v>
      </c>
      <c r="S2835">
        <f t="shared" si="89"/>
        <v>9</v>
      </c>
      <c r="T2835" s="17" t="s">
        <v>8373</v>
      </c>
    </row>
    <row r="2836" spans="1:20" ht="43.2" x14ac:dyDescent="0.5500000000000000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9">
        <v>42019.959837962961</v>
      </c>
      <c r="K2836">
        <v>1421362930</v>
      </c>
      <c r="L2836" t="b">
        <v>0</v>
      </c>
      <c r="M2836">
        <v>21</v>
      </c>
      <c r="N2836" t="b">
        <v>1</v>
      </c>
      <c r="O2836" t="s">
        <v>8269</v>
      </c>
      <c r="P2836">
        <f t="shared" si="88"/>
        <v>2015</v>
      </c>
      <c r="Q2836" s="12" t="s">
        <v>8315</v>
      </c>
      <c r="R2836" t="s">
        <v>8316</v>
      </c>
      <c r="S2836">
        <f t="shared" si="89"/>
        <v>1</v>
      </c>
      <c r="T2836" s="17" t="s">
        <v>8365</v>
      </c>
    </row>
    <row r="2837" spans="1:20" ht="43.2" x14ac:dyDescent="0.5500000000000000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9">
        <v>42313.703900462962</v>
      </c>
      <c r="K2837">
        <v>1446742417</v>
      </c>
      <c r="L2837" t="b">
        <v>0</v>
      </c>
      <c r="M2837">
        <v>93</v>
      </c>
      <c r="N2837" t="b">
        <v>1</v>
      </c>
      <c r="O2837" t="s">
        <v>8269</v>
      </c>
      <c r="P2837">
        <f t="shared" si="88"/>
        <v>2015</v>
      </c>
      <c r="Q2837" s="12" t="s">
        <v>8315</v>
      </c>
      <c r="R2837" t="s">
        <v>8316</v>
      </c>
      <c r="S2837">
        <f t="shared" si="89"/>
        <v>11</v>
      </c>
      <c r="T2837" s="17" t="s">
        <v>8375</v>
      </c>
    </row>
    <row r="2838" spans="1:20" ht="43.2" x14ac:dyDescent="0.5500000000000000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9">
        <v>42746.261782407404</v>
      </c>
      <c r="K2838">
        <v>1484115418</v>
      </c>
      <c r="L2838" t="b">
        <v>0</v>
      </c>
      <c r="M2838">
        <v>11</v>
      </c>
      <c r="N2838" t="b">
        <v>1</v>
      </c>
      <c r="O2838" t="s">
        <v>8269</v>
      </c>
      <c r="P2838">
        <f t="shared" si="88"/>
        <v>2017</v>
      </c>
      <c r="Q2838" s="12" t="s">
        <v>8315</v>
      </c>
      <c r="R2838" t="s">
        <v>8316</v>
      </c>
      <c r="S2838">
        <f t="shared" si="89"/>
        <v>1</v>
      </c>
      <c r="T2838" s="17" t="s">
        <v>8365</v>
      </c>
    </row>
    <row r="2839" spans="1:20" ht="57.6" x14ac:dyDescent="0.5500000000000000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9">
        <v>42307.908379629633</v>
      </c>
      <c r="K2839">
        <v>1446241684</v>
      </c>
      <c r="L2839" t="b">
        <v>0</v>
      </c>
      <c r="M2839">
        <v>21</v>
      </c>
      <c r="N2839" t="b">
        <v>1</v>
      </c>
      <c r="O2839" t="s">
        <v>8269</v>
      </c>
      <c r="P2839">
        <f t="shared" si="88"/>
        <v>2015</v>
      </c>
      <c r="Q2839" s="12" t="s">
        <v>8315</v>
      </c>
      <c r="R2839" t="s">
        <v>8316</v>
      </c>
      <c r="S2839">
        <f t="shared" si="89"/>
        <v>10</v>
      </c>
      <c r="T2839" s="17" t="s">
        <v>8374</v>
      </c>
    </row>
    <row r="2840" spans="1:20" ht="43.2" x14ac:dyDescent="0.5500000000000000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9">
        <v>41842.607592592591</v>
      </c>
      <c r="K2840">
        <v>1406039696</v>
      </c>
      <c r="L2840" t="b">
        <v>0</v>
      </c>
      <c r="M2840">
        <v>54</v>
      </c>
      <c r="N2840" t="b">
        <v>1</v>
      </c>
      <c r="O2840" t="s">
        <v>8269</v>
      </c>
      <c r="P2840">
        <f t="shared" si="88"/>
        <v>2014</v>
      </c>
      <c r="Q2840" s="12" t="s">
        <v>8315</v>
      </c>
      <c r="R2840" t="s">
        <v>8316</v>
      </c>
      <c r="S2840">
        <f t="shared" si="89"/>
        <v>7</v>
      </c>
      <c r="T2840" s="17" t="s">
        <v>8371</v>
      </c>
    </row>
    <row r="2841" spans="1:20" ht="43.2" x14ac:dyDescent="0.5500000000000000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9">
        <v>41853.240208333336</v>
      </c>
      <c r="K2841">
        <v>1406958354</v>
      </c>
      <c r="L2841" t="b">
        <v>0</v>
      </c>
      <c r="M2841">
        <v>31</v>
      </c>
      <c r="N2841" t="b">
        <v>1</v>
      </c>
      <c r="O2841" t="s">
        <v>8269</v>
      </c>
      <c r="P2841">
        <f t="shared" si="88"/>
        <v>2014</v>
      </c>
      <c r="Q2841" s="12" t="s">
        <v>8315</v>
      </c>
      <c r="R2841" t="s">
        <v>8316</v>
      </c>
      <c r="S2841">
        <f t="shared" si="89"/>
        <v>8</v>
      </c>
      <c r="T2841" s="17" t="s">
        <v>8372</v>
      </c>
    </row>
    <row r="2842" spans="1:20" ht="57.6" x14ac:dyDescent="0.5500000000000000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9">
        <v>42060.035636574074</v>
      </c>
      <c r="K2842">
        <v>1424825479</v>
      </c>
      <c r="L2842" t="b">
        <v>0</v>
      </c>
      <c r="M2842">
        <v>132</v>
      </c>
      <c r="N2842" t="b">
        <v>1</v>
      </c>
      <c r="O2842" t="s">
        <v>8269</v>
      </c>
      <c r="P2842">
        <f t="shared" si="88"/>
        <v>2015</v>
      </c>
      <c r="Q2842" s="12" t="s">
        <v>8315</v>
      </c>
      <c r="R2842" t="s">
        <v>8316</v>
      </c>
      <c r="S2842">
        <f t="shared" si="89"/>
        <v>2</v>
      </c>
      <c r="T2842" s="17" t="s">
        <v>8366</v>
      </c>
    </row>
    <row r="2843" spans="1:20" ht="43.2" hidden="1" x14ac:dyDescent="0.5500000000000000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9">
        <v>42291.739548611113</v>
      </c>
      <c r="K2843">
        <v>1444844697</v>
      </c>
      <c r="L2843" t="b">
        <v>0</v>
      </c>
      <c r="M2843">
        <v>1</v>
      </c>
      <c r="N2843" t="b">
        <v>0</v>
      </c>
      <c r="O2843" t="s">
        <v>8269</v>
      </c>
      <c r="P2843">
        <f t="shared" si="88"/>
        <v>2015</v>
      </c>
      <c r="Q2843" s="12" t="s">
        <v>8315</v>
      </c>
      <c r="R2843" t="s">
        <v>8316</v>
      </c>
      <c r="S2843">
        <f t="shared" si="89"/>
        <v>10</v>
      </c>
      <c r="T2843" s="17" t="s">
        <v>8374</v>
      </c>
    </row>
    <row r="2844" spans="1:20" ht="43.2" hidden="1" x14ac:dyDescent="0.5500000000000000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9">
        <v>41784.952488425923</v>
      </c>
      <c r="K2844">
        <v>1401058295</v>
      </c>
      <c r="L2844" t="b">
        <v>0</v>
      </c>
      <c r="M2844">
        <v>0</v>
      </c>
      <c r="N2844" t="b">
        <v>0</v>
      </c>
      <c r="O2844" t="s">
        <v>8269</v>
      </c>
      <c r="P2844">
        <f t="shared" si="88"/>
        <v>2014</v>
      </c>
      <c r="Q2844" s="12" t="s">
        <v>8315</v>
      </c>
      <c r="R2844" t="s">
        <v>8316</v>
      </c>
      <c r="S2844">
        <f t="shared" si="89"/>
        <v>5</v>
      </c>
      <c r="T2844" s="17" t="s">
        <v>8369</v>
      </c>
    </row>
    <row r="2845" spans="1:20" ht="43.2" hidden="1" x14ac:dyDescent="0.5500000000000000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9">
        <v>42492.737847222219</v>
      </c>
      <c r="K2845">
        <v>1462210950</v>
      </c>
      <c r="L2845" t="b">
        <v>0</v>
      </c>
      <c r="M2845">
        <v>0</v>
      </c>
      <c r="N2845" t="b">
        <v>0</v>
      </c>
      <c r="O2845" t="s">
        <v>8269</v>
      </c>
      <c r="P2845">
        <f t="shared" si="88"/>
        <v>2016</v>
      </c>
      <c r="Q2845" s="12" t="s">
        <v>8315</v>
      </c>
      <c r="R2845" t="s">
        <v>8316</v>
      </c>
      <c r="S2845">
        <f t="shared" si="89"/>
        <v>5</v>
      </c>
      <c r="T2845" s="17" t="s">
        <v>8369</v>
      </c>
    </row>
    <row r="2846" spans="1:20" ht="43.2" hidden="1" x14ac:dyDescent="0.5500000000000000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9">
        <v>42709.546064814815</v>
      </c>
      <c r="K2846">
        <v>1480943180</v>
      </c>
      <c r="L2846" t="b">
        <v>0</v>
      </c>
      <c r="M2846">
        <v>1</v>
      </c>
      <c r="N2846" t="b">
        <v>0</v>
      </c>
      <c r="O2846" t="s">
        <v>8269</v>
      </c>
      <c r="P2846">
        <f t="shared" si="88"/>
        <v>2016</v>
      </c>
      <c r="Q2846" s="12" t="s">
        <v>8315</v>
      </c>
      <c r="R2846" t="s">
        <v>8316</v>
      </c>
      <c r="S2846">
        <f t="shared" si="89"/>
        <v>12</v>
      </c>
      <c r="T2846" s="17" t="s">
        <v>8376</v>
      </c>
    </row>
    <row r="2847" spans="1:20" ht="43.2" hidden="1" x14ac:dyDescent="0.5500000000000000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9">
        <v>42103.016585648147</v>
      </c>
      <c r="K2847">
        <v>1428539033</v>
      </c>
      <c r="L2847" t="b">
        <v>0</v>
      </c>
      <c r="M2847">
        <v>39</v>
      </c>
      <c r="N2847" t="b">
        <v>0</v>
      </c>
      <c r="O2847" t="s">
        <v>8269</v>
      </c>
      <c r="P2847">
        <f t="shared" si="88"/>
        <v>2015</v>
      </c>
      <c r="Q2847" s="12" t="s">
        <v>8315</v>
      </c>
      <c r="R2847" t="s">
        <v>8316</v>
      </c>
      <c r="S2847">
        <f t="shared" si="89"/>
        <v>4</v>
      </c>
      <c r="T2847" s="17" t="s">
        <v>8368</v>
      </c>
    </row>
    <row r="2848" spans="1:20" ht="43.2" hidden="1" x14ac:dyDescent="0.5500000000000000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9">
        <v>42108.692060185182</v>
      </c>
      <c r="K2848">
        <v>1429029394</v>
      </c>
      <c r="L2848" t="b">
        <v>0</v>
      </c>
      <c r="M2848">
        <v>0</v>
      </c>
      <c r="N2848" t="b">
        <v>0</v>
      </c>
      <c r="O2848" t="s">
        <v>8269</v>
      </c>
      <c r="P2848">
        <f t="shared" si="88"/>
        <v>2015</v>
      </c>
      <c r="Q2848" s="12" t="s">
        <v>8315</v>
      </c>
      <c r="R2848" t="s">
        <v>8316</v>
      </c>
      <c r="S2848">
        <f t="shared" si="89"/>
        <v>4</v>
      </c>
      <c r="T2848" s="17" t="s">
        <v>8368</v>
      </c>
    </row>
    <row r="2849" spans="1:20" ht="43.2" hidden="1" x14ac:dyDescent="0.5500000000000000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9">
        <v>42453.806307870371</v>
      </c>
      <c r="K2849">
        <v>1458847265</v>
      </c>
      <c r="L2849" t="b">
        <v>0</v>
      </c>
      <c r="M2849">
        <v>0</v>
      </c>
      <c r="N2849" t="b">
        <v>0</v>
      </c>
      <c r="O2849" t="s">
        <v>8269</v>
      </c>
      <c r="P2849">
        <f t="shared" si="88"/>
        <v>2016</v>
      </c>
      <c r="Q2849" s="12" t="s">
        <v>8315</v>
      </c>
      <c r="R2849" t="s">
        <v>8316</v>
      </c>
      <c r="S2849">
        <f t="shared" si="89"/>
        <v>3</v>
      </c>
      <c r="T2849" s="17" t="s">
        <v>8367</v>
      </c>
    </row>
    <row r="2850" spans="1:20" ht="57.6" hidden="1" x14ac:dyDescent="0.5500000000000000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9">
        <v>42123.648831018516</v>
      </c>
      <c r="K2850">
        <v>1430321659</v>
      </c>
      <c r="L2850" t="b">
        <v>0</v>
      </c>
      <c r="M2850">
        <v>3</v>
      </c>
      <c r="N2850" t="b">
        <v>0</v>
      </c>
      <c r="O2850" t="s">
        <v>8269</v>
      </c>
      <c r="P2850">
        <f t="shared" si="88"/>
        <v>2015</v>
      </c>
      <c r="Q2850" s="12" t="s">
        <v>8315</v>
      </c>
      <c r="R2850" t="s">
        <v>8316</v>
      </c>
      <c r="S2850">
        <f t="shared" si="89"/>
        <v>4</v>
      </c>
      <c r="T2850" s="17" t="s">
        <v>8368</v>
      </c>
    </row>
    <row r="2851" spans="1:20" ht="43.2" hidden="1" x14ac:dyDescent="0.5500000000000000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9">
        <v>42453.428240740737</v>
      </c>
      <c r="K2851">
        <v>1458814600</v>
      </c>
      <c r="L2851" t="b">
        <v>0</v>
      </c>
      <c r="M2851">
        <v>1</v>
      </c>
      <c r="N2851" t="b">
        <v>0</v>
      </c>
      <c r="O2851" t="s">
        <v>8269</v>
      </c>
      <c r="P2851">
        <f t="shared" si="88"/>
        <v>2016</v>
      </c>
      <c r="Q2851" s="12" t="s">
        <v>8315</v>
      </c>
      <c r="R2851" t="s">
        <v>8316</v>
      </c>
      <c r="S2851">
        <f t="shared" si="89"/>
        <v>3</v>
      </c>
      <c r="T2851" s="17" t="s">
        <v>8367</v>
      </c>
    </row>
    <row r="2852" spans="1:20" ht="43.2" hidden="1" x14ac:dyDescent="0.5500000000000000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9">
        <v>41858.007071759261</v>
      </c>
      <c r="K2852">
        <v>1407370211</v>
      </c>
      <c r="L2852" t="b">
        <v>0</v>
      </c>
      <c r="M2852">
        <v>13</v>
      </c>
      <c r="N2852" t="b">
        <v>0</v>
      </c>
      <c r="O2852" t="s">
        <v>8269</v>
      </c>
      <c r="P2852">
        <f t="shared" si="88"/>
        <v>2014</v>
      </c>
      <c r="Q2852" s="12" t="s">
        <v>8315</v>
      </c>
      <c r="R2852" t="s">
        <v>8316</v>
      </c>
      <c r="S2852">
        <f t="shared" si="89"/>
        <v>8</v>
      </c>
      <c r="T2852" s="17" t="s">
        <v>8372</v>
      </c>
    </row>
    <row r="2853" spans="1:20" ht="43.2" hidden="1" x14ac:dyDescent="0.5500000000000000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9">
        <v>42390.002650462964</v>
      </c>
      <c r="K2853">
        <v>1453334629</v>
      </c>
      <c r="L2853" t="b">
        <v>0</v>
      </c>
      <c r="M2853">
        <v>0</v>
      </c>
      <c r="N2853" t="b">
        <v>0</v>
      </c>
      <c r="O2853" t="s">
        <v>8269</v>
      </c>
      <c r="P2853">
        <f t="shared" si="88"/>
        <v>2016</v>
      </c>
      <c r="Q2853" s="12" t="s">
        <v>8315</v>
      </c>
      <c r="R2853" t="s">
        <v>8316</v>
      </c>
      <c r="S2853">
        <f t="shared" si="89"/>
        <v>1</v>
      </c>
      <c r="T2853" s="17" t="s">
        <v>8365</v>
      </c>
    </row>
    <row r="2854" spans="1:20" ht="43.2" hidden="1" x14ac:dyDescent="0.5500000000000000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9">
        <v>41781.045173611114</v>
      </c>
      <c r="K2854">
        <v>1400720703</v>
      </c>
      <c r="L2854" t="b">
        <v>0</v>
      </c>
      <c r="M2854">
        <v>6</v>
      </c>
      <c r="N2854" t="b">
        <v>0</v>
      </c>
      <c r="O2854" t="s">
        <v>8269</v>
      </c>
      <c r="P2854">
        <f t="shared" si="88"/>
        <v>2014</v>
      </c>
      <c r="Q2854" s="12" t="s">
        <v>8315</v>
      </c>
      <c r="R2854" t="s">
        <v>8316</v>
      </c>
      <c r="S2854">
        <f t="shared" si="89"/>
        <v>5</v>
      </c>
      <c r="T2854" s="17" t="s">
        <v>8369</v>
      </c>
    </row>
    <row r="2855" spans="1:20" ht="43.2" hidden="1" x14ac:dyDescent="0.5500000000000000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9">
        <v>41836.190937500003</v>
      </c>
      <c r="K2855">
        <v>1405485297</v>
      </c>
      <c r="L2855" t="b">
        <v>0</v>
      </c>
      <c r="M2855">
        <v>0</v>
      </c>
      <c r="N2855" t="b">
        <v>0</v>
      </c>
      <c r="O2855" t="s">
        <v>8269</v>
      </c>
      <c r="P2855">
        <f t="shared" si="88"/>
        <v>2014</v>
      </c>
      <c r="Q2855" s="12" t="s">
        <v>8315</v>
      </c>
      <c r="R2855" t="s">
        <v>8316</v>
      </c>
      <c r="S2855">
        <f t="shared" si="89"/>
        <v>7</v>
      </c>
      <c r="T2855" s="17" t="s">
        <v>8371</v>
      </c>
    </row>
    <row r="2856" spans="1:20" ht="43.2" hidden="1" x14ac:dyDescent="0.5500000000000000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9">
        <v>42111.71665509259</v>
      </c>
      <c r="K2856">
        <v>1429290719</v>
      </c>
      <c r="L2856" t="b">
        <v>0</v>
      </c>
      <c r="M2856">
        <v>14</v>
      </c>
      <c r="N2856" t="b">
        <v>0</v>
      </c>
      <c r="O2856" t="s">
        <v>8269</v>
      </c>
      <c r="P2856">
        <f t="shared" si="88"/>
        <v>2015</v>
      </c>
      <c r="Q2856" s="12" t="s">
        <v>8315</v>
      </c>
      <c r="R2856" t="s">
        <v>8316</v>
      </c>
      <c r="S2856">
        <f t="shared" si="89"/>
        <v>4</v>
      </c>
      <c r="T2856" s="17" t="s">
        <v>8368</v>
      </c>
    </row>
    <row r="2857" spans="1:20" ht="43.2" hidden="1" x14ac:dyDescent="0.5500000000000000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9">
        <v>42370.0077662037</v>
      </c>
      <c r="K2857">
        <v>1451607071</v>
      </c>
      <c r="L2857" t="b">
        <v>0</v>
      </c>
      <c r="M2857">
        <v>5</v>
      </c>
      <c r="N2857" t="b">
        <v>0</v>
      </c>
      <c r="O2857" t="s">
        <v>8269</v>
      </c>
      <c r="P2857">
        <f t="shared" si="88"/>
        <v>2016</v>
      </c>
      <c r="Q2857" s="12" t="s">
        <v>8315</v>
      </c>
      <c r="R2857" t="s">
        <v>8316</v>
      </c>
      <c r="S2857">
        <f t="shared" si="89"/>
        <v>1</v>
      </c>
      <c r="T2857" s="17" t="s">
        <v>8365</v>
      </c>
    </row>
    <row r="2858" spans="1:20" ht="43.2" hidden="1" x14ac:dyDescent="0.5500000000000000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9">
        <v>42165.037581018521</v>
      </c>
      <c r="K2858">
        <v>1433897647</v>
      </c>
      <c r="L2858" t="b">
        <v>0</v>
      </c>
      <c r="M2858">
        <v>6</v>
      </c>
      <c r="N2858" t="b">
        <v>0</v>
      </c>
      <c r="O2858" t="s">
        <v>8269</v>
      </c>
      <c r="P2858">
        <f t="shared" si="88"/>
        <v>2015</v>
      </c>
      <c r="Q2858" s="12" t="s">
        <v>8315</v>
      </c>
      <c r="R2858" t="s">
        <v>8316</v>
      </c>
      <c r="S2858">
        <f t="shared" si="89"/>
        <v>6</v>
      </c>
      <c r="T2858" s="17" t="s">
        <v>8370</v>
      </c>
    </row>
    <row r="2859" spans="1:20" ht="57.6" hidden="1" x14ac:dyDescent="0.5500000000000000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9">
        <v>42726.920081018521</v>
      </c>
      <c r="K2859">
        <v>1482444295</v>
      </c>
      <c r="L2859" t="b">
        <v>0</v>
      </c>
      <c r="M2859">
        <v>15</v>
      </c>
      <c r="N2859" t="b">
        <v>0</v>
      </c>
      <c r="O2859" t="s">
        <v>8269</v>
      </c>
      <c r="P2859">
        <f t="shared" si="88"/>
        <v>2016</v>
      </c>
      <c r="Q2859" s="12" t="s">
        <v>8315</v>
      </c>
      <c r="R2859" t="s">
        <v>8316</v>
      </c>
      <c r="S2859">
        <f t="shared" si="89"/>
        <v>12</v>
      </c>
      <c r="T2859" s="17" t="s">
        <v>8376</v>
      </c>
    </row>
    <row r="2860" spans="1:20" ht="43.2" hidden="1" x14ac:dyDescent="0.5500000000000000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9">
        <v>41954.545081018521</v>
      </c>
      <c r="K2860">
        <v>1415711095</v>
      </c>
      <c r="L2860" t="b">
        <v>0</v>
      </c>
      <c r="M2860">
        <v>0</v>
      </c>
      <c r="N2860" t="b">
        <v>0</v>
      </c>
      <c r="O2860" t="s">
        <v>8269</v>
      </c>
      <c r="P2860">
        <f t="shared" si="88"/>
        <v>2014</v>
      </c>
      <c r="Q2860" s="12" t="s">
        <v>8315</v>
      </c>
      <c r="R2860" t="s">
        <v>8316</v>
      </c>
      <c r="S2860">
        <f t="shared" si="89"/>
        <v>11</v>
      </c>
      <c r="T2860" s="17" t="s">
        <v>8375</v>
      </c>
    </row>
    <row r="2861" spans="1:20" ht="28.8" hidden="1" x14ac:dyDescent="0.5500000000000000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9">
        <v>42233.362314814818</v>
      </c>
      <c r="K2861">
        <v>1439800904</v>
      </c>
      <c r="L2861" t="b">
        <v>0</v>
      </c>
      <c r="M2861">
        <v>1</v>
      </c>
      <c r="N2861" t="b">
        <v>0</v>
      </c>
      <c r="O2861" t="s">
        <v>8269</v>
      </c>
      <c r="P2861">
        <f t="shared" si="88"/>
        <v>2015</v>
      </c>
      <c r="Q2861" s="12" t="s">
        <v>8315</v>
      </c>
      <c r="R2861" t="s">
        <v>8316</v>
      </c>
      <c r="S2861">
        <f t="shared" si="89"/>
        <v>8</v>
      </c>
      <c r="T2861" s="17" t="s">
        <v>8372</v>
      </c>
    </row>
    <row r="2862" spans="1:20" ht="43.2" hidden="1" x14ac:dyDescent="0.5500000000000000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9">
        <v>42480.80064814815</v>
      </c>
      <c r="K2862">
        <v>1461179576</v>
      </c>
      <c r="L2862" t="b">
        <v>0</v>
      </c>
      <c r="M2862">
        <v>9</v>
      </c>
      <c r="N2862" t="b">
        <v>0</v>
      </c>
      <c r="O2862" t="s">
        <v>8269</v>
      </c>
      <c r="P2862">
        <f t="shared" si="88"/>
        <v>2016</v>
      </c>
      <c r="Q2862" s="12" t="s">
        <v>8315</v>
      </c>
      <c r="R2862" t="s">
        <v>8316</v>
      </c>
      <c r="S2862">
        <f t="shared" si="89"/>
        <v>4</v>
      </c>
      <c r="T2862" s="17" t="s">
        <v>8368</v>
      </c>
    </row>
    <row r="2863" spans="1:20" ht="43.2" hidden="1" x14ac:dyDescent="0.5500000000000000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9">
        <v>42257.590833333335</v>
      </c>
      <c r="K2863">
        <v>1441894248</v>
      </c>
      <c r="L2863" t="b">
        <v>0</v>
      </c>
      <c r="M2863">
        <v>3</v>
      </c>
      <c r="N2863" t="b">
        <v>0</v>
      </c>
      <c r="O2863" t="s">
        <v>8269</v>
      </c>
      <c r="P2863">
        <f t="shared" si="88"/>
        <v>2015</v>
      </c>
      <c r="Q2863" s="12" t="s">
        <v>8315</v>
      </c>
      <c r="R2863" t="s">
        <v>8316</v>
      </c>
      <c r="S2863">
        <f t="shared" si="89"/>
        <v>9</v>
      </c>
      <c r="T2863" s="17" t="s">
        <v>8373</v>
      </c>
    </row>
    <row r="2864" spans="1:20" ht="43.2" hidden="1" x14ac:dyDescent="0.5500000000000000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9">
        <v>41784.789687500001</v>
      </c>
      <c r="K2864">
        <v>1401044229</v>
      </c>
      <c r="L2864" t="b">
        <v>0</v>
      </c>
      <c r="M2864">
        <v>3</v>
      </c>
      <c r="N2864" t="b">
        <v>0</v>
      </c>
      <c r="O2864" t="s">
        <v>8269</v>
      </c>
      <c r="P2864">
        <f t="shared" si="88"/>
        <v>2014</v>
      </c>
      <c r="Q2864" s="12" t="s">
        <v>8315</v>
      </c>
      <c r="R2864" t="s">
        <v>8316</v>
      </c>
      <c r="S2864">
        <f t="shared" si="89"/>
        <v>5</v>
      </c>
      <c r="T2864" s="17" t="s">
        <v>8369</v>
      </c>
    </row>
    <row r="2865" spans="1:20" ht="43.2" hidden="1" x14ac:dyDescent="0.5500000000000000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9">
        <v>41831.675034722219</v>
      </c>
      <c r="K2865">
        <v>1405095123</v>
      </c>
      <c r="L2865" t="b">
        <v>0</v>
      </c>
      <c r="M2865">
        <v>1</v>
      </c>
      <c r="N2865" t="b">
        <v>0</v>
      </c>
      <c r="O2865" t="s">
        <v>8269</v>
      </c>
      <c r="P2865">
        <f t="shared" si="88"/>
        <v>2014</v>
      </c>
      <c r="Q2865" s="12" t="s">
        <v>8315</v>
      </c>
      <c r="R2865" t="s">
        <v>8316</v>
      </c>
      <c r="S2865">
        <f t="shared" si="89"/>
        <v>7</v>
      </c>
      <c r="T2865" s="17" t="s">
        <v>8371</v>
      </c>
    </row>
    <row r="2866" spans="1:20" hidden="1" x14ac:dyDescent="0.5500000000000000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9">
        <v>42172.613506944443</v>
      </c>
      <c r="K2866">
        <v>1434552207</v>
      </c>
      <c r="L2866" t="b">
        <v>0</v>
      </c>
      <c r="M2866">
        <v>3</v>
      </c>
      <c r="N2866" t="b">
        <v>0</v>
      </c>
      <c r="O2866" t="s">
        <v>8269</v>
      </c>
      <c r="P2866">
        <f t="shared" si="88"/>
        <v>2015</v>
      </c>
      <c r="Q2866" s="12" t="s">
        <v>8315</v>
      </c>
      <c r="R2866" t="s">
        <v>8316</v>
      </c>
      <c r="S2866">
        <f t="shared" si="89"/>
        <v>6</v>
      </c>
      <c r="T2866" s="17" t="s">
        <v>8370</v>
      </c>
    </row>
    <row r="2867" spans="1:20" ht="43.2" hidden="1" x14ac:dyDescent="0.5500000000000000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9">
        <v>41950.114108796297</v>
      </c>
      <c r="K2867">
        <v>1415328259</v>
      </c>
      <c r="L2867" t="b">
        <v>0</v>
      </c>
      <c r="M2867">
        <v>0</v>
      </c>
      <c r="N2867" t="b">
        <v>0</v>
      </c>
      <c r="O2867" t="s">
        <v>8269</v>
      </c>
      <c r="P2867">
        <f t="shared" si="88"/>
        <v>2014</v>
      </c>
      <c r="Q2867" s="12" t="s">
        <v>8315</v>
      </c>
      <c r="R2867" t="s">
        <v>8316</v>
      </c>
      <c r="S2867">
        <f t="shared" si="89"/>
        <v>11</v>
      </c>
      <c r="T2867" s="17" t="s">
        <v>8375</v>
      </c>
    </row>
    <row r="2868" spans="1:20" ht="43.2" hidden="1" x14ac:dyDescent="0.5500000000000000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9">
        <v>42627.955104166664</v>
      </c>
      <c r="K2868">
        <v>1473893721</v>
      </c>
      <c r="L2868" t="b">
        <v>0</v>
      </c>
      <c r="M2868">
        <v>2</v>
      </c>
      <c r="N2868" t="b">
        <v>0</v>
      </c>
      <c r="O2868" t="s">
        <v>8269</v>
      </c>
      <c r="P2868">
        <f t="shared" si="88"/>
        <v>2016</v>
      </c>
      <c r="Q2868" s="12" t="s">
        <v>8315</v>
      </c>
      <c r="R2868" t="s">
        <v>8316</v>
      </c>
      <c r="S2868">
        <f t="shared" si="89"/>
        <v>9</v>
      </c>
      <c r="T2868" s="17" t="s">
        <v>8373</v>
      </c>
    </row>
    <row r="2869" spans="1:20" ht="43.2" hidden="1" x14ac:dyDescent="0.5500000000000000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9">
        <v>42531.195277777777</v>
      </c>
      <c r="K2869">
        <v>1465533672</v>
      </c>
      <c r="L2869" t="b">
        <v>0</v>
      </c>
      <c r="M2869">
        <v>10</v>
      </c>
      <c r="N2869" t="b">
        <v>0</v>
      </c>
      <c r="O2869" t="s">
        <v>8269</v>
      </c>
      <c r="P2869">
        <f t="shared" si="88"/>
        <v>2016</v>
      </c>
      <c r="Q2869" s="12" t="s">
        <v>8315</v>
      </c>
      <c r="R2869" t="s">
        <v>8316</v>
      </c>
      <c r="S2869">
        <f t="shared" si="89"/>
        <v>6</v>
      </c>
      <c r="T2869" s="17" t="s">
        <v>8370</v>
      </c>
    </row>
    <row r="2870" spans="1:20" ht="43.2" hidden="1" x14ac:dyDescent="0.5500000000000000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9">
        <v>42618.827013888891</v>
      </c>
      <c r="K2870">
        <v>1473105054</v>
      </c>
      <c r="L2870" t="b">
        <v>0</v>
      </c>
      <c r="M2870">
        <v>60</v>
      </c>
      <c r="N2870" t="b">
        <v>0</v>
      </c>
      <c r="O2870" t="s">
        <v>8269</v>
      </c>
      <c r="P2870">
        <f t="shared" si="88"/>
        <v>2016</v>
      </c>
      <c r="Q2870" s="12" t="s">
        <v>8315</v>
      </c>
      <c r="R2870" t="s">
        <v>8316</v>
      </c>
      <c r="S2870">
        <f t="shared" si="89"/>
        <v>9</v>
      </c>
      <c r="T2870" s="17" t="s">
        <v>8373</v>
      </c>
    </row>
    <row r="2871" spans="1:20" ht="57.6" hidden="1" x14ac:dyDescent="0.5500000000000000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9">
        <v>42540.593530092592</v>
      </c>
      <c r="K2871">
        <v>1466345681</v>
      </c>
      <c r="L2871" t="b">
        <v>0</v>
      </c>
      <c r="M2871">
        <v>5</v>
      </c>
      <c r="N2871" t="b">
        <v>0</v>
      </c>
      <c r="O2871" t="s">
        <v>8269</v>
      </c>
      <c r="P2871">
        <f t="shared" si="88"/>
        <v>2016</v>
      </c>
      <c r="Q2871" s="12" t="s">
        <v>8315</v>
      </c>
      <c r="R2871" t="s">
        <v>8316</v>
      </c>
      <c r="S2871">
        <f t="shared" si="89"/>
        <v>6</v>
      </c>
      <c r="T2871" s="17" t="s">
        <v>8370</v>
      </c>
    </row>
    <row r="2872" spans="1:20" ht="43.2" hidden="1" x14ac:dyDescent="0.5500000000000000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9">
        <v>41746.189409722225</v>
      </c>
      <c r="K2872">
        <v>1397709165</v>
      </c>
      <c r="L2872" t="b">
        <v>0</v>
      </c>
      <c r="M2872">
        <v>9</v>
      </c>
      <c r="N2872" t="b">
        <v>0</v>
      </c>
      <c r="O2872" t="s">
        <v>8269</v>
      </c>
      <c r="P2872">
        <f t="shared" si="88"/>
        <v>2014</v>
      </c>
      <c r="Q2872" s="12" t="s">
        <v>8315</v>
      </c>
      <c r="R2872" t="s">
        <v>8316</v>
      </c>
      <c r="S2872">
        <f t="shared" si="89"/>
        <v>4</v>
      </c>
      <c r="T2872" s="17" t="s">
        <v>8368</v>
      </c>
    </row>
    <row r="2873" spans="1:20" ht="43.2" hidden="1" x14ac:dyDescent="0.5500000000000000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9">
        <v>41974.738576388889</v>
      </c>
      <c r="K2873">
        <v>1417455813</v>
      </c>
      <c r="L2873" t="b">
        <v>0</v>
      </c>
      <c r="M2873">
        <v>13</v>
      </c>
      <c r="N2873" t="b">
        <v>0</v>
      </c>
      <c r="O2873" t="s">
        <v>8269</v>
      </c>
      <c r="P2873">
        <f t="shared" si="88"/>
        <v>2014</v>
      </c>
      <c r="Q2873" s="12" t="s">
        <v>8315</v>
      </c>
      <c r="R2873" t="s">
        <v>8316</v>
      </c>
      <c r="S2873">
        <f t="shared" si="89"/>
        <v>12</v>
      </c>
      <c r="T2873" s="17" t="s">
        <v>8376</v>
      </c>
    </row>
    <row r="2874" spans="1:20" ht="28.8" hidden="1" x14ac:dyDescent="0.5500000000000000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9">
        <v>42115.116180555553</v>
      </c>
      <c r="K2874">
        <v>1429584438</v>
      </c>
      <c r="L2874" t="b">
        <v>0</v>
      </c>
      <c r="M2874">
        <v>0</v>
      </c>
      <c r="N2874" t="b">
        <v>0</v>
      </c>
      <c r="O2874" t="s">
        <v>8269</v>
      </c>
      <c r="P2874">
        <f t="shared" si="88"/>
        <v>2015</v>
      </c>
      <c r="Q2874" s="12" t="s">
        <v>8315</v>
      </c>
      <c r="R2874" t="s">
        <v>8316</v>
      </c>
      <c r="S2874">
        <f t="shared" si="89"/>
        <v>4</v>
      </c>
      <c r="T2874" s="17" t="s">
        <v>8368</v>
      </c>
    </row>
    <row r="2875" spans="1:20" ht="43.2" hidden="1" x14ac:dyDescent="0.5500000000000000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9">
        <v>42002.817488425928</v>
      </c>
      <c r="K2875">
        <v>1419881831</v>
      </c>
      <c r="L2875" t="b">
        <v>0</v>
      </c>
      <c r="M2875">
        <v>8</v>
      </c>
      <c r="N2875" t="b">
        <v>0</v>
      </c>
      <c r="O2875" t="s">
        <v>8269</v>
      </c>
      <c r="P2875">
        <f t="shared" si="88"/>
        <v>2014</v>
      </c>
      <c r="Q2875" s="12" t="s">
        <v>8315</v>
      </c>
      <c r="R2875" t="s">
        <v>8316</v>
      </c>
      <c r="S2875">
        <f t="shared" si="89"/>
        <v>12</v>
      </c>
      <c r="T2875" s="17" t="s">
        <v>8376</v>
      </c>
    </row>
    <row r="2876" spans="1:20" ht="43.2" hidden="1" x14ac:dyDescent="0.5500000000000000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9">
        <v>42722.84474537037</v>
      </c>
      <c r="K2876">
        <v>1482092186</v>
      </c>
      <c r="L2876" t="b">
        <v>0</v>
      </c>
      <c r="M2876">
        <v>3</v>
      </c>
      <c r="N2876" t="b">
        <v>0</v>
      </c>
      <c r="O2876" t="s">
        <v>8269</v>
      </c>
      <c r="P2876">
        <f t="shared" si="88"/>
        <v>2016</v>
      </c>
      <c r="Q2876" s="12" t="s">
        <v>8315</v>
      </c>
      <c r="R2876" t="s">
        <v>8316</v>
      </c>
      <c r="S2876">
        <f t="shared" si="89"/>
        <v>12</v>
      </c>
      <c r="T2876" s="17" t="s">
        <v>8376</v>
      </c>
    </row>
    <row r="2877" spans="1:20" ht="43.2" hidden="1" x14ac:dyDescent="0.5500000000000000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9">
        <v>42465.128391203703</v>
      </c>
      <c r="K2877">
        <v>1459825493</v>
      </c>
      <c r="L2877" t="b">
        <v>0</v>
      </c>
      <c r="M2877">
        <v>3</v>
      </c>
      <c r="N2877" t="b">
        <v>0</v>
      </c>
      <c r="O2877" t="s">
        <v>8269</v>
      </c>
      <c r="P2877">
        <f t="shared" si="88"/>
        <v>2016</v>
      </c>
      <c r="Q2877" s="12" t="s">
        <v>8315</v>
      </c>
      <c r="R2877" t="s">
        <v>8316</v>
      </c>
      <c r="S2877">
        <f t="shared" si="89"/>
        <v>4</v>
      </c>
      <c r="T2877" s="17" t="s">
        <v>8368</v>
      </c>
    </row>
    <row r="2878" spans="1:20" ht="43.2" hidden="1" x14ac:dyDescent="0.5500000000000000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9">
        <v>42171.743969907409</v>
      </c>
      <c r="K2878">
        <v>1434477079</v>
      </c>
      <c r="L2878" t="b">
        <v>0</v>
      </c>
      <c r="M2878">
        <v>0</v>
      </c>
      <c r="N2878" t="b">
        <v>0</v>
      </c>
      <c r="O2878" t="s">
        <v>8269</v>
      </c>
      <c r="P2878">
        <f t="shared" si="88"/>
        <v>2015</v>
      </c>
      <c r="Q2878" s="12" t="s">
        <v>8315</v>
      </c>
      <c r="R2878" t="s">
        <v>8316</v>
      </c>
      <c r="S2878">
        <f t="shared" si="89"/>
        <v>6</v>
      </c>
      <c r="T2878" s="17" t="s">
        <v>8370</v>
      </c>
    </row>
    <row r="2879" spans="1:20" ht="43.2" hidden="1" x14ac:dyDescent="0.5500000000000000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9">
        <v>42672.955138888887</v>
      </c>
      <c r="K2879">
        <v>1477781724</v>
      </c>
      <c r="L2879" t="b">
        <v>0</v>
      </c>
      <c r="M2879">
        <v>6</v>
      </c>
      <c r="N2879" t="b">
        <v>0</v>
      </c>
      <c r="O2879" t="s">
        <v>8269</v>
      </c>
      <c r="P2879">
        <f t="shared" si="88"/>
        <v>2016</v>
      </c>
      <c r="Q2879" s="12" t="s">
        <v>8315</v>
      </c>
      <c r="R2879" t="s">
        <v>8316</v>
      </c>
      <c r="S2879">
        <f t="shared" si="89"/>
        <v>10</v>
      </c>
      <c r="T2879" s="17" t="s">
        <v>8374</v>
      </c>
    </row>
    <row r="2880" spans="1:20" ht="43.2" hidden="1" x14ac:dyDescent="0.5500000000000000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9">
        <v>42128.615682870368</v>
      </c>
      <c r="K2880">
        <v>1430750795</v>
      </c>
      <c r="L2880" t="b">
        <v>0</v>
      </c>
      <c r="M2880">
        <v>4</v>
      </c>
      <c r="N2880" t="b">
        <v>0</v>
      </c>
      <c r="O2880" t="s">
        <v>8269</v>
      </c>
      <c r="P2880">
        <f t="shared" si="88"/>
        <v>2015</v>
      </c>
      <c r="Q2880" s="12" t="s">
        <v>8315</v>
      </c>
      <c r="R2880" t="s">
        <v>8316</v>
      </c>
      <c r="S2880">
        <f t="shared" si="89"/>
        <v>5</v>
      </c>
      <c r="T2880" s="17" t="s">
        <v>8369</v>
      </c>
    </row>
    <row r="2881" spans="1:20" ht="43.2" hidden="1" x14ac:dyDescent="0.5500000000000000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9">
        <v>42359.725243055553</v>
      </c>
      <c r="K2881">
        <v>1450718661</v>
      </c>
      <c r="L2881" t="b">
        <v>0</v>
      </c>
      <c r="M2881">
        <v>1</v>
      </c>
      <c r="N2881" t="b">
        <v>0</v>
      </c>
      <c r="O2881" t="s">
        <v>8269</v>
      </c>
      <c r="P2881">
        <f t="shared" si="88"/>
        <v>2015</v>
      </c>
      <c r="Q2881" s="12" t="s">
        <v>8315</v>
      </c>
      <c r="R2881" t="s">
        <v>8316</v>
      </c>
      <c r="S2881">
        <f t="shared" si="89"/>
        <v>12</v>
      </c>
      <c r="T2881" s="17" t="s">
        <v>8376</v>
      </c>
    </row>
    <row r="2882" spans="1:20" ht="43.2" hidden="1" x14ac:dyDescent="0.5500000000000000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9">
        <v>42192.905694444446</v>
      </c>
      <c r="K2882">
        <v>1436305452</v>
      </c>
      <c r="L2882" t="b">
        <v>0</v>
      </c>
      <c r="M2882">
        <v>29</v>
      </c>
      <c r="N2882" t="b">
        <v>0</v>
      </c>
      <c r="O2882" t="s">
        <v>8269</v>
      </c>
      <c r="P2882">
        <f t="shared" si="88"/>
        <v>2015</v>
      </c>
      <c r="Q2882" s="12" t="s">
        <v>8315</v>
      </c>
      <c r="R2882" t="s">
        <v>8316</v>
      </c>
      <c r="S2882">
        <f t="shared" si="89"/>
        <v>7</v>
      </c>
      <c r="T2882" s="17" t="s">
        <v>8371</v>
      </c>
    </row>
    <row r="2883" spans="1:20" ht="43.2" hidden="1" x14ac:dyDescent="0.5500000000000000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9">
        <v>41916.597638888888</v>
      </c>
      <c r="K2883">
        <v>1412432436</v>
      </c>
      <c r="L2883" t="b">
        <v>0</v>
      </c>
      <c r="M2883">
        <v>0</v>
      </c>
      <c r="N2883" t="b">
        <v>0</v>
      </c>
      <c r="O2883" t="s">
        <v>8269</v>
      </c>
      <c r="P2883">
        <f t="shared" ref="P2883:P2946" si="90">YEAR(J2883)</f>
        <v>2014</v>
      </c>
      <c r="Q2883" s="12" t="s">
        <v>8315</v>
      </c>
      <c r="R2883" t="s">
        <v>8316</v>
      </c>
      <c r="S2883">
        <f t="shared" ref="S2883:S2946" si="91">MONTH(J2883)</f>
        <v>10</v>
      </c>
      <c r="T2883" s="17" t="s">
        <v>8374</v>
      </c>
    </row>
    <row r="2884" spans="1:20" ht="43.2" hidden="1" x14ac:dyDescent="0.5500000000000000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9">
        <v>42461.596273148149</v>
      </c>
      <c r="K2884">
        <v>1459520318</v>
      </c>
      <c r="L2884" t="b">
        <v>0</v>
      </c>
      <c r="M2884">
        <v>4</v>
      </c>
      <c r="N2884" t="b">
        <v>0</v>
      </c>
      <c r="O2884" t="s">
        <v>8269</v>
      </c>
      <c r="P2884">
        <f t="shared" si="90"/>
        <v>2016</v>
      </c>
      <c r="Q2884" s="12" t="s">
        <v>8315</v>
      </c>
      <c r="R2884" t="s">
        <v>8316</v>
      </c>
      <c r="S2884">
        <f t="shared" si="91"/>
        <v>4</v>
      </c>
      <c r="T2884" s="17" t="s">
        <v>8368</v>
      </c>
    </row>
    <row r="2885" spans="1:20" ht="43.2" hidden="1" x14ac:dyDescent="0.5500000000000000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9">
        <v>42370.90320601852</v>
      </c>
      <c r="K2885">
        <v>1451684437</v>
      </c>
      <c r="L2885" t="b">
        <v>0</v>
      </c>
      <c r="M2885">
        <v>5</v>
      </c>
      <c r="N2885" t="b">
        <v>0</v>
      </c>
      <c r="O2885" t="s">
        <v>8269</v>
      </c>
      <c r="P2885">
        <f t="shared" si="90"/>
        <v>2016</v>
      </c>
      <c r="Q2885" s="12" t="s">
        <v>8315</v>
      </c>
      <c r="R2885" t="s">
        <v>8316</v>
      </c>
      <c r="S2885">
        <f t="shared" si="91"/>
        <v>1</v>
      </c>
      <c r="T2885" s="17" t="s">
        <v>8365</v>
      </c>
    </row>
    <row r="2886" spans="1:20" ht="28.8" hidden="1" x14ac:dyDescent="0.5500000000000000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9">
        <v>41948.727256944447</v>
      </c>
      <c r="K2886">
        <v>1415208435</v>
      </c>
      <c r="L2886" t="b">
        <v>0</v>
      </c>
      <c r="M2886">
        <v>4</v>
      </c>
      <c r="N2886" t="b">
        <v>0</v>
      </c>
      <c r="O2886" t="s">
        <v>8269</v>
      </c>
      <c r="P2886">
        <f t="shared" si="90"/>
        <v>2014</v>
      </c>
      <c r="Q2886" s="12" t="s">
        <v>8315</v>
      </c>
      <c r="R2886" t="s">
        <v>8316</v>
      </c>
      <c r="S2886">
        <f t="shared" si="91"/>
        <v>11</v>
      </c>
      <c r="T2886" s="17" t="s">
        <v>8375</v>
      </c>
    </row>
    <row r="2887" spans="1:20" ht="28.8" hidden="1" x14ac:dyDescent="0.5500000000000000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9">
        <v>42047.07640046296</v>
      </c>
      <c r="K2887">
        <v>1423705801</v>
      </c>
      <c r="L2887" t="b">
        <v>0</v>
      </c>
      <c r="M2887">
        <v>5</v>
      </c>
      <c r="N2887" t="b">
        <v>0</v>
      </c>
      <c r="O2887" t="s">
        <v>8269</v>
      </c>
      <c r="P2887">
        <f t="shared" si="90"/>
        <v>2015</v>
      </c>
      <c r="Q2887" s="12" t="s">
        <v>8315</v>
      </c>
      <c r="R2887" t="s">
        <v>8316</v>
      </c>
      <c r="S2887">
        <f t="shared" si="91"/>
        <v>2</v>
      </c>
      <c r="T2887" s="17" t="s">
        <v>8366</v>
      </c>
    </row>
    <row r="2888" spans="1:20" ht="43.2" hidden="1" x14ac:dyDescent="0.5500000000000000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9">
        <v>42261.632916666669</v>
      </c>
      <c r="K2888">
        <v>1442243484</v>
      </c>
      <c r="L2888" t="b">
        <v>0</v>
      </c>
      <c r="M2888">
        <v>1</v>
      </c>
      <c r="N2888" t="b">
        <v>0</v>
      </c>
      <c r="O2888" t="s">
        <v>8269</v>
      </c>
      <c r="P2888">
        <f t="shared" si="90"/>
        <v>2015</v>
      </c>
      <c r="Q2888" s="12" t="s">
        <v>8315</v>
      </c>
      <c r="R2888" t="s">
        <v>8316</v>
      </c>
      <c r="S2888">
        <f t="shared" si="91"/>
        <v>9</v>
      </c>
      <c r="T2888" s="17" t="s">
        <v>8373</v>
      </c>
    </row>
    <row r="2889" spans="1:20" ht="43.2" hidden="1" x14ac:dyDescent="0.5500000000000000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9">
        <v>41985.427361111113</v>
      </c>
      <c r="K2889">
        <v>1418379324</v>
      </c>
      <c r="L2889" t="b">
        <v>0</v>
      </c>
      <c r="M2889">
        <v>1</v>
      </c>
      <c r="N2889" t="b">
        <v>0</v>
      </c>
      <c r="O2889" t="s">
        <v>8269</v>
      </c>
      <c r="P2889">
        <f t="shared" si="90"/>
        <v>2014</v>
      </c>
      <c r="Q2889" s="12" t="s">
        <v>8315</v>
      </c>
      <c r="R2889" t="s">
        <v>8316</v>
      </c>
      <c r="S2889">
        <f t="shared" si="91"/>
        <v>12</v>
      </c>
      <c r="T2889" s="17" t="s">
        <v>8376</v>
      </c>
    </row>
    <row r="2890" spans="1:20" ht="43.2" hidden="1" x14ac:dyDescent="0.5500000000000000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9">
        <v>41922.535185185188</v>
      </c>
      <c r="K2890">
        <v>1412945440</v>
      </c>
      <c r="L2890" t="b">
        <v>0</v>
      </c>
      <c r="M2890">
        <v>0</v>
      </c>
      <c r="N2890" t="b">
        <v>0</v>
      </c>
      <c r="O2890" t="s">
        <v>8269</v>
      </c>
      <c r="P2890">
        <f t="shared" si="90"/>
        <v>2014</v>
      </c>
      <c r="Q2890" s="12" t="s">
        <v>8315</v>
      </c>
      <c r="R2890" t="s">
        <v>8316</v>
      </c>
      <c r="S2890">
        <f t="shared" si="91"/>
        <v>10</v>
      </c>
      <c r="T2890" s="17" t="s">
        <v>8374</v>
      </c>
    </row>
    <row r="2891" spans="1:20" ht="43.2" hidden="1" x14ac:dyDescent="0.5500000000000000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9">
        <v>41850.863252314812</v>
      </c>
      <c r="K2891">
        <v>1406752985</v>
      </c>
      <c r="L2891" t="b">
        <v>0</v>
      </c>
      <c r="M2891">
        <v>14</v>
      </c>
      <c r="N2891" t="b">
        <v>0</v>
      </c>
      <c r="O2891" t="s">
        <v>8269</v>
      </c>
      <c r="P2891">
        <f t="shared" si="90"/>
        <v>2014</v>
      </c>
      <c r="Q2891" s="12" t="s">
        <v>8315</v>
      </c>
      <c r="R2891" t="s">
        <v>8316</v>
      </c>
      <c r="S2891">
        <f t="shared" si="91"/>
        <v>7</v>
      </c>
      <c r="T2891" s="17" t="s">
        <v>8371</v>
      </c>
    </row>
    <row r="2892" spans="1:20" ht="43.2" hidden="1" x14ac:dyDescent="0.5500000000000000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9">
        <v>41831.742962962962</v>
      </c>
      <c r="K2892">
        <v>1405100992</v>
      </c>
      <c r="L2892" t="b">
        <v>0</v>
      </c>
      <c r="M2892">
        <v>3</v>
      </c>
      <c r="N2892" t="b">
        <v>0</v>
      </c>
      <c r="O2892" t="s">
        <v>8269</v>
      </c>
      <c r="P2892">
        <f t="shared" si="90"/>
        <v>2014</v>
      </c>
      <c r="Q2892" s="12" t="s">
        <v>8315</v>
      </c>
      <c r="R2892" t="s">
        <v>8316</v>
      </c>
      <c r="S2892">
        <f t="shared" si="91"/>
        <v>7</v>
      </c>
      <c r="T2892" s="17" t="s">
        <v>8371</v>
      </c>
    </row>
    <row r="2893" spans="1:20" ht="43.2" hidden="1" x14ac:dyDescent="0.5500000000000000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9">
        <v>42415.883425925924</v>
      </c>
      <c r="K2893">
        <v>1455570728</v>
      </c>
      <c r="L2893" t="b">
        <v>0</v>
      </c>
      <c r="M2893">
        <v>10</v>
      </c>
      <c r="N2893" t="b">
        <v>0</v>
      </c>
      <c r="O2893" t="s">
        <v>8269</v>
      </c>
      <c r="P2893">
        <f t="shared" si="90"/>
        <v>2016</v>
      </c>
      <c r="Q2893" s="12" t="s">
        <v>8315</v>
      </c>
      <c r="R2893" t="s">
        <v>8316</v>
      </c>
      <c r="S2893">
        <f t="shared" si="91"/>
        <v>2</v>
      </c>
      <c r="T2893" s="17" t="s">
        <v>8366</v>
      </c>
    </row>
    <row r="2894" spans="1:20" ht="43.2" hidden="1" x14ac:dyDescent="0.5500000000000000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9">
        <v>41869.714166666665</v>
      </c>
      <c r="K2894">
        <v>1408381704</v>
      </c>
      <c r="L2894" t="b">
        <v>0</v>
      </c>
      <c r="M2894">
        <v>17</v>
      </c>
      <c r="N2894" t="b">
        <v>0</v>
      </c>
      <c r="O2894" t="s">
        <v>8269</v>
      </c>
      <c r="P2894">
        <f t="shared" si="90"/>
        <v>2014</v>
      </c>
      <c r="Q2894" s="12" t="s">
        <v>8315</v>
      </c>
      <c r="R2894" t="s">
        <v>8316</v>
      </c>
      <c r="S2894">
        <f t="shared" si="91"/>
        <v>8</v>
      </c>
      <c r="T2894" s="17" t="s">
        <v>8372</v>
      </c>
    </row>
    <row r="2895" spans="1:20" hidden="1" x14ac:dyDescent="0.5500000000000000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9">
        <v>41953.773090277777</v>
      </c>
      <c r="K2895">
        <v>1415644395</v>
      </c>
      <c r="L2895" t="b">
        <v>0</v>
      </c>
      <c r="M2895">
        <v>2</v>
      </c>
      <c r="N2895" t="b">
        <v>0</v>
      </c>
      <c r="O2895" t="s">
        <v>8269</v>
      </c>
      <c r="P2895">
        <f t="shared" si="90"/>
        <v>2014</v>
      </c>
      <c r="Q2895" s="12" t="s">
        <v>8315</v>
      </c>
      <c r="R2895" t="s">
        <v>8316</v>
      </c>
      <c r="S2895">
        <f t="shared" si="91"/>
        <v>11</v>
      </c>
      <c r="T2895" s="17" t="s">
        <v>8375</v>
      </c>
    </row>
    <row r="2896" spans="1:20" ht="28.8" hidden="1" x14ac:dyDescent="0.5500000000000000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9">
        <v>42037.986284722225</v>
      </c>
      <c r="K2896">
        <v>1422920415</v>
      </c>
      <c r="L2896" t="b">
        <v>0</v>
      </c>
      <c r="M2896">
        <v>0</v>
      </c>
      <c r="N2896" t="b">
        <v>0</v>
      </c>
      <c r="O2896" t="s">
        <v>8269</v>
      </c>
      <c r="P2896">
        <f t="shared" si="90"/>
        <v>2015</v>
      </c>
      <c r="Q2896" s="12" t="s">
        <v>8315</v>
      </c>
      <c r="R2896" t="s">
        <v>8316</v>
      </c>
      <c r="S2896">
        <f t="shared" si="91"/>
        <v>2</v>
      </c>
      <c r="T2896" s="17" t="s">
        <v>8366</v>
      </c>
    </row>
    <row r="2897" spans="1:20" ht="43.2" hidden="1" x14ac:dyDescent="0.5500000000000000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9">
        <v>41811.555462962962</v>
      </c>
      <c r="K2897">
        <v>1403356792</v>
      </c>
      <c r="L2897" t="b">
        <v>0</v>
      </c>
      <c r="M2897">
        <v>4</v>
      </c>
      <c r="N2897" t="b">
        <v>0</v>
      </c>
      <c r="O2897" t="s">
        <v>8269</v>
      </c>
      <c r="P2897">
        <f t="shared" si="90"/>
        <v>2014</v>
      </c>
      <c r="Q2897" s="12" t="s">
        <v>8315</v>
      </c>
      <c r="R2897" t="s">
        <v>8316</v>
      </c>
      <c r="S2897">
        <f t="shared" si="91"/>
        <v>6</v>
      </c>
      <c r="T2897" s="17" t="s">
        <v>8370</v>
      </c>
    </row>
    <row r="2898" spans="1:20" ht="43.2" hidden="1" x14ac:dyDescent="0.5500000000000000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9">
        <v>42701.908807870372</v>
      </c>
      <c r="K2898">
        <v>1480283321</v>
      </c>
      <c r="L2898" t="b">
        <v>0</v>
      </c>
      <c r="M2898">
        <v>12</v>
      </c>
      <c r="N2898" t="b">
        <v>0</v>
      </c>
      <c r="O2898" t="s">
        <v>8269</v>
      </c>
      <c r="P2898">
        <f t="shared" si="90"/>
        <v>2016</v>
      </c>
      <c r="Q2898" s="12" t="s">
        <v>8315</v>
      </c>
      <c r="R2898" t="s">
        <v>8316</v>
      </c>
      <c r="S2898">
        <f t="shared" si="91"/>
        <v>11</v>
      </c>
      <c r="T2898" s="17" t="s">
        <v>8375</v>
      </c>
    </row>
    <row r="2899" spans="1:20" ht="43.2" hidden="1" x14ac:dyDescent="0.5500000000000000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9">
        <v>42258.646504629629</v>
      </c>
      <c r="K2899">
        <v>1441985458</v>
      </c>
      <c r="L2899" t="b">
        <v>0</v>
      </c>
      <c r="M2899">
        <v>3</v>
      </c>
      <c r="N2899" t="b">
        <v>0</v>
      </c>
      <c r="O2899" t="s">
        <v>8269</v>
      </c>
      <c r="P2899">
        <f t="shared" si="90"/>
        <v>2015</v>
      </c>
      <c r="Q2899" s="12" t="s">
        <v>8315</v>
      </c>
      <c r="R2899" t="s">
        <v>8316</v>
      </c>
      <c r="S2899">
        <f t="shared" si="91"/>
        <v>9</v>
      </c>
      <c r="T2899" s="17" t="s">
        <v>8373</v>
      </c>
    </row>
    <row r="2900" spans="1:20" ht="43.2" hidden="1" x14ac:dyDescent="0.5500000000000000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9">
        <v>42278.664965277778</v>
      </c>
      <c r="K2900">
        <v>1443715053</v>
      </c>
      <c r="L2900" t="b">
        <v>0</v>
      </c>
      <c r="M2900">
        <v>12</v>
      </c>
      <c r="N2900" t="b">
        <v>0</v>
      </c>
      <c r="O2900" t="s">
        <v>8269</v>
      </c>
      <c r="P2900">
        <f t="shared" si="90"/>
        <v>2015</v>
      </c>
      <c r="Q2900" s="12" t="s">
        <v>8315</v>
      </c>
      <c r="R2900" t="s">
        <v>8316</v>
      </c>
      <c r="S2900">
        <f t="shared" si="91"/>
        <v>10</v>
      </c>
      <c r="T2900" s="17" t="s">
        <v>8374</v>
      </c>
    </row>
    <row r="2901" spans="1:20" ht="43.2" hidden="1" x14ac:dyDescent="0.5500000000000000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9">
        <v>42515.078217592592</v>
      </c>
      <c r="K2901">
        <v>1464141158</v>
      </c>
      <c r="L2901" t="b">
        <v>0</v>
      </c>
      <c r="M2901">
        <v>0</v>
      </c>
      <c r="N2901" t="b">
        <v>0</v>
      </c>
      <c r="O2901" t="s">
        <v>8269</v>
      </c>
      <c r="P2901">
        <f t="shared" si="90"/>
        <v>2016</v>
      </c>
      <c r="Q2901" s="12" t="s">
        <v>8315</v>
      </c>
      <c r="R2901" t="s">
        <v>8316</v>
      </c>
      <c r="S2901">
        <f t="shared" si="91"/>
        <v>5</v>
      </c>
      <c r="T2901" s="17" t="s">
        <v>8369</v>
      </c>
    </row>
    <row r="2902" spans="1:20" ht="57.6" hidden="1" x14ac:dyDescent="0.5500000000000000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9">
        <v>41830.234166666669</v>
      </c>
      <c r="K2902">
        <v>1404970632</v>
      </c>
      <c r="L2902" t="b">
        <v>0</v>
      </c>
      <c r="M2902">
        <v>7</v>
      </c>
      <c r="N2902" t="b">
        <v>0</v>
      </c>
      <c r="O2902" t="s">
        <v>8269</v>
      </c>
      <c r="P2902">
        <f t="shared" si="90"/>
        <v>2014</v>
      </c>
      <c r="Q2902" s="12" t="s">
        <v>8315</v>
      </c>
      <c r="R2902" t="s">
        <v>8316</v>
      </c>
      <c r="S2902">
        <f t="shared" si="91"/>
        <v>7</v>
      </c>
      <c r="T2902" s="17" t="s">
        <v>8371</v>
      </c>
    </row>
    <row r="2903" spans="1:20" ht="43.2" hidden="1" x14ac:dyDescent="0.5500000000000000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9">
        <v>41982.904386574075</v>
      </c>
      <c r="K2903">
        <v>1418161339</v>
      </c>
      <c r="L2903" t="b">
        <v>0</v>
      </c>
      <c r="M2903">
        <v>2</v>
      </c>
      <c r="N2903" t="b">
        <v>0</v>
      </c>
      <c r="O2903" t="s">
        <v>8269</v>
      </c>
      <c r="P2903">
        <f t="shared" si="90"/>
        <v>2014</v>
      </c>
      <c r="Q2903" s="12" t="s">
        <v>8315</v>
      </c>
      <c r="R2903" t="s">
        <v>8316</v>
      </c>
      <c r="S2903">
        <f t="shared" si="91"/>
        <v>12</v>
      </c>
      <c r="T2903" s="17" t="s">
        <v>8376</v>
      </c>
    </row>
    <row r="2904" spans="1:20" ht="43.2" hidden="1" x14ac:dyDescent="0.5500000000000000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9">
        <v>42210.439768518518</v>
      </c>
      <c r="K2904">
        <v>1437820396</v>
      </c>
      <c r="L2904" t="b">
        <v>0</v>
      </c>
      <c r="M2904">
        <v>1</v>
      </c>
      <c r="N2904" t="b">
        <v>0</v>
      </c>
      <c r="O2904" t="s">
        <v>8269</v>
      </c>
      <c r="P2904">
        <f t="shared" si="90"/>
        <v>2015</v>
      </c>
      <c r="Q2904" s="12" t="s">
        <v>8315</v>
      </c>
      <c r="R2904" t="s">
        <v>8316</v>
      </c>
      <c r="S2904">
        <f t="shared" si="91"/>
        <v>7</v>
      </c>
      <c r="T2904" s="17" t="s">
        <v>8371</v>
      </c>
    </row>
    <row r="2905" spans="1:20" ht="43.2" hidden="1" x14ac:dyDescent="0.5500000000000000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9">
        <v>42196.166875000003</v>
      </c>
      <c r="K2905">
        <v>1436587218</v>
      </c>
      <c r="L2905" t="b">
        <v>0</v>
      </c>
      <c r="M2905">
        <v>4</v>
      </c>
      <c r="N2905" t="b">
        <v>0</v>
      </c>
      <c r="O2905" t="s">
        <v>8269</v>
      </c>
      <c r="P2905">
        <f t="shared" si="90"/>
        <v>2015</v>
      </c>
      <c r="Q2905" s="12" t="s">
        <v>8315</v>
      </c>
      <c r="R2905" t="s">
        <v>8316</v>
      </c>
      <c r="S2905">
        <f t="shared" si="91"/>
        <v>7</v>
      </c>
      <c r="T2905" s="17" t="s">
        <v>8371</v>
      </c>
    </row>
    <row r="2906" spans="1:20" ht="43.2" hidden="1" x14ac:dyDescent="0.5500000000000000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9">
        <v>41940.967951388891</v>
      </c>
      <c r="K2906">
        <v>1414538031</v>
      </c>
      <c r="L2906" t="b">
        <v>0</v>
      </c>
      <c r="M2906">
        <v>4</v>
      </c>
      <c r="N2906" t="b">
        <v>0</v>
      </c>
      <c r="O2906" t="s">
        <v>8269</v>
      </c>
      <c r="P2906">
        <f t="shared" si="90"/>
        <v>2014</v>
      </c>
      <c r="Q2906" s="12" t="s">
        <v>8315</v>
      </c>
      <c r="R2906" t="s">
        <v>8316</v>
      </c>
      <c r="S2906">
        <f t="shared" si="91"/>
        <v>10</v>
      </c>
      <c r="T2906" s="17" t="s">
        <v>8374</v>
      </c>
    </row>
    <row r="2907" spans="1:20" ht="43.2" hidden="1" x14ac:dyDescent="0.5500000000000000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9">
        <v>42606.056863425925</v>
      </c>
      <c r="K2907">
        <v>1472001713</v>
      </c>
      <c r="L2907" t="b">
        <v>0</v>
      </c>
      <c r="M2907">
        <v>17</v>
      </c>
      <c r="N2907" t="b">
        <v>0</v>
      </c>
      <c r="O2907" t="s">
        <v>8269</v>
      </c>
      <c r="P2907">
        <f t="shared" si="90"/>
        <v>2016</v>
      </c>
      <c r="Q2907" s="12" t="s">
        <v>8315</v>
      </c>
      <c r="R2907" t="s">
        <v>8316</v>
      </c>
      <c r="S2907">
        <f t="shared" si="91"/>
        <v>8</v>
      </c>
      <c r="T2907" s="17" t="s">
        <v>8372</v>
      </c>
    </row>
    <row r="2908" spans="1:20" ht="43.2" hidden="1" x14ac:dyDescent="0.5500000000000000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9">
        <v>42199.648912037039</v>
      </c>
      <c r="K2908">
        <v>1436888066</v>
      </c>
      <c r="L2908" t="b">
        <v>0</v>
      </c>
      <c r="M2908">
        <v>7</v>
      </c>
      <c r="N2908" t="b">
        <v>0</v>
      </c>
      <c r="O2908" t="s">
        <v>8269</v>
      </c>
      <c r="P2908">
        <f t="shared" si="90"/>
        <v>2015</v>
      </c>
      <c r="Q2908" s="12" t="s">
        <v>8315</v>
      </c>
      <c r="R2908" t="s">
        <v>8316</v>
      </c>
      <c r="S2908">
        <f t="shared" si="91"/>
        <v>7</v>
      </c>
      <c r="T2908" s="17" t="s">
        <v>8371</v>
      </c>
    </row>
    <row r="2909" spans="1:20" ht="43.2" hidden="1" x14ac:dyDescent="0.5500000000000000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9">
        <v>42444.877743055556</v>
      </c>
      <c r="K2909">
        <v>1458075837</v>
      </c>
      <c r="L2909" t="b">
        <v>0</v>
      </c>
      <c r="M2909">
        <v>2</v>
      </c>
      <c r="N2909" t="b">
        <v>0</v>
      </c>
      <c r="O2909" t="s">
        <v>8269</v>
      </c>
      <c r="P2909">
        <f t="shared" si="90"/>
        <v>2016</v>
      </c>
      <c r="Q2909" s="12" t="s">
        <v>8315</v>
      </c>
      <c r="R2909" t="s">
        <v>8316</v>
      </c>
      <c r="S2909">
        <f t="shared" si="91"/>
        <v>3</v>
      </c>
      <c r="T2909" s="17" t="s">
        <v>8367</v>
      </c>
    </row>
    <row r="2910" spans="1:20" ht="57.6" hidden="1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9">
        <v>42499.73170138889</v>
      </c>
      <c r="K2910">
        <v>1462815219</v>
      </c>
      <c r="L2910" t="b">
        <v>0</v>
      </c>
      <c r="M2910">
        <v>5</v>
      </c>
      <c r="N2910" t="b">
        <v>0</v>
      </c>
      <c r="O2910" t="s">
        <v>8269</v>
      </c>
      <c r="P2910">
        <f t="shared" si="90"/>
        <v>2016</v>
      </c>
      <c r="Q2910" s="12" t="s">
        <v>8315</v>
      </c>
      <c r="R2910" t="s">
        <v>8316</v>
      </c>
      <c r="S2910">
        <f t="shared" si="91"/>
        <v>5</v>
      </c>
      <c r="T2910" s="17" t="s">
        <v>8369</v>
      </c>
    </row>
    <row r="2911" spans="1:20" ht="43.2" hidden="1" x14ac:dyDescent="0.5500000000000000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9">
        <v>41929.266215277778</v>
      </c>
      <c r="K2911">
        <v>1413527001</v>
      </c>
      <c r="L2911" t="b">
        <v>0</v>
      </c>
      <c r="M2911">
        <v>1</v>
      </c>
      <c r="N2911" t="b">
        <v>0</v>
      </c>
      <c r="O2911" t="s">
        <v>8269</v>
      </c>
      <c r="P2911">
        <f t="shared" si="90"/>
        <v>2014</v>
      </c>
      <c r="Q2911" s="12" t="s">
        <v>8315</v>
      </c>
      <c r="R2911" t="s">
        <v>8316</v>
      </c>
      <c r="S2911">
        <f t="shared" si="91"/>
        <v>10</v>
      </c>
      <c r="T2911" s="17" t="s">
        <v>8374</v>
      </c>
    </row>
    <row r="2912" spans="1:20" ht="43.2" hidden="1" x14ac:dyDescent="0.5500000000000000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9">
        <v>42107.841284722221</v>
      </c>
      <c r="K2912">
        <v>1428955887</v>
      </c>
      <c r="L2912" t="b">
        <v>0</v>
      </c>
      <c r="M2912">
        <v>1</v>
      </c>
      <c r="N2912" t="b">
        <v>0</v>
      </c>
      <c r="O2912" t="s">
        <v>8269</v>
      </c>
      <c r="P2912">
        <f t="shared" si="90"/>
        <v>2015</v>
      </c>
      <c r="Q2912" s="12" t="s">
        <v>8315</v>
      </c>
      <c r="R2912" t="s">
        <v>8316</v>
      </c>
      <c r="S2912">
        <f t="shared" si="91"/>
        <v>4</v>
      </c>
      <c r="T2912" s="17" t="s">
        <v>8368</v>
      </c>
    </row>
    <row r="2913" spans="1:20" ht="43.2" hidden="1" x14ac:dyDescent="0.5500000000000000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9">
        <v>42142.768819444442</v>
      </c>
      <c r="K2913">
        <v>1431973626</v>
      </c>
      <c r="L2913" t="b">
        <v>0</v>
      </c>
      <c r="M2913">
        <v>14</v>
      </c>
      <c r="N2913" t="b">
        <v>0</v>
      </c>
      <c r="O2913" t="s">
        <v>8269</v>
      </c>
      <c r="P2913">
        <f t="shared" si="90"/>
        <v>2015</v>
      </c>
      <c r="Q2913" s="12" t="s">
        <v>8315</v>
      </c>
      <c r="R2913" t="s">
        <v>8316</v>
      </c>
      <c r="S2913">
        <f t="shared" si="91"/>
        <v>5</v>
      </c>
      <c r="T2913" s="17" t="s">
        <v>8369</v>
      </c>
    </row>
    <row r="2914" spans="1:20" ht="43.2" hidden="1" x14ac:dyDescent="0.5500000000000000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9">
        <v>42354.131643518522</v>
      </c>
      <c r="K2914">
        <v>1450235374</v>
      </c>
      <c r="L2914" t="b">
        <v>0</v>
      </c>
      <c r="M2914">
        <v>26</v>
      </c>
      <c r="N2914" t="b">
        <v>0</v>
      </c>
      <c r="O2914" t="s">
        <v>8269</v>
      </c>
      <c r="P2914">
        <f t="shared" si="90"/>
        <v>2015</v>
      </c>
      <c r="Q2914" s="12" t="s">
        <v>8315</v>
      </c>
      <c r="R2914" t="s">
        <v>8316</v>
      </c>
      <c r="S2914">
        <f t="shared" si="91"/>
        <v>12</v>
      </c>
      <c r="T2914" s="17" t="s">
        <v>8376</v>
      </c>
    </row>
    <row r="2915" spans="1:20" ht="43.2" hidden="1" x14ac:dyDescent="0.5500000000000000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9">
        <v>41828.922905092593</v>
      </c>
      <c r="K2915">
        <v>1404857339</v>
      </c>
      <c r="L2915" t="b">
        <v>0</v>
      </c>
      <c r="M2915">
        <v>2</v>
      </c>
      <c r="N2915" t="b">
        <v>0</v>
      </c>
      <c r="O2915" t="s">
        <v>8269</v>
      </c>
      <c r="P2915">
        <f t="shared" si="90"/>
        <v>2014</v>
      </c>
      <c r="Q2915" s="12" t="s">
        <v>8315</v>
      </c>
      <c r="R2915" t="s">
        <v>8316</v>
      </c>
      <c r="S2915">
        <f t="shared" si="91"/>
        <v>7</v>
      </c>
      <c r="T2915" s="17" t="s">
        <v>8371</v>
      </c>
    </row>
    <row r="2916" spans="1:20" ht="28.8" hidden="1" x14ac:dyDescent="0.5500000000000000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9">
        <v>42017.907337962963</v>
      </c>
      <c r="K2916">
        <v>1421185594</v>
      </c>
      <c r="L2916" t="b">
        <v>0</v>
      </c>
      <c r="M2916">
        <v>1</v>
      </c>
      <c r="N2916" t="b">
        <v>0</v>
      </c>
      <c r="O2916" t="s">
        <v>8269</v>
      </c>
      <c r="P2916">
        <f t="shared" si="90"/>
        <v>2015</v>
      </c>
      <c r="Q2916" s="12" t="s">
        <v>8315</v>
      </c>
      <c r="R2916" t="s">
        <v>8316</v>
      </c>
      <c r="S2916">
        <f t="shared" si="91"/>
        <v>1</v>
      </c>
      <c r="T2916" s="17" t="s">
        <v>8365</v>
      </c>
    </row>
    <row r="2917" spans="1:20" ht="43.2" hidden="1" x14ac:dyDescent="0.5500000000000000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9">
        <v>42415.398032407407</v>
      </c>
      <c r="K2917">
        <v>1455528790</v>
      </c>
      <c r="L2917" t="b">
        <v>0</v>
      </c>
      <c r="M2917">
        <v>3</v>
      </c>
      <c r="N2917" t="b">
        <v>0</v>
      </c>
      <c r="O2917" t="s">
        <v>8269</v>
      </c>
      <c r="P2917">
        <f t="shared" si="90"/>
        <v>2016</v>
      </c>
      <c r="Q2917" s="12" t="s">
        <v>8315</v>
      </c>
      <c r="R2917" t="s">
        <v>8316</v>
      </c>
      <c r="S2917">
        <f t="shared" si="91"/>
        <v>2</v>
      </c>
      <c r="T2917" s="17" t="s">
        <v>8366</v>
      </c>
    </row>
    <row r="2918" spans="1:20" ht="28.8" hidden="1" x14ac:dyDescent="0.5500000000000000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9">
        <v>41755.476724537039</v>
      </c>
      <c r="K2918">
        <v>1398511589</v>
      </c>
      <c r="L2918" t="b">
        <v>0</v>
      </c>
      <c r="M2918">
        <v>7</v>
      </c>
      <c r="N2918" t="b">
        <v>0</v>
      </c>
      <c r="O2918" t="s">
        <v>8269</v>
      </c>
      <c r="P2918">
        <f t="shared" si="90"/>
        <v>2014</v>
      </c>
      <c r="Q2918" s="12" t="s">
        <v>8315</v>
      </c>
      <c r="R2918" t="s">
        <v>8316</v>
      </c>
      <c r="S2918">
        <f t="shared" si="91"/>
        <v>4</v>
      </c>
      <c r="T2918" s="17" t="s">
        <v>8368</v>
      </c>
    </row>
    <row r="2919" spans="1:20" ht="43.2" hidden="1" x14ac:dyDescent="0.5500000000000000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9">
        <v>42245.234340277777</v>
      </c>
      <c r="K2919">
        <v>1440826647</v>
      </c>
      <c r="L2919" t="b">
        <v>0</v>
      </c>
      <c r="M2919">
        <v>9</v>
      </c>
      <c r="N2919" t="b">
        <v>0</v>
      </c>
      <c r="O2919" t="s">
        <v>8269</v>
      </c>
      <c r="P2919">
        <f t="shared" si="90"/>
        <v>2015</v>
      </c>
      <c r="Q2919" s="12" t="s">
        <v>8315</v>
      </c>
      <c r="R2919" t="s">
        <v>8316</v>
      </c>
      <c r="S2919">
        <f t="shared" si="91"/>
        <v>8</v>
      </c>
      <c r="T2919" s="17" t="s">
        <v>8372</v>
      </c>
    </row>
    <row r="2920" spans="1:20" ht="43.2" hidden="1" x14ac:dyDescent="0.5500000000000000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9">
        <v>42278.629710648151</v>
      </c>
      <c r="K2920">
        <v>1443712007</v>
      </c>
      <c r="L2920" t="b">
        <v>0</v>
      </c>
      <c r="M2920">
        <v>20</v>
      </c>
      <c r="N2920" t="b">
        <v>0</v>
      </c>
      <c r="O2920" t="s">
        <v>8269</v>
      </c>
      <c r="P2920">
        <f t="shared" si="90"/>
        <v>2015</v>
      </c>
      <c r="Q2920" s="12" t="s">
        <v>8315</v>
      </c>
      <c r="R2920" t="s">
        <v>8316</v>
      </c>
      <c r="S2920">
        <f t="shared" si="91"/>
        <v>10</v>
      </c>
      <c r="T2920" s="17" t="s">
        <v>8374</v>
      </c>
    </row>
    <row r="2921" spans="1:20" ht="43.2" hidden="1" x14ac:dyDescent="0.5500000000000000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9">
        <v>41826.61954861111</v>
      </c>
      <c r="K2921">
        <v>1404658329</v>
      </c>
      <c r="L2921" t="b">
        <v>0</v>
      </c>
      <c r="M2921">
        <v>6</v>
      </c>
      <c r="N2921" t="b">
        <v>0</v>
      </c>
      <c r="O2921" t="s">
        <v>8269</v>
      </c>
      <c r="P2921">
        <f t="shared" si="90"/>
        <v>2014</v>
      </c>
      <c r="Q2921" s="12" t="s">
        <v>8315</v>
      </c>
      <c r="R2921" t="s">
        <v>8316</v>
      </c>
      <c r="S2921">
        <f t="shared" si="91"/>
        <v>7</v>
      </c>
      <c r="T2921" s="17" t="s">
        <v>8371</v>
      </c>
    </row>
    <row r="2922" spans="1:20" ht="43.2" hidden="1" x14ac:dyDescent="0.5500000000000000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9">
        <v>42058.79247685185</v>
      </c>
      <c r="K2922">
        <v>1424718070</v>
      </c>
      <c r="L2922" t="b">
        <v>0</v>
      </c>
      <c r="M2922">
        <v>13</v>
      </c>
      <c r="N2922" t="b">
        <v>0</v>
      </c>
      <c r="O2922" t="s">
        <v>8269</v>
      </c>
      <c r="P2922">
        <f t="shared" si="90"/>
        <v>2015</v>
      </c>
      <c r="Q2922" s="12" t="s">
        <v>8315</v>
      </c>
      <c r="R2922" t="s">
        <v>8316</v>
      </c>
      <c r="S2922">
        <f t="shared" si="91"/>
        <v>2</v>
      </c>
      <c r="T2922" s="17" t="s">
        <v>8366</v>
      </c>
    </row>
    <row r="2923" spans="1:20" ht="28.8" hidden="1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9">
        <v>41877.886620370373</v>
      </c>
      <c r="K2923">
        <v>1409087804</v>
      </c>
      <c r="L2923" t="b">
        <v>0</v>
      </c>
      <c r="M2923">
        <v>3</v>
      </c>
      <c r="N2923" t="b">
        <v>1</v>
      </c>
      <c r="O2923" t="s">
        <v>8303</v>
      </c>
      <c r="P2923">
        <f t="shared" si="90"/>
        <v>2014</v>
      </c>
      <c r="Q2923" s="12" t="s">
        <v>8315</v>
      </c>
      <c r="R2923" t="s">
        <v>8357</v>
      </c>
      <c r="S2923">
        <f t="shared" si="91"/>
        <v>8</v>
      </c>
      <c r="T2923" s="17" t="s">
        <v>8372</v>
      </c>
    </row>
    <row r="2924" spans="1:20" ht="43.2" hidden="1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9">
        <v>42097.874155092592</v>
      </c>
      <c r="K2924">
        <v>1428094727</v>
      </c>
      <c r="L2924" t="b">
        <v>0</v>
      </c>
      <c r="M2924">
        <v>6</v>
      </c>
      <c r="N2924" t="b">
        <v>1</v>
      </c>
      <c r="O2924" t="s">
        <v>8303</v>
      </c>
      <c r="P2924">
        <f t="shared" si="90"/>
        <v>2015</v>
      </c>
      <c r="Q2924" s="12" t="s">
        <v>8315</v>
      </c>
      <c r="R2924" t="s">
        <v>8357</v>
      </c>
      <c r="S2924">
        <f t="shared" si="91"/>
        <v>4</v>
      </c>
      <c r="T2924" s="17" t="s">
        <v>8368</v>
      </c>
    </row>
    <row r="2925" spans="1:20" ht="43.2" hidden="1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9">
        <v>42013.15253472222</v>
      </c>
      <c r="K2925">
        <v>1420774779</v>
      </c>
      <c r="L2925" t="b">
        <v>0</v>
      </c>
      <c r="M2925">
        <v>10</v>
      </c>
      <c r="N2925" t="b">
        <v>1</v>
      </c>
      <c r="O2925" t="s">
        <v>8303</v>
      </c>
      <c r="P2925">
        <f t="shared" si="90"/>
        <v>2015</v>
      </c>
      <c r="Q2925" s="12" t="s">
        <v>8315</v>
      </c>
      <c r="R2925" t="s">
        <v>8357</v>
      </c>
      <c r="S2925">
        <f t="shared" si="91"/>
        <v>1</v>
      </c>
      <c r="T2925" s="17" t="s">
        <v>8365</v>
      </c>
    </row>
    <row r="2926" spans="1:20" ht="43.2" hidden="1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9">
        <v>42103.556828703702</v>
      </c>
      <c r="K2926">
        <v>1428585710</v>
      </c>
      <c r="L2926" t="b">
        <v>0</v>
      </c>
      <c r="M2926">
        <v>147</v>
      </c>
      <c r="N2926" t="b">
        <v>1</v>
      </c>
      <c r="O2926" t="s">
        <v>8303</v>
      </c>
      <c r="P2926">
        <f t="shared" si="90"/>
        <v>2015</v>
      </c>
      <c r="Q2926" s="12" t="s">
        <v>8315</v>
      </c>
      <c r="R2926" t="s">
        <v>8357</v>
      </c>
      <c r="S2926">
        <f t="shared" si="91"/>
        <v>4</v>
      </c>
      <c r="T2926" s="17" t="s">
        <v>8368</v>
      </c>
    </row>
    <row r="2927" spans="1:20" ht="43.2" hidden="1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9">
        <v>41863.584120370368</v>
      </c>
      <c r="K2927">
        <v>1407852068</v>
      </c>
      <c r="L2927" t="b">
        <v>0</v>
      </c>
      <c r="M2927">
        <v>199</v>
      </c>
      <c r="N2927" t="b">
        <v>1</v>
      </c>
      <c r="O2927" t="s">
        <v>8303</v>
      </c>
      <c r="P2927">
        <f t="shared" si="90"/>
        <v>2014</v>
      </c>
      <c r="Q2927" s="12" t="s">
        <v>8315</v>
      </c>
      <c r="R2927" t="s">
        <v>8357</v>
      </c>
      <c r="S2927">
        <f t="shared" si="91"/>
        <v>8</v>
      </c>
      <c r="T2927" s="17" t="s">
        <v>8372</v>
      </c>
    </row>
    <row r="2928" spans="1:20" ht="43.2" hidden="1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9">
        <v>42044.765960648147</v>
      </c>
      <c r="K2928">
        <v>1423506179</v>
      </c>
      <c r="L2928" t="b">
        <v>0</v>
      </c>
      <c r="M2928">
        <v>50</v>
      </c>
      <c r="N2928" t="b">
        <v>1</v>
      </c>
      <c r="O2928" t="s">
        <v>8303</v>
      </c>
      <c r="P2928">
        <f t="shared" si="90"/>
        <v>2015</v>
      </c>
      <c r="Q2928" s="12" t="s">
        <v>8315</v>
      </c>
      <c r="R2928" t="s">
        <v>8357</v>
      </c>
      <c r="S2928">
        <f t="shared" si="91"/>
        <v>2</v>
      </c>
      <c r="T2928" s="17" t="s">
        <v>8366</v>
      </c>
    </row>
    <row r="2929" spans="1:20" ht="43.2" hidden="1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9">
        <v>41806.669317129628</v>
      </c>
      <c r="K2929">
        <v>1402934629</v>
      </c>
      <c r="L2929" t="b">
        <v>0</v>
      </c>
      <c r="M2929">
        <v>21</v>
      </c>
      <c r="N2929" t="b">
        <v>1</v>
      </c>
      <c r="O2929" t="s">
        <v>8303</v>
      </c>
      <c r="P2929">
        <f t="shared" si="90"/>
        <v>2014</v>
      </c>
      <c r="Q2929" s="12" t="s">
        <v>8315</v>
      </c>
      <c r="R2929" t="s">
        <v>8357</v>
      </c>
      <c r="S2929">
        <f t="shared" si="91"/>
        <v>6</v>
      </c>
      <c r="T2929" s="17" t="s">
        <v>8370</v>
      </c>
    </row>
    <row r="2930" spans="1:20" ht="28.8" hidden="1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9">
        <v>42403.998217592591</v>
      </c>
      <c r="K2930">
        <v>1454543846</v>
      </c>
      <c r="L2930" t="b">
        <v>0</v>
      </c>
      <c r="M2930">
        <v>24</v>
      </c>
      <c r="N2930" t="b">
        <v>1</v>
      </c>
      <c r="O2930" t="s">
        <v>8303</v>
      </c>
      <c r="P2930">
        <f t="shared" si="90"/>
        <v>2016</v>
      </c>
      <c r="Q2930" s="12" t="s">
        <v>8315</v>
      </c>
      <c r="R2930" t="s">
        <v>8357</v>
      </c>
      <c r="S2930">
        <f t="shared" si="91"/>
        <v>2</v>
      </c>
      <c r="T2930" s="17" t="s">
        <v>8366</v>
      </c>
    </row>
    <row r="2931" spans="1:20" ht="43.2" hidden="1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9">
        <v>41754.564328703702</v>
      </c>
      <c r="K2931">
        <v>1398432758</v>
      </c>
      <c r="L2931" t="b">
        <v>0</v>
      </c>
      <c r="M2931">
        <v>32</v>
      </c>
      <c r="N2931" t="b">
        <v>1</v>
      </c>
      <c r="O2931" t="s">
        <v>8303</v>
      </c>
      <c r="P2931">
        <f t="shared" si="90"/>
        <v>2014</v>
      </c>
      <c r="Q2931" s="12" t="s">
        <v>8315</v>
      </c>
      <c r="R2931" t="s">
        <v>8357</v>
      </c>
      <c r="S2931">
        <f t="shared" si="91"/>
        <v>4</v>
      </c>
      <c r="T2931" s="17" t="s">
        <v>8368</v>
      </c>
    </row>
    <row r="2932" spans="1:20" ht="43.2" hidden="1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9">
        <v>42101.584074074075</v>
      </c>
      <c r="K2932">
        <v>1428415264</v>
      </c>
      <c r="L2932" t="b">
        <v>0</v>
      </c>
      <c r="M2932">
        <v>62</v>
      </c>
      <c r="N2932" t="b">
        <v>1</v>
      </c>
      <c r="O2932" t="s">
        <v>8303</v>
      </c>
      <c r="P2932">
        <f t="shared" si="90"/>
        <v>2015</v>
      </c>
      <c r="Q2932" s="12" t="s">
        <v>8315</v>
      </c>
      <c r="R2932" t="s">
        <v>8357</v>
      </c>
      <c r="S2932">
        <f t="shared" si="91"/>
        <v>4</v>
      </c>
      <c r="T2932" s="17" t="s">
        <v>8368</v>
      </c>
    </row>
    <row r="2933" spans="1:20" ht="43.2" hidden="1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9">
        <v>41872.291238425925</v>
      </c>
      <c r="K2933">
        <v>1408604363</v>
      </c>
      <c r="L2933" t="b">
        <v>0</v>
      </c>
      <c r="M2933">
        <v>9</v>
      </c>
      <c r="N2933" t="b">
        <v>1</v>
      </c>
      <c r="O2933" t="s">
        <v>8303</v>
      </c>
      <c r="P2933">
        <f t="shared" si="90"/>
        <v>2014</v>
      </c>
      <c r="Q2933" s="12" t="s">
        <v>8315</v>
      </c>
      <c r="R2933" t="s">
        <v>8357</v>
      </c>
      <c r="S2933">
        <f t="shared" si="91"/>
        <v>8</v>
      </c>
      <c r="T2933" s="17" t="s">
        <v>8372</v>
      </c>
    </row>
    <row r="2934" spans="1:20" ht="43.2" hidden="1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9">
        <v>42025.164780092593</v>
      </c>
      <c r="K2934">
        <v>1421812637</v>
      </c>
      <c r="L2934" t="b">
        <v>0</v>
      </c>
      <c r="M2934">
        <v>38</v>
      </c>
      <c r="N2934" t="b">
        <v>1</v>
      </c>
      <c r="O2934" t="s">
        <v>8303</v>
      </c>
      <c r="P2934">
        <f t="shared" si="90"/>
        <v>2015</v>
      </c>
      <c r="Q2934" s="12" t="s">
        <v>8315</v>
      </c>
      <c r="R2934" t="s">
        <v>8357</v>
      </c>
      <c r="S2934">
        <f t="shared" si="91"/>
        <v>1</v>
      </c>
      <c r="T2934" s="17" t="s">
        <v>8365</v>
      </c>
    </row>
    <row r="2935" spans="1:20" ht="43.2" hidden="1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9">
        <v>42495.956631944442</v>
      </c>
      <c r="K2935">
        <v>1462489053</v>
      </c>
      <c r="L2935" t="b">
        <v>0</v>
      </c>
      <c r="M2935">
        <v>54</v>
      </c>
      <c r="N2935" t="b">
        <v>1</v>
      </c>
      <c r="O2935" t="s">
        <v>8303</v>
      </c>
      <c r="P2935">
        <f t="shared" si="90"/>
        <v>2016</v>
      </c>
      <c r="Q2935" s="12" t="s">
        <v>8315</v>
      </c>
      <c r="R2935" t="s">
        <v>8357</v>
      </c>
      <c r="S2935">
        <f t="shared" si="91"/>
        <v>5</v>
      </c>
      <c r="T2935" s="17" t="s">
        <v>8369</v>
      </c>
    </row>
    <row r="2936" spans="1:20" ht="43.2" hidden="1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9">
        <v>41775.636157407411</v>
      </c>
      <c r="K2936">
        <v>1400253364</v>
      </c>
      <c r="L2936" t="b">
        <v>0</v>
      </c>
      <c r="M2936">
        <v>37</v>
      </c>
      <c r="N2936" t="b">
        <v>1</v>
      </c>
      <c r="O2936" t="s">
        <v>8303</v>
      </c>
      <c r="P2936">
        <f t="shared" si="90"/>
        <v>2014</v>
      </c>
      <c r="Q2936" s="12" t="s">
        <v>8315</v>
      </c>
      <c r="R2936" t="s">
        <v>8357</v>
      </c>
      <c r="S2936">
        <f t="shared" si="91"/>
        <v>5</v>
      </c>
      <c r="T2936" s="17" t="s">
        <v>8369</v>
      </c>
    </row>
    <row r="2937" spans="1:20" ht="43.2" hidden="1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9">
        <v>42553.583425925928</v>
      </c>
      <c r="K2937">
        <v>1467468008</v>
      </c>
      <c r="L2937" t="b">
        <v>0</v>
      </c>
      <c r="M2937">
        <v>39</v>
      </c>
      <c r="N2937" t="b">
        <v>1</v>
      </c>
      <c r="O2937" t="s">
        <v>8303</v>
      </c>
      <c r="P2937">
        <f t="shared" si="90"/>
        <v>2016</v>
      </c>
      <c r="Q2937" s="12" t="s">
        <v>8315</v>
      </c>
      <c r="R2937" t="s">
        <v>8357</v>
      </c>
      <c r="S2937">
        <f t="shared" si="91"/>
        <v>7</v>
      </c>
      <c r="T2937" s="17" t="s">
        <v>8371</v>
      </c>
    </row>
    <row r="2938" spans="1:20" ht="43.2" hidden="1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9">
        <v>41912.650729166664</v>
      </c>
      <c r="K2938">
        <v>1412091423</v>
      </c>
      <c r="L2938" t="b">
        <v>0</v>
      </c>
      <c r="M2938">
        <v>34</v>
      </c>
      <c r="N2938" t="b">
        <v>1</v>
      </c>
      <c r="O2938" t="s">
        <v>8303</v>
      </c>
      <c r="P2938">
        <f t="shared" si="90"/>
        <v>2014</v>
      </c>
      <c r="Q2938" s="12" t="s">
        <v>8315</v>
      </c>
      <c r="R2938" t="s">
        <v>8357</v>
      </c>
      <c r="S2938">
        <f t="shared" si="91"/>
        <v>9</v>
      </c>
      <c r="T2938" s="17" t="s">
        <v>8373</v>
      </c>
    </row>
    <row r="2939" spans="1:20" ht="28.8" hidden="1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9">
        <v>41803.457326388889</v>
      </c>
      <c r="K2939">
        <v>1402657113</v>
      </c>
      <c r="L2939" t="b">
        <v>0</v>
      </c>
      <c r="M2939">
        <v>55</v>
      </c>
      <c r="N2939" t="b">
        <v>1</v>
      </c>
      <c r="O2939" t="s">
        <v>8303</v>
      </c>
      <c r="P2939">
        <f t="shared" si="90"/>
        <v>2014</v>
      </c>
      <c r="Q2939" s="12" t="s">
        <v>8315</v>
      </c>
      <c r="R2939" t="s">
        <v>8357</v>
      </c>
      <c r="S2939">
        <f t="shared" si="91"/>
        <v>6</v>
      </c>
      <c r="T2939" s="17" t="s">
        <v>8370</v>
      </c>
    </row>
    <row r="2940" spans="1:20" ht="43.2" hidden="1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9">
        <v>42004.703865740739</v>
      </c>
      <c r="K2940">
        <v>1420044814</v>
      </c>
      <c r="L2940" t="b">
        <v>0</v>
      </c>
      <c r="M2940">
        <v>32</v>
      </c>
      <c r="N2940" t="b">
        <v>1</v>
      </c>
      <c r="O2940" t="s">
        <v>8303</v>
      </c>
      <c r="P2940">
        <f t="shared" si="90"/>
        <v>2014</v>
      </c>
      <c r="Q2940" s="12" t="s">
        <v>8315</v>
      </c>
      <c r="R2940" t="s">
        <v>8357</v>
      </c>
      <c r="S2940">
        <f t="shared" si="91"/>
        <v>12</v>
      </c>
      <c r="T2940" s="17" t="s">
        <v>8376</v>
      </c>
    </row>
    <row r="2941" spans="1:20" ht="43.2" hidden="1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9">
        <v>41845.809166666666</v>
      </c>
      <c r="K2941">
        <v>1406316312</v>
      </c>
      <c r="L2941" t="b">
        <v>0</v>
      </c>
      <c r="M2941">
        <v>25</v>
      </c>
      <c r="N2941" t="b">
        <v>1</v>
      </c>
      <c r="O2941" t="s">
        <v>8303</v>
      </c>
      <c r="P2941">
        <f t="shared" si="90"/>
        <v>2014</v>
      </c>
      <c r="Q2941" s="12" t="s">
        <v>8315</v>
      </c>
      <c r="R2941" t="s">
        <v>8357</v>
      </c>
      <c r="S2941">
        <f t="shared" si="91"/>
        <v>7</v>
      </c>
      <c r="T2941" s="17" t="s">
        <v>8371</v>
      </c>
    </row>
    <row r="2942" spans="1:20" ht="43.2" hidden="1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9">
        <v>41982.773356481484</v>
      </c>
      <c r="K2942">
        <v>1418150018</v>
      </c>
      <c r="L2942" t="b">
        <v>0</v>
      </c>
      <c r="M2942">
        <v>33</v>
      </c>
      <c r="N2942" t="b">
        <v>1</v>
      </c>
      <c r="O2942" t="s">
        <v>8303</v>
      </c>
      <c r="P2942">
        <f t="shared" si="90"/>
        <v>2014</v>
      </c>
      <c r="Q2942" s="12" t="s">
        <v>8315</v>
      </c>
      <c r="R2942" t="s">
        <v>8357</v>
      </c>
      <c r="S2942">
        <f t="shared" si="91"/>
        <v>12</v>
      </c>
      <c r="T2942" s="17" t="s">
        <v>8376</v>
      </c>
    </row>
    <row r="2943" spans="1:20" ht="43.2" hidden="1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9">
        <v>42034.960127314815</v>
      </c>
      <c r="K2943">
        <v>1422658955</v>
      </c>
      <c r="L2943" t="b">
        <v>0</v>
      </c>
      <c r="M2943">
        <v>1</v>
      </c>
      <c r="N2943" t="b">
        <v>0</v>
      </c>
      <c r="O2943" t="s">
        <v>8301</v>
      </c>
      <c r="P2943">
        <f t="shared" si="90"/>
        <v>2015</v>
      </c>
      <c r="Q2943" s="12" t="s">
        <v>8315</v>
      </c>
      <c r="R2943" t="s">
        <v>8355</v>
      </c>
      <c r="S2943">
        <f t="shared" si="91"/>
        <v>1</v>
      </c>
      <c r="T2943" s="17" t="s">
        <v>8365</v>
      </c>
    </row>
    <row r="2944" spans="1:20" ht="43.2" hidden="1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9">
        <v>42334.803923611114</v>
      </c>
      <c r="K2944">
        <v>1448565459</v>
      </c>
      <c r="L2944" t="b">
        <v>0</v>
      </c>
      <c r="M2944">
        <v>202</v>
      </c>
      <c r="N2944" t="b">
        <v>0</v>
      </c>
      <c r="O2944" t="s">
        <v>8301</v>
      </c>
      <c r="P2944">
        <f t="shared" si="90"/>
        <v>2015</v>
      </c>
      <c r="Q2944" s="12" t="s">
        <v>8315</v>
      </c>
      <c r="R2944" t="s">
        <v>8355</v>
      </c>
      <c r="S2944">
        <f t="shared" si="91"/>
        <v>11</v>
      </c>
      <c r="T2944" s="17" t="s">
        <v>8375</v>
      </c>
    </row>
    <row r="2945" spans="1:20" ht="43.2" hidden="1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9">
        <v>42077.12939814815</v>
      </c>
      <c r="K2945">
        <v>1426302380</v>
      </c>
      <c r="L2945" t="b">
        <v>0</v>
      </c>
      <c r="M2945">
        <v>0</v>
      </c>
      <c r="N2945" t="b">
        <v>0</v>
      </c>
      <c r="O2945" t="s">
        <v>8301</v>
      </c>
      <c r="P2945">
        <f t="shared" si="90"/>
        <v>2015</v>
      </c>
      <c r="Q2945" s="12" t="s">
        <v>8315</v>
      </c>
      <c r="R2945" t="s">
        <v>8355</v>
      </c>
      <c r="S2945">
        <f t="shared" si="91"/>
        <v>3</v>
      </c>
      <c r="T2945" s="17" t="s">
        <v>8367</v>
      </c>
    </row>
    <row r="2946" spans="1:20" ht="43.2" hidden="1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9">
        <v>42132.9143287037</v>
      </c>
      <c r="K2946">
        <v>1431122198</v>
      </c>
      <c r="L2946" t="b">
        <v>0</v>
      </c>
      <c r="M2946">
        <v>1</v>
      </c>
      <c r="N2946" t="b">
        <v>0</v>
      </c>
      <c r="O2946" t="s">
        <v>8301</v>
      </c>
      <c r="P2946">
        <f t="shared" si="90"/>
        <v>2015</v>
      </c>
      <c r="Q2946" s="12" t="s">
        <v>8315</v>
      </c>
      <c r="R2946" t="s">
        <v>8355</v>
      </c>
      <c r="S2946">
        <f t="shared" si="91"/>
        <v>5</v>
      </c>
      <c r="T2946" s="17" t="s">
        <v>8369</v>
      </c>
    </row>
    <row r="2947" spans="1:20" ht="43.2" hidden="1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9">
        <v>42118.13958333333</v>
      </c>
      <c r="K2947">
        <v>1429845660</v>
      </c>
      <c r="L2947" t="b">
        <v>0</v>
      </c>
      <c r="M2947">
        <v>0</v>
      </c>
      <c r="N2947" t="b">
        <v>0</v>
      </c>
      <c r="O2947" t="s">
        <v>8301</v>
      </c>
      <c r="P2947">
        <f t="shared" ref="P2947:P3010" si="92">YEAR(J2947)</f>
        <v>2015</v>
      </c>
      <c r="Q2947" s="12" t="s">
        <v>8315</v>
      </c>
      <c r="R2947" t="s">
        <v>8355</v>
      </c>
      <c r="S2947">
        <f t="shared" ref="S2947:S3010" si="93">MONTH(J2947)</f>
        <v>4</v>
      </c>
      <c r="T2947" s="17" t="s">
        <v>8368</v>
      </c>
    </row>
    <row r="2948" spans="1:20" ht="43.2" hidden="1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9">
        <v>42567.531157407408</v>
      </c>
      <c r="K2948">
        <v>1468673092</v>
      </c>
      <c r="L2948" t="b">
        <v>0</v>
      </c>
      <c r="M2948">
        <v>2</v>
      </c>
      <c r="N2948" t="b">
        <v>0</v>
      </c>
      <c r="O2948" t="s">
        <v>8301</v>
      </c>
      <c r="P2948">
        <f t="shared" si="92"/>
        <v>2016</v>
      </c>
      <c r="Q2948" s="12" t="s">
        <v>8315</v>
      </c>
      <c r="R2948" t="s">
        <v>8355</v>
      </c>
      <c r="S2948">
        <f t="shared" si="93"/>
        <v>7</v>
      </c>
      <c r="T2948" s="17" t="s">
        <v>8371</v>
      </c>
    </row>
    <row r="2949" spans="1:20" ht="43.2" hidden="1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9">
        <v>42649.562118055554</v>
      </c>
      <c r="K2949">
        <v>1475760567</v>
      </c>
      <c r="L2949" t="b">
        <v>0</v>
      </c>
      <c r="M2949">
        <v>13</v>
      </c>
      <c r="N2949" t="b">
        <v>0</v>
      </c>
      <c r="O2949" t="s">
        <v>8301</v>
      </c>
      <c r="P2949">
        <f t="shared" si="92"/>
        <v>2016</v>
      </c>
      <c r="Q2949" s="12" t="s">
        <v>8315</v>
      </c>
      <c r="R2949" t="s">
        <v>8355</v>
      </c>
      <c r="S2949">
        <f t="shared" si="93"/>
        <v>10</v>
      </c>
      <c r="T2949" s="17" t="s">
        <v>8374</v>
      </c>
    </row>
    <row r="2950" spans="1:20" ht="43.2" hidden="1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9">
        <v>42097.649224537039</v>
      </c>
      <c r="K2950">
        <v>1428075293</v>
      </c>
      <c r="L2950" t="b">
        <v>0</v>
      </c>
      <c r="M2950">
        <v>9</v>
      </c>
      <c r="N2950" t="b">
        <v>0</v>
      </c>
      <c r="O2950" t="s">
        <v>8301</v>
      </c>
      <c r="P2950">
        <f t="shared" si="92"/>
        <v>2015</v>
      </c>
      <c r="Q2950" s="12" t="s">
        <v>8315</v>
      </c>
      <c r="R2950" t="s">
        <v>8355</v>
      </c>
      <c r="S2950">
        <f t="shared" si="93"/>
        <v>4</v>
      </c>
      <c r="T2950" s="17" t="s">
        <v>8368</v>
      </c>
    </row>
    <row r="2951" spans="1:20" ht="43.2" hidden="1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9">
        <v>42297.823113425926</v>
      </c>
      <c r="K2951">
        <v>1445370317</v>
      </c>
      <c r="L2951" t="b">
        <v>0</v>
      </c>
      <c r="M2951">
        <v>2</v>
      </c>
      <c r="N2951" t="b">
        <v>0</v>
      </c>
      <c r="O2951" t="s">
        <v>8301</v>
      </c>
      <c r="P2951">
        <f t="shared" si="92"/>
        <v>2015</v>
      </c>
      <c r="Q2951" s="12" t="s">
        <v>8315</v>
      </c>
      <c r="R2951" t="s">
        <v>8355</v>
      </c>
      <c r="S2951">
        <f t="shared" si="93"/>
        <v>10</v>
      </c>
      <c r="T2951" s="17" t="s">
        <v>8374</v>
      </c>
    </row>
    <row r="2952" spans="1:20" ht="43.2" hidden="1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9">
        <v>42362.365185185183</v>
      </c>
      <c r="K2952">
        <v>1450946752</v>
      </c>
      <c r="L2952" t="b">
        <v>0</v>
      </c>
      <c r="M2952">
        <v>0</v>
      </c>
      <c r="N2952" t="b">
        <v>0</v>
      </c>
      <c r="O2952" t="s">
        <v>8301</v>
      </c>
      <c r="P2952">
        <f t="shared" si="92"/>
        <v>2015</v>
      </c>
      <c r="Q2952" s="12" t="s">
        <v>8315</v>
      </c>
      <c r="R2952" t="s">
        <v>8355</v>
      </c>
      <c r="S2952">
        <f t="shared" si="93"/>
        <v>12</v>
      </c>
      <c r="T2952" s="17" t="s">
        <v>8376</v>
      </c>
    </row>
    <row r="2953" spans="1:20" ht="57.6" hidden="1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9">
        <v>41872.802928240744</v>
      </c>
      <c r="K2953">
        <v>1408648573</v>
      </c>
      <c r="L2953" t="b">
        <v>0</v>
      </c>
      <c r="M2953">
        <v>58</v>
      </c>
      <c r="N2953" t="b">
        <v>0</v>
      </c>
      <c r="O2953" t="s">
        <v>8301</v>
      </c>
      <c r="P2953">
        <f t="shared" si="92"/>
        <v>2014</v>
      </c>
      <c r="Q2953" s="12" t="s">
        <v>8315</v>
      </c>
      <c r="R2953" t="s">
        <v>8355</v>
      </c>
      <c r="S2953">
        <f t="shared" si="93"/>
        <v>8</v>
      </c>
      <c r="T2953" s="17" t="s">
        <v>8372</v>
      </c>
    </row>
    <row r="2954" spans="1:20" ht="43.2" hidden="1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9">
        <v>42628.690266203703</v>
      </c>
      <c r="K2954">
        <v>1473957239</v>
      </c>
      <c r="L2954" t="b">
        <v>0</v>
      </c>
      <c r="M2954">
        <v>8</v>
      </c>
      <c r="N2954" t="b">
        <v>0</v>
      </c>
      <c r="O2954" t="s">
        <v>8301</v>
      </c>
      <c r="P2954">
        <f t="shared" si="92"/>
        <v>2016</v>
      </c>
      <c r="Q2954" s="12" t="s">
        <v>8315</v>
      </c>
      <c r="R2954" t="s">
        <v>8355</v>
      </c>
      <c r="S2954">
        <f t="shared" si="93"/>
        <v>9</v>
      </c>
      <c r="T2954" s="17" t="s">
        <v>8373</v>
      </c>
    </row>
    <row r="2955" spans="1:20" ht="43.2" hidden="1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9">
        <v>42255.791909722226</v>
      </c>
      <c r="K2955">
        <v>1441738821</v>
      </c>
      <c r="L2955" t="b">
        <v>0</v>
      </c>
      <c r="M2955">
        <v>3</v>
      </c>
      <c r="N2955" t="b">
        <v>0</v>
      </c>
      <c r="O2955" t="s">
        <v>8301</v>
      </c>
      <c r="P2955">
        <f t="shared" si="92"/>
        <v>2015</v>
      </c>
      <c r="Q2955" s="12" t="s">
        <v>8315</v>
      </c>
      <c r="R2955" t="s">
        <v>8355</v>
      </c>
      <c r="S2955">
        <f t="shared" si="93"/>
        <v>9</v>
      </c>
      <c r="T2955" s="17" t="s">
        <v>8373</v>
      </c>
    </row>
    <row r="2956" spans="1:20" ht="43.2" hidden="1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9">
        <v>42790.583368055559</v>
      </c>
      <c r="K2956">
        <v>1487944803</v>
      </c>
      <c r="L2956" t="b">
        <v>0</v>
      </c>
      <c r="M2956">
        <v>0</v>
      </c>
      <c r="N2956" t="b">
        <v>0</v>
      </c>
      <c r="O2956" t="s">
        <v>8301</v>
      </c>
      <c r="P2956">
        <f t="shared" si="92"/>
        <v>2017</v>
      </c>
      <c r="Q2956" s="12" t="s">
        <v>8315</v>
      </c>
      <c r="R2956" t="s">
        <v>8355</v>
      </c>
      <c r="S2956">
        <f t="shared" si="93"/>
        <v>2</v>
      </c>
      <c r="T2956" s="17" t="s">
        <v>8366</v>
      </c>
    </row>
    <row r="2957" spans="1:20" ht="28.8" hidden="1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9">
        <v>42141.741307870368</v>
      </c>
      <c r="K2957">
        <v>1431884849</v>
      </c>
      <c r="L2957" t="b">
        <v>0</v>
      </c>
      <c r="M2957">
        <v>11</v>
      </c>
      <c r="N2957" t="b">
        <v>0</v>
      </c>
      <c r="O2957" t="s">
        <v>8301</v>
      </c>
      <c r="P2957">
        <f t="shared" si="92"/>
        <v>2015</v>
      </c>
      <c r="Q2957" s="12" t="s">
        <v>8315</v>
      </c>
      <c r="R2957" t="s">
        <v>8355</v>
      </c>
      <c r="S2957">
        <f t="shared" si="93"/>
        <v>5</v>
      </c>
      <c r="T2957" s="17" t="s">
        <v>8369</v>
      </c>
    </row>
    <row r="2958" spans="1:20" ht="43.2" hidden="1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9">
        <v>42464.958912037036</v>
      </c>
      <c r="K2958">
        <v>1459810850</v>
      </c>
      <c r="L2958" t="b">
        <v>0</v>
      </c>
      <c r="M2958">
        <v>20</v>
      </c>
      <c r="N2958" t="b">
        <v>0</v>
      </c>
      <c r="O2958" t="s">
        <v>8301</v>
      </c>
      <c r="P2958">
        <f t="shared" si="92"/>
        <v>2016</v>
      </c>
      <c r="Q2958" s="12" t="s">
        <v>8315</v>
      </c>
      <c r="R2958" t="s">
        <v>8355</v>
      </c>
      <c r="S2958">
        <f t="shared" si="93"/>
        <v>4</v>
      </c>
      <c r="T2958" s="17" t="s">
        <v>8368</v>
      </c>
    </row>
    <row r="2959" spans="1:20" ht="43.2" hidden="1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9">
        <v>42031.011250000003</v>
      </c>
      <c r="K2959">
        <v>1422317772</v>
      </c>
      <c r="L2959" t="b">
        <v>0</v>
      </c>
      <c r="M2959">
        <v>3</v>
      </c>
      <c r="N2959" t="b">
        <v>0</v>
      </c>
      <c r="O2959" t="s">
        <v>8301</v>
      </c>
      <c r="P2959">
        <f t="shared" si="92"/>
        <v>2015</v>
      </c>
      <c r="Q2959" s="12" t="s">
        <v>8315</v>
      </c>
      <c r="R2959" t="s">
        <v>8355</v>
      </c>
      <c r="S2959">
        <f t="shared" si="93"/>
        <v>1</v>
      </c>
      <c r="T2959" s="17" t="s">
        <v>8365</v>
      </c>
    </row>
    <row r="2960" spans="1:20" ht="43.2" hidden="1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9">
        <v>42438.779131944444</v>
      </c>
      <c r="K2960">
        <v>1457548917</v>
      </c>
      <c r="L2960" t="b">
        <v>0</v>
      </c>
      <c r="M2960">
        <v>0</v>
      </c>
      <c r="N2960" t="b">
        <v>0</v>
      </c>
      <c r="O2960" t="s">
        <v>8301</v>
      </c>
      <c r="P2960">
        <f t="shared" si="92"/>
        <v>2016</v>
      </c>
      <c r="Q2960" s="12" t="s">
        <v>8315</v>
      </c>
      <c r="R2960" t="s">
        <v>8355</v>
      </c>
      <c r="S2960">
        <f t="shared" si="93"/>
        <v>3</v>
      </c>
      <c r="T2960" s="17" t="s">
        <v>8367</v>
      </c>
    </row>
    <row r="2961" spans="1:20" ht="43.2" hidden="1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9">
        <v>42498.008391203701</v>
      </c>
      <c r="K2961">
        <v>1462666325</v>
      </c>
      <c r="L2961" t="b">
        <v>0</v>
      </c>
      <c r="M2961">
        <v>0</v>
      </c>
      <c r="N2961" t="b">
        <v>0</v>
      </c>
      <c r="O2961" t="s">
        <v>8301</v>
      </c>
      <c r="P2961">
        <f t="shared" si="92"/>
        <v>2016</v>
      </c>
      <c r="Q2961" s="12" t="s">
        <v>8315</v>
      </c>
      <c r="R2961" t="s">
        <v>8355</v>
      </c>
      <c r="S2961">
        <f t="shared" si="93"/>
        <v>5</v>
      </c>
      <c r="T2961" s="17" t="s">
        <v>8369</v>
      </c>
    </row>
    <row r="2962" spans="1:20" ht="43.2" hidden="1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9">
        <v>41863.757210648146</v>
      </c>
      <c r="K2962">
        <v>1407867023</v>
      </c>
      <c r="L2962" t="b">
        <v>0</v>
      </c>
      <c r="M2962">
        <v>0</v>
      </c>
      <c r="N2962" t="b">
        <v>0</v>
      </c>
      <c r="O2962" t="s">
        <v>8301</v>
      </c>
      <c r="P2962">
        <f t="shared" si="92"/>
        <v>2014</v>
      </c>
      <c r="Q2962" s="12" t="s">
        <v>8315</v>
      </c>
      <c r="R2962" t="s">
        <v>8355</v>
      </c>
      <c r="S2962">
        <f t="shared" si="93"/>
        <v>8</v>
      </c>
      <c r="T2962" s="17" t="s">
        <v>8372</v>
      </c>
    </row>
    <row r="2963" spans="1:20" ht="43.2" x14ac:dyDescent="0.5500000000000000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9">
        <v>42061.212488425925</v>
      </c>
      <c r="K2963">
        <v>1424927159</v>
      </c>
      <c r="L2963" t="b">
        <v>0</v>
      </c>
      <c r="M2963">
        <v>108</v>
      </c>
      <c r="N2963" t="b">
        <v>1</v>
      </c>
      <c r="O2963" t="s">
        <v>8269</v>
      </c>
      <c r="P2963">
        <f t="shared" si="92"/>
        <v>2015</v>
      </c>
      <c r="Q2963" s="12" t="s">
        <v>8315</v>
      </c>
      <c r="R2963" t="s">
        <v>8316</v>
      </c>
      <c r="S2963">
        <f t="shared" si="93"/>
        <v>2</v>
      </c>
      <c r="T2963" s="17" t="s">
        <v>8366</v>
      </c>
    </row>
    <row r="2964" spans="1:20" ht="43.2" x14ac:dyDescent="0.5500000000000000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9">
        <v>42036.24428240741</v>
      </c>
      <c r="K2964">
        <v>1422769906</v>
      </c>
      <c r="L2964" t="b">
        <v>0</v>
      </c>
      <c r="M2964">
        <v>20</v>
      </c>
      <c r="N2964" t="b">
        <v>1</v>
      </c>
      <c r="O2964" t="s">
        <v>8269</v>
      </c>
      <c r="P2964">
        <f t="shared" si="92"/>
        <v>2015</v>
      </c>
      <c r="Q2964" s="12" t="s">
        <v>8315</v>
      </c>
      <c r="R2964" t="s">
        <v>8316</v>
      </c>
      <c r="S2964">
        <f t="shared" si="93"/>
        <v>2</v>
      </c>
      <c r="T2964" s="17" t="s">
        <v>8366</v>
      </c>
    </row>
    <row r="2965" spans="1:20" ht="57.6" x14ac:dyDescent="0.5500000000000000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9">
        <v>42157.470185185186</v>
      </c>
      <c r="K2965">
        <v>1433243824</v>
      </c>
      <c r="L2965" t="b">
        <v>0</v>
      </c>
      <c r="M2965">
        <v>98</v>
      </c>
      <c r="N2965" t="b">
        <v>1</v>
      </c>
      <c r="O2965" t="s">
        <v>8269</v>
      </c>
      <c r="P2965">
        <f t="shared" si="92"/>
        <v>2015</v>
      </c>
      <c r="Q2965" s="12" t="s">
        <v>8315</v>
      </c>
      <c r="R2965" t="s">
        <v>8316</v>
      </c>
      <c r="S2965">
        <f t="shared" si="93"/>
        <v>6</v>
      </c>
      <c r="T2965" s="17" t="s">
        <v>8370</v>
      </c>
    </row>
    <row r="2966" spans="1:20" ht="43.2" x14ac:dyDescent="0.5500000000000000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9">
        <v>41827.909942129627</v>
      </c>
      <c r="K2966">
        <v>1404769819</v>
      </c>
      <c r="L2966" t="b">
        <v>0</v>
      </c>
      <c r="M2966">
        <v>196</v>
      </c>
      <c r="N2966" t="b">
        <v>1</v>
      </c>
      <c r="O2966" t="s">
        <v>8269</v>
      </c>
      <c r="P2966">
        <f t="shared" si="92"/>
        <v>2014</v>
      </c>
      <c r="Q2966" s="12" t="s">
        <v>8315</v>
      </c>
      <c r="R2966" t="s">
        <v>8316</v>
      </c>
      <c r="S2966">
        <f t="shared" si="93"/>
        <v>7</v>
      </c>
      <c r="T2966" s="17" t="s">
        <v>8371</v>
      </c>
    </row>
    <row r="2967" spans="1:20" ht="43.2" x14ac:dyDescent="0.5500000000000000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9">
        <v>42162.729548611111</v>
      </c>
      <c r="K2967">
        <v>1433698233</v>
      </c>
      <c r="L2967" t="b">
        <v>0</v>
      </c>
      <c r="M2967">
        <v>39</v>
      </c>
      <c r="N2967" t="b">
        <v>1</v>
      </c>
      <c r="O2967" t="s">
        <v>8269</v>
      </c>
      <c r="P2967">
        <f t="shared" si="92"/>
        <v>2015</v>
      </c>
      <c r="Q2967" s="12" t="s">
        <v>8315</v>
      </c>
      <c r="R2967" t="s">
        <v>8316</v>
      </c>
      <c r="S2967">
        <f t="shared" si="93"/>
        <v>6</v>
      </c>
      <c r="T2967" s="17" t="s">
        <v>8370</v>
      </c>
    </row>
    <row r="2968" spans="1:20" ht="43.2" x14ac:dyDescent="0.5500000000000000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9">
        <v>42233.738564814812</v>
      </c>
      <c r="K2968">
        <v>1439833412</v>
      </c>
      <c r="L2968" t="b">
        <v>0</v>
      </c>
      <c r="M2968">
        <v>128</v>
      </c>
      <c r="N2968" t="b">
        <v>1</v>
      </c>
      <c r="O2968" t="s">
        <v>8269</v>
      </c>
      <c r="P2968">
        <f t="shared" si="92"/>
        <v>2015</v>
      </c>
      <c r="Q2968" s="12" t="s">
        <v>8315</v>
      </c>
      <c r="R2968" t="s">
        <v>8316</v>
      </c>
      <c r="S2968">
        <f t="shared" si="93"/>
        <v>8</v>
      </c>
      <c r="T2968" s="17" t="s">
        <v>8372</v>
      </c>
    </row>
    <row r="2969" spans="1:20" ht="43.2" x14ac:dyDescent="0.5500000000000000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9">
        <v>42042.197824074072</v>
      </c>
      <c r="K2969">
        <v>1423284292</v>
      </c>
      <c r="L2969" t="b">
        <v>0</v>
      </c>
      <c r="M2969">
        <v>71</v>
      </c>
      <c r="N2969" t="b">
        <v>1</v>
      </c>
      <c r="O2969" t="s">
        <v>8269</v>
      </c>
      <c r="P2969">
        <f t="shared" si="92"/>
        <v>2015</v>
      </c>
      <c r="Q2969" s="12" t="s">
        <v>8315</v>
      </c>
      <c r="R2969" t="s">
        <v>8316</v>
      </c>
      <c r="S2969">
        <f t="shared" si="93"/>
        <v>2</v>
      </c>
      <c r="T2969" s="17" t="s">
        <v>8366</v>
      </c>
    </row>
    <row r="2970" spans="1:20" ht="28.8" x14ac:dyDescent="0.5500000000000000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9">
        <v>42585.523842592593</v>
      </c>
      <c r="K2970">
        <v>1470227660</v>
      </c>
      <c r="L2970" t="b">
        <v>0</v>
      </c>
      <c r="M2970">
        <v>47</v>
      </c>
      <c r="N2970" t="b">
        <v>1</v>
      </c>
      <c r="O2970" t="s">
        <v>8269</v>
      </c>
      <c r="P2970">
        <f t="shared" si="92"/>
        <v>2016</v>
      </c>
      <c r="Q2970" s="12" t="s">
        <v>8315</v>
      </c>
      <c r="R2970" t="s">
        <v>8316</v>
      </c>
      <c r="S2970">
        <f t="shared" si="93"/>
        <v>8</v>
      </c>
      <c r="T2970" s="17" t="s">
        <v>8372</v>
      </c>
    </row>
    <row r="2971" spans="1:20" ht="43.2" x14ac:dyDescent="0.5500000000000000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9">
        <v>42097.786493055559</v>
      </c>
      <c r="K2971">
        <v>1428087153</v>
      </c>
      <c r="L2971" t="b">
        <v>0</v>
      </c>
      <c r="M2971">
        <v>17</v>
      </c>
      <c r="N2971" t="b">
        <v>1</v>
      </c>
      <c r="O2971" t="s">
        <v>8269</v>
      </c>
      <c r="P2971">
        <f t="shared" si="92"/>
        <v>2015</v>
      </c>
      <c r="Q2971" s="12" t="s">
        <v>8315</v>
      </c>
      <c r="R2971" t="s">
        <v>8316</v>
      </c>
      <c r="S2971">
        <f t="shared" si="93"/>
        <v>4</v>
      </c>
      <c r="T2971" s="17" t="s">
        <v>8368</v>
      </c>
    </row>
    <row r="2972" spans="1:20" ht="43.2" x14ac:dyDescent="0.5500000000000000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9">
        <v>41808.669571759259</v>
      </c>
      <c r="K2972">
        <v>1403107451</v>
      </c>
      <c r="L2972" t="b">
        <v>0</v>
      </c>
      <c r="M2972">
        <v>91</v>
      </c>
      <c r="N2972" t="b">
        <v>1</v>
      </c>
      <c r="O2972" t="s">
        <v>8269</v>
      </c>
      <c r="P2972">
        <f t="shared" si="92"/>
        <v>2014</v>
      </c>
      <c r="Q2972" s="12" t="s">
        <v>8315</v>
      </c>
      <c r="R2972" t="s">
        <v>8316</v>
      </c>
      <c r="S2972">
        <f t="shared" si="93"/>
        <v>6</v>
      </c>
      <c r="T2972" s="17" t="s">
        <v>8370</v>
      </c>
    </row>
    <row r="2973" spans="1:20" ht="43.2" x14ac:dyDescent="0.5500000000000000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9">
        <v>41852.658310185187</v>
      </c>
      <c r="K2973">
        <v>1406908078</v>
      </c>
      <c r="L2973" t="b">
        <v>0</v>
      </c>
      <c r="M2973">
        <v>43</v>
      </c>
      <c r="N2973" t="b">
        <v>1</v>
      </c>
      <c r="O2973" t="s">
        <v>8269</v>
      </c>
      <c r="P2973">
        <f t="shared" si="92"/>
        <v>2014</v>
      </c>
      <c r="Q2973" s="12" t="s">
        <v>8315</v>
      </c>
      <c r="R2973" t="s">
        <v>8316</v>
      </c>
      <c r="S2973">
        <f t="shared" si="93"/>
        <v>8</v>
      </c>
      <c r="T2973" s="17" t="s">
        <v>8372</v>
      </c>
    </row>
    <row r="2974" spans="1:20" ht="28.8" x14ac:dyDescent="0.5500000000000000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9">
        <v>42694.110185185185</v>
      </c>
      <c r="K2974">
        <v>1479609520</v>
      </c>
      <c r="L2974" t="b">
        <v>0</v>
      </c>
      <c r="M2974">
        <v>17</v>
      </c>
      <c r="N2974" t="b">
        <v>1</v>
      </c>
      <c r="O2974" t="s">
        <v>8269</v>
      </c>
      <c r="P2974">
        <f t="shared" si="92"/>
        <v>2016</v>
      </c>
      <c r="Q2974" s="12" t="s">
        <v>8315</v>
      </c>
      <c r="R2974" t="s">
        <v>8316</v>
      </c>
      <c r="S2974">
        <f t="shared" si="93"/>
        <v>11</v>
      </c>
      <c r="T2974" s="17" t="s">
        <v>8375</v>
      </c>
    </row>
    <row r="2975" spans="1:20" ht="43.2" x14ac:dyDescent="0.5500000000000000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9">
        <v>42341.818379629629</v>
      </c>
      <c r="K2975">
        <v>1449171508</v>
      </c>
      <c r="L2975" t="b">
        <v>0</v>
      </c>
      <c r="M2975">
        <v>33</v>
      </c>
      <c r="N2975" t="b">
        <v>1</v>
      </c>
      <c r="O2975" t="s">
        <v>8269</v>
      </c>
      <c r="P2975">
        <f t="shared" si="92"/>
        <v>2015</v>
      </c>
      <c r="Q2975" s="12" t="s">
        <v>8315</v>
      </c>
      <c r="R2975" t="s">
        <v>8316</v>
      </c>
      <c r="S2975">
        <f t="shared" si="93"/>
        <v>12</v>
      </c>
      <c r="T2975" s="17" t="s">
        <v>8376</v>
      </c>
    </row>
    <row r="2976" spans="1:20" ht="43.2" x14ac:dyDescent="0.5500000000000000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9">
        <v>41880.061006944445</v>
      </c>
      <c r="K2976">
        <v>1409275671</v>
      </c>
      <c r="L2976" t="b">
        <v>0</v>
      </c>
      <c r="M2976">
        <v>87</v>
      </c>
      <c r="N2976" t="b">
        <v>1</v>
      </c>
      <c r="O2976" t="s">
        <v>8269</v>
      </c>
      <c r="P2976">
        <f t="shared" si="92"/>
        <v>2014</v>
      </c>
      <c r="Q2976" s="12" t="s">
        <v>8315</v>
      </c>
      <c r="R2976" t="s">
        <v>8316</v>
      </c>
      <c r="S2976">
        <f t="shared" si="93"/>
        <v>8</v>
      </c>
      <c r="T2976" s="17" t="s">
        <v>8372</v>
      </c>
    </row>
    <row r="2977" spans="1:20" ht="43.2" x14ac:dyDescent="0.5500000000000000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9">
        <v>41941.683865740742</v>
      </c>
      <c r="K2977">
        <v>1414599886</v>
      </c>
      <c r="L2977" t="b">
        <v>0</v>
      </c>
      <c r="M2977">
        <v>113</v>
      </c>
      <c r="N2977" t="b">
        <v>1</v>
      </c>
      <c r="O2977" t="s">
        <v>8269</v>
      </c>
      <c r="P2977">
        <f t="shared" si="92"/>
        <v>2014</v>
      </c>
      <c r="Q2977" s="12" t="s">
        <v>8315</v>
      </c>
      <c r="R2977" t="s">
        <v>8316</v>
      </c>
      <c r="S2977">
        <f t="shared" si="93"/>
        <v>10</v>
      </c>
      <c r="T2977" s="17" t="s">
        <v>8374</v>
      </c>
    </row>
    <row r="2978" spans="1:20" ht="43.2" x14ac:dyDescent="0.5500000000000000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9">
        <v>42425.730671296296</v>
      </c>
      <c r="K2978">
        <v>1456421530</v>
      </c>
      <c r="L2978" t="b">
        <v>0</v>
      </c>
      <c r="M2978">
        <v>14</v>
      </c>
      <c r="N2978" t="b">
        <v>1</v>
      </c>
      <c r="O2978" t="s">
        <v>8269</v>
      </c>
      <c r="P2978">
        <f t="shared" si="92"/>
        <v>2016</v>
      </c>
      <c r="Q2978" s="12" t="s">
        <v>8315</v>
      </c>
      <c r="R2978" t="s">
        <v>8316</v>
      </c>
      <c r="S2978">
        <f t="shared" si="93"/>
        <v>2</v>
      </c>
      <c r="T2978" s="17" t="s">
        <v>8366</v>
      </c>
    </row>
    <row r="2979" spans="1:20" ht="57.6" x14ac:dyDescent="0.5500000000000000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9">
        <v>42026.881180555552</v>
      </c>
      <c r="K2979">
        <v>1421960934</v>
      </c>
      <c r="L2979" t="b">
        <v>0</v>
      </c>
      <c r="M2979">
        <v>30</v>
      </c>
      <c r="N2979" t="b">
        <v>1</v>
      </c>
      <c r="O2979" t="s">
        <v>8269</v>
      </c>
      <c r="P2979">
        <f t="shared" si="92"/>
        <v>2015</v>
      </c>
      <c r="Q2979" s="12" t="s">
        <v>8315</v>
      </c>
      <c r="R2979" t="s">
        <v>8316</v>
      </c>
      <c r="S2979">
        <f t="shared" si="93"/>
        <v>1</v>
      </c>
      <c r="T2979" s="17" t="s">
        <v>8365</v>
      </c>
    </row>
    <row r="2980" spans="1:20" ht="43.2" x14ac:dyDescent="0.5500000000000000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9">
        <v>41922.640590277777</v>
      </c>
      <c r="K2980">
        <v>1412954547</v>
      </c>
      <c r="L2980" t="b">
        <v>0</v>
      </c>
      <c r="M2980">
        <v>16</v>
      </c>
      <c r="N2980" t="b">
        <v>1</v>
      </c>
      <c r="O2980" t="s">
        <v>8269</v>
      </c>
      <c r="P2980">
        <f t="shared" si="92"/>
        <v>2014</v>
      </c>
      <c r="Q2980" s="12" t="s">
        <v>8315</v>
      </c>
      <c r="R2980" t="s">
        <v>8316</v>
      </c>
      <c r="S2980">
        <f t="shared" si="93"/>
        <v>10</v>
      </c>
      <c r="T2980" s="17" t="s">
        <v>8374</v>
      </c>
    </row>
    <row r="2981" spans="1:20" ht="43.2" x14ac:dyDescent="0.5500000000000000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9">
        <v>41993.824340277781</v>
      </c>
      <c r="K2981">
        <v>1419104823</v>
      </c>
      <c r="L2981" t="b">
        <v>0</v>
      </c>
      <c r="M2981">
        <v>46</v>
      </c>
      <c r="N2981" t="b">
        <v>1</v>
      </c>
      <c r="O2981" t="s">
        <v>8269</v>
      </c>
      <c r="P2981">
        <f t="shared" si="92"/>
        <v>2014</v>
      </c>
      <c r="Q2981" s="12" t="s">
        <v>8315</v>
      </c>
      <c r="R2981" t="s">
        <v>8316</v>
      </c>
      <c r="S2981">
        <f t="shared" si="93"/>
        <v>12</v>
      </c>
      <c r="T2981" s="17" t="s">
        <v>8376</v>
      </c>
    </row>
    <row r="2982" spans="1:20" ht="43.2" x14ac:dyDescent="0.5500000000000000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9">
        <v>42219.915856481479</v>
      </c>
      <c r="K2982">
        <v>1438639130</v>
      </c>
      <c r="L2982" t="b">
        <v>0</v>
      </c>
      <c r="M2982">
        <v>24</v>
      </c>
      <c r="N2982" t="b">
        <v>1</v>
      </c>
      <c r="O2982" t="s">
        <v>8269</v>
      </c>
      <c r="P2982">
        <f t="shared" si="92"/>
        <v>2015</v>
      </c>
      <c r="Q2982" s="12" t="s">
        <v>8315</v>
      </c>
      <c r="R2982" t="s">
        <v>8316</v>
      </c>
      <c r="S2982">
        <f t="shared" si="93"/>
        <v>8</v>
      </c>
      <c r="T2982" s="17" t="s">
        <v>8372</v>
      </c>
    </row>
    <row r="2983" spans="1:20" ht="43.2" hidden="1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9">
        <v>42225.559675925928</v>
      </c>
      <c r="K2983">
        <v>1439126756</v>
      </c>
      <c r="L2983" t="b">
        <v>1</v>
      </c>
      <c r="M2983">
        <v>97</v>
      </c>
      <c r="N2983" t="b">
        <v>1</v>
      </c>
      <c r="O2983" t="s">
        <v>8301</v>
      </c>
      <c r="P2983">
        <f t="shared" si="92"/>
        <v>2015</v>
      </c>
      <c r="Q2983" s="12" t="s">
        <v>8315</v>
      </c>
      <c r="R2983" t="s">
        <v>8355</v>
      </c>
      <c r="S2983">
        <f t="shared" si="93"/>
        <v>8</v>
      </c>
      <c r="T2983" s="17" t="s">
        <v>8372</v>
      </c>
    </row>
    <row r="2984" spans="1:20" ht="28.8" hidden="1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9">
        <v>42381.686840277776</v>
      </c>
      <c r="K2984">
        <v>1452616143</v>
      </c>
      <c r="L2984" t="b">
        <v>1</v>
      </c>
      <c r="M2984">
        <v>59</v>
      </c>
      <c r="N2984" t="b">
        <v>1</v>
      </c>
      <c r="O2984" t="s">
        <v>8301</v>
      </c>
      <c r="P2984">
        <f t="shared" si="92"/>
        <v>2016</v>
      </c>
      <c r="Q2984" s="12" t="s">
        <v>8315</v>
      </c>
      <c r="R2984" t="s">
        <v>8355</v>
      </c>
      <c r="S2984">
        <f t="shared" si="93"/>
        <v>1</v>
      </c>
      <c r="T2984" s="17" t="s">
        <v>8365</v>
      </c>
    </row>
    <row r="2985" spans="1:20" ht="43.2" hidden="1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9">
        <v>41894.632361111115</v>
      </c>
      <c r="K2985">
        <v>1410534636</v>
      </c>
      <c r="L2985" t="b">
        <v>1</v>
      </c>
      <c r="M2985">
        <v>1095</v>
      </c>
      <c r="N2985" t="b">
        <v>1</v>
      </c>
      <c r="O2985" t="s">
        <v>8301</v>
      </c>
      <c r="P2985">
        <f t="shared" si="92"/>
        <v>2014</v>
      </c>
      <c r="Q2985" s="12" t="s">
        <v>8315</v>
      </c>
      <c r="R2985" t="s">
        <v>8355</v>
      </c>
      <c r="S2985">
        <f t="shared" si="93"/>
        <v>9</v>
      </c>
      <c r="T2985" s="17" t="s">
        <v>8373</v>
      </c>
    </row>
    <row r="2986" spans="1:20" ht="43.2" hidden="1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9">
        <v>42576.278715277775</v>
      </c>
      <c r="K2986">
        <v>1469428881</v>
      </c>
      <c r="L2986" t="b">
        <v>1</v>
      </c>
      <c r="M2986">
        <v>218</v>
      </c>
      <c r="N2986" t="b">
        <v>1</v>
      </c>
      <c r="O2986" t="s">
        <v>8301</v>
      </c>
      <c r="P2986">
        <f t="shared" si="92"/>
        <v>2016</v>
      </c>
      <c r="Q2986" s="12" t="s">
        <v>8315</v>
      </c>
      <c r="R2986" t="s">
        <v>8355</v>
      </c>
      <c r="S2986">
        <f t="shared" si="93"/>
        <v>7</v>
      </c>
      <c r="T2986" s="17" t="s">
        <v>8371</v>
      </c>
    </row>
    <row r="2987" spans="1:20" ht="43.2" hidden="1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9">
        <v>42654.973703703705</v>
      </c>
      <c r="K2987">
        <v>1476228128</v>
      </c>
      <c r="L2987" t="b">
        <v>0</v>
      </c>
      <c r="M2987">
        <v>111</v>
      </c>
      <c r="N2987" t="b">
        <v>1</v>
      </c>
      <c r="O2987" t="s">
        <v>8301</v>
      </c>
      <c r="P2987">
        <f t="shared" si="92"/>
        <v>2016</v>
      </c>
      <c r="Q2987" s="12" t="s">
        <v>8315</v>
      </c>
      <c r="R2987" t="s">
        <v>8355</v>
      </c>
      <c r="S2987">
        <f t="shared" si="93"/>
        <v>10</v>
      </c>
      <c r="T2987" s="17" t="s">
        <v>8374</v>
      </c>
    </row>
    <row r="2988" spans="1:20" ht="43.2" hidden="1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9">
        <v>42431.500069444446</v>
      </c>
      <c r="K2988">
        <v>1456920006</v>
      </c>
      <c r="L2988" t="b">
        <v>0</v>
      </c>
      <c r="M2988">
        <v>56</v>
      </c>
      <c r="N2988" t="b">
        <v>1</v>
      </c>
      <c r="O2988" t="s">
        <v>8301</v>
      </c>
      <c r="P2988">
        <f t="shared" si="92"/>
        <v>2016</v>
      </c>
      <c r="Q2988" s="12" t="s">
        <v>8315</v>
      </c>
      <c r="R2988" t="s">
        <v>8355</v>
      </c>
      <c r="S2988">
        <f t="shared" si="93"/>
        <v>3</v>
      </c>
      <c r="T2988" s="17" t="s">
        <v>8367</v>
      </c>
    </row>
    <row r="2989" spans="1:20" ht="43.2" hidden="1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9">
        <v>42627.307303240741</v>
      </c>
      <c r="K2989">
        <v>1473837751</v>
      </c>
      <c r="L2989" t="b">
        <v>0</v>
      </c>
      <c r="M2989">
        <v>265</v>
      </c>
      <c r="N2989" t="b">
        <v>1</v>
      </c>
      <c r="O2989" t="s">
        <v>8301</v>
      </c>
      <c r="P2989">
        <f t="shared" si="92"/>
        <v>2016</v>
      </c>
      <c r="Q2989" s="12" t="s">
        <v>8315</v>
      </c>
      <c r="R2989" t="s">
        <v>8355</v>
      </c>
      <c r="S2989">
        <f t="shared" si="93"/>
        <v>9</v>
      </c>
      <c r="T2989" s="17" t="s">
        <v>8373</v>
      </c>
    </row>
    <row r="2990" spans="1:20" ht="43.2" hidden="1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9">
        <v>42511.36204861111</v>
      </c>
      <c r="K2990">
        <v>1463820081</v>
      </c>
      <c r="L2990" t="b">
        <v>0</v>
      </c>
      <c r="M2990">
        <v>28</v>
      </c>
      <c r="N2990" t="b">
        <v>1</v>
      </c>
      <c r="O2990" t="s">
        <v>8301</v>
      </c>
      <c r="P2990">
        <f t="shared" si="92"/>
        <v>2016</v>
      </c>
      <c r="Q2990" s="12" t="s">
        <v>8315</v>
      </c>
      <c r="R2990" t="s">
        <v>8355</v>
      </c>
      <c r="S2990">
        <f t="shared" si="93"/>
        <v>5</v>
      </c>
      <c r="T2990" s="17" t="s">
        <v>8369</v>
      </c>
    </row>
    <row r="2991" spans="1:20" hidden="1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9">
        <v>42337.02039351852</v>
      </c>
      <c r="K2991">
        <v>1448756962</v>
      </c>
      <c r="L2991" t="b">
        <v>0</v>
      </c>
      <c r="M2991">
        <v>364</v>
      </c>
      <c r="N2991" t="b">
        <v>1</v>
      </c>
      <c r="O2991" t="s">
        <v>8301</v>
      </c>
      <c r="P2991">
        <f t="shared" si="92"/>
        <v>2015</v>
      </c>
      <c r="Q2991" s="12" t="s">
        <v>8315</v>
      </c>
      <c r="R2991" t="s">
        <v>8355</v>
      </c>
      <c r="S2991">
        <f t="shared" si="93"/>
        <v>11</v>
      </c>
      <c r="T2991" s="17" t="s">
        <v>8375</v>
      </c>
    </row>
    <row r="2992" spans="1:20" ht="43.2" hidden="1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9">
        <v>42341.574305555558</v>
      </c>
      <c r="K2992">
        <v>1449150420</v>
      </c>
      <c r="L2992" t="b">
        <v>0</v>
      </c>
      <c r="M2992">
        <v>27</v>
      </c>
      <c r="N2992" t="b">
        <v>1</v>
      </c>
      <c r="O2992" t="s">
        <v>8301</v>
      </c>
      <c r="P2992">
        <f t="shared" si="92"/>
        <v>2015</v>
      </c>
      <c r="Q2992" s="12" t="s">
        <v>8315</v>
      </c>
      <c r="R2992" t="s">
        <v>8355</v>
      </c>
      <c r="S2992">
        <f t="shared" si="93"/>
        <v>12</v>
      </c>
      <c r="T2992" s="17" t="s">
        <v>8376</v>
      </c>
    </row>
    <row r="2993" spans="1:20" ht="43.2" hidden="1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9">
        <v>42740.837152777778</v>
      </c>
      <c r="K2993">
        <v>1483646730</v>
      </c>
      <c r="L2993" t="b">
        <v>0</v>
      </c>
      <c r="M2993">
        <v>93</v>
      </c>
      <c r="N2993" t="b">
        <v>1</v>
      </c>
      <c r="O2993" t="s">
        <v>8301</v>
      </c>
      <c r="P2993">
        <f t="shared" si="92"/>
        <v>2017</v>
      </c>
      <c r="Q2993" s="12" t="s">
        <v>8315</v>
      </c>
      <c r="R2993" t="s">
        <v>8355</v>
      </c>
      <c r="S2993">
        <f t="shared" si="93"/>
        <v>1</v>
      </c>
      <c r="T2993" s="17" t="s">
        <v>8365</v>
      </c>
    </row>
    <row r="2994" spans="1:20" ht="43.2" hidden="1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9">
        <v>42622.767476851855</v>
      </c>
      <c r="K2994">
        <v>1473445510</v>
      </c>
      <c r="L2994" t="b">
        <v>0</v>
      </c>
      <c r="M2994">
        <v>64</v>
      </c>
      <c r="N2994" t="b">
        <v>1</v>
      </c>
      <c r="O2994" t="s">
        <v>8301</v>
      </c>
      <c r="P2994">
        <f t="shared" si="92"/>
        <v>2016</v>
      </c>
      <c r="Q2994" s="12" t="s">
        <v>8315</v>
      </c>
      <c r="R2994" t="s">
        <v>8355</v>
      </c>
      <c r="S2994">
        <f t="shared" si="93"/>
        <v>9</v>
      </c>
      <c r="T2994" s="17" t="s">
        <v>8373</v>
      </c>
    </row>
    <row r="2995" spans="1:20" hidden="1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9">
        <v>42390.838738425926</v>
      </c>
      <c r="K2995">
        <v>1453406867</v>
      </c>
      <c r="L2995" t="b">
        <v>0</v>
      </c>
      <c r="M2995">
        <v>22</v>
      </c>
      <c r="N2995" t="b">
        <v>1</v>
      </c>
      <c r="O2995" t="s">
        <v>8301</v>
      </c>
      <c r="P2995">
        <f t="shared" si="92"/>
        <v>2016</v>
      </c>
      <c r="Q2995" s="12" t="s">
        <v>8315</v>
      </c>
      <c r="R2995" t="s">
        <v>8355</v>
      </c>
      <c r="S2995">
        <f t="shared" si="93"/>
        <v>1</v>
      </c>
      <c r="T2995" s="17" t="s">
        <v>8365</v>
      </c>
    </row>
    <row r="2996" spans="1:20" ht="43.2" hidden="1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9">
        <v>41885.478842592594</v>
      </c>
      <c r="K2996">
        <v>1409743772</v>
      </c>
      <c r="L2996" t="b">
        <v>0</v>
      </c>
      <c r="M2996">
        <v>59</v>
      </c>
      <c r="N2996" t="b">
        <v>1</v>
      </c>
      <c r="O2996" t="s">
        <v>8301</v>
      </c>
      <c r="P2996">
        <f t="shared" si="92"/>
        <v>2014</v>
      </c>
      <c r="Q2996" s="12" t="s">
        <v>8315</v>
      </c>
      <c r="R2996" t="s">
        <v>8355</v>
      </c>
      <c r="S2996">
        <f t="shared" si="93"/>
        <v>9</v>
      </c>
      <c r="T2996" s="17" t="s">
        <v>8373</v>
      </c>
    </row>
    <row r="2997" spans="1:20" ht="43.2" hidden="1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9">
        <v>42724.665173611109</v>
      </c>
      <c r="K2997">
        <v>1482249471</v>
      </c>
      <c r="L2997" t="b">
        <v>0</v>
      </c>
      <c r="M2997">
        <v>249</v>
      </c>
      <c r="N2997" t="b">
        <v>1</v>
      </c>
      <c r="O2997" t="s">
        <v>8301</v>
      </c>
      <c r="P2997">
        <f t="shared" si="92"/>
        <v>2016</v>
      </c>
      <c r="Q2997" s="12" t="s">
        <v>8315</v>
      </c>
      <c r="R2997" t="s">
        <v>8355</v>
      </c>
      <c r="S2997">
        <f t="shared" si="93"/>
        <v>12</v>
      </c>
      <c r="T2997" s="17" t="s">
        <v>8376</v>
      </c>
    </row>
    <row r="2998" spans="1:20" ht="28.8" hidden="1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9">
        <v>42090.912499999999</v>
      </c>
      <c r="K2998">
        <v>1427493240</v>
      </c>
      <c r="L2998" t="b">
        <v>0</v>
      </c>
      <c r="M2998">
        <v>392</v>
      </c>
      <c r="N2998" t="b">
        <v>1</v>
      </c>
      <c r="O2998" t="s">
        <v>8301</v>
      </c>
      <c r="P2998">
        <f t="shared" si="92"/>
        <v>2015</v>
      </c>
      <c r="Q2998" s="12" t="s">
        <v>8315</v>
      </c>
      <c r="R2998" t="s">
        <v>8355</v>
      </c>
      <c r="S2998">
        <f t="shared" si="93"/>
        <v>3</v>
      </c>
      <c r="T2998" s="17" t="s">
        <v>8367</v>
      </c>
    </row>
    <row r="2999" spans="1:20" ht="43.2" hidden="1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9">
        <v>42775.733715277776</v>
      </c>
      <c r="K2999">
        <v>1486661793</v>
      </c>
      <c r="L2999" t="b">
        <v>0</v>
      </c>
      <c r="M2999">
        <v>115</v>
      </c>
      <c r="N2999" t="b">
        <v>1</v>
      </c>
      <c r="O2999" t="s">
        <v>8301</v>
      </c>
      <c r="P2999">
        <f t="shared" si="92"/>
        <v>2017</v>
      </c>
      <c r="Q2999" s="12" t="s">
        <v>8315</v>
      </c>
      <c r="R2999" t="s">
        <v>8355</v>
      </c>
      <c r="S2999">
        <f t="shared" si="93"/>
        <v>2</v>
      </c>
      <c r="T2999" s="17" t="s">
        <v>8366</v>
      </c>
    </row>
    <row r="3000" spans="1:20" ht="43.2" hidden="1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9">
        <v>41778.193622685183</v>
      </c>
      <c r="K3000">
        <v>1400474329</v>
      </c>
      <c r="L3000" t="b">
        <v>0</v>
      </c>
      <c r="M3000">
        <v>433</v>
      </c>
      <c r="N3000" t="b">
        <v>1</v>
      </c>
      <c r="O3000" t="s">
        <v>8301</v>
      </c>
      <c r="P3000">
        <f t="shared" si="92"/>
        <v>2014</v>
      </c>
      <c r="Q3000" s="12" t="s">
        <v>8315</v>
      </c>
      <c r="R3000" t="s">
        <v>8355</v>
      </c>
      <c r="S3000">
        <f t="shared" si="93"/>
        <v>5</v>
      </c>
      <c r="T3000" s="17" t="s">
        <v>8369</v>
      </c>
    </row>
    <row r="3001" spans="1:20" ht="43.2" hidden="1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9">
        <v>42780.740277777775</v>
      </c>
      <c r="K3001">
        <v>1487094360</v>
      </c>
      <c r="L3001" t="b">
        <v>0</v>
      </c>
      <c r="M3001">
        <v>20</v>
      </c>
      <c r="N3001" t="b">
        <v>1</v>
      </c>
      <c r="O3001" t="s">
        <v>8301</v>
      </c>
      <c r="P3001">
        <f t="shared" si="92"/>
        <v>2017</v>
      </c>
      <c r="Q3001" s="12" t="s">
        <v>8315</v>
      </c>
      <c r="R3001" t="s">
        <v>8355</v>
      </c>
      <c r="S3001">
        <f t="shared" si="93"/>
        <v>2</v>
      </c>
      <c r="T3001" s="17" t="s">
        <v>8366</v>
      </c>
    </row>
    <row r="3002" spans="1:20" ht="43.2" hidden="1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9">
        <v>42752.827199074076</v>
      </c>
      <c r="K3002">
        <v>1484682670</v>
      </c>
      <c r="L3002" t="b">
        <v>0</v>
      </c>
      <c r="M3002">
        <v>8</v>
      </c>
      <c r="N3002" t="b">
        <v>1</v>
      </c>
      <c r="O3002" t="s">
        <v>8301</v>
      </c>
      <c r="P3002">
        <f t="shared" si="92"/>
        <v>2017</v>
      </c>
      <c r="Q3002" s="12" t="s">
        <v>8315</v>
      </c>
      <c r="R3002" t="s">
        <v>8355</v>
      </c>
      <c r="S3002">
        <f t="shared" si="93"/>
        <v>1</v>
      </c>
      <c r="T3002" s="17" t="s">
        <v>8365</v>
      </c>
    </row>
    <row r="3003" spans="1:20" ht="43.2" hidden="1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9">
        <v>42534.895624999997</v>
      </c>
      <c r="K3003">
        <v>1465853382</v>
      </c>
      <c r="L3003" t="b">
        <v>0</v>
      </c>
      <c r="M3003">
        <v>175</v>
      </c>
      <c r="N3003" t="b">
        <v>1</v>
      </c>
      <c r="O3003" t="s">
        <v>8301</v>
      </c>
      <c r="P3003">
        <f t="shared" si="92"/>
        <v>2016</v>
      </c>
      <c r="Q3003" s="12" t="s">
        <v>8315</v>
      </c>
      <c r="R3003" t="s">
        <v>8355</v>
      </c>
      <c r="S3003">
        <f t="shared" si="93"/>
        <v>6</v>
      </c>
      <c r="T3003" s="17" t="s">
        <v>8370</v>
      </c>
    </row>
    <row r="3004" spans="1:20" ht="28.8" hidden="1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9">
        <v>41239.83625</v>
      </c>
      <c r="K3004">
        <v>1353960252</v>
      </c>
      <c r="L3004" t="b">
        <v>0</v>
      </c>
      <c r="M3004">
        <v>104</v>
      </c>
      <c r="N3004" t="b">
        <v>1</v>
      </c>
      <c r="O3004" t="s">
        <v>8301</v>
      </c>
      <c r="P3004">
        <f t="shared" si="92"/>
        <v>2012</v>
      </c>
      <c r="Q3004" s="12" t="s">
        <v>8315</v>
      </c>
      <c r="R3004" t="s">
        <v>8355</v>
      </c>
      <c r="S3004">
        <f t="shared" si="93"/>
        <v>11</v>
      </c>
      <c r="T3004" s="17" t="s">
        <v>8375</v>
      </c>
    </row>
    <row r="3005" spans="1:20" ht="43.2" hidden="1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9">
        <v>42398.849259259259</v>
      </c>
      <c r="K3005">
        <v>1454098976</v>
      </c>
      <c r="L3005" t="b">
        <v>0</v>
      </c>
      <c r="M3005">
        <v>17</v>
      </c>
      <c r="N3005" t="b">
        <v>1</v>
      </c>
      <c r="O3005" t="s">
        <v>8301</v>
      </c>
      <c r="P3005">
        <f t="shared" si="92"/>
        <v>2016</v>
      </c>
      <c r="Q3005" s="12" t="s">
        <v>8315</v>
      </c>
      <c r="R3005" t="s">
        <v>8355</v>
      </c>
      <c r="S3005">
        <f t="shared" si="93"/>
        <v>1</v>
      </c>
      <c r="T3005" s="17" t="s">
        <v>8365</v>
      </c>
    </row>
    <row r="3006" spans="1:20" ht="43.2" hidden="1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9">
        <v>41928.881064814814</v>
      </c>
      <c r="K3006">
        <v>1413493724</v>
      </c>
      <c r="L3006" t="b">
        <v>0</v>
      </c>
      <c r="M3006">
        <v>277</v>
      </c>
      <c r="N3006" t="b">
        <v>1</v>
      </c>
      <c r="O3006" t="s">
        <v>8301</v>
      </c>
      <c r="P3006">
        <f t="shared" si="92"/>
        <v>2014</v>
      </c>
      <c r="Q3006" s="12" t="s">
        <v>8315</v>
      </c>
      <c r="R3006" t="s">
        <v>8355</v>
      </c>
      <c r="S3006">
        <f t="shared" si="93"/>
        <v>10</v>
      </c>
      <c r="T3006" s="17" t="s">
        <v>8374</v>
      </c>
    </row>
    <row r="3007" spans="1:20" ht="43.2" hidden="1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9">
        <v>41888.674826388888</v>
      </c>
      <c r="K3007">
        <v>1410019905</v>
      </c>
      <c r="L3007" t="b">
        <v>0</v>
      </c>
      <c r="M3007">
        <v>118</v>
      </c>
      <c r="N3007" t="b">
        <v>1</v>
      </c>
      <c r="O3007" t="s">
        <v>8301</v>
      </c>
      <c r="P3007">
        <f t="shared" si="92"/>
        <v>2014</v>
      </c>
      <c r="Q3007" s="12" t="s">
        <v>8315</v>
      </c>
      <c r="R3007" t="s">
        <v>8355</v>
      </c>
      <c r="S3007">
        <f t="shared" si="93"/>
        <v>9</v>
      </c>
      <c r="T3007" s="17" t="s">
        <v>8373</v>
      </c>
    </row>
    <row r="3008" spans="1:20" ht="28.8" hidden="1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9">
        <v>41957.756840277776</v>
      </c>
      <c r="K3008">
        <v>1415988591</v>
      </c>
      <c r="L3008" t="b">
        <v>0</v>
      </c>
      <c r="M3008">
        <v>97</v>
      </c>
      <c r="N3008" t="b">
        <v>1</v>
      </c>
      <c r="O3008" t="s">
        <v>8301</v>
      </c>
      <c r="P3008">
        <f t="shared" si="92"/>
        <v>2014</v>
      </c>
      <c r="Q3008" s="12" t="s">
        <v>8315</v>
      </c>
      <c r="R3008" t="s">
        <v>8355</v>
      </c>
      <c r="S3008">
        <f t="shared" si="93"/>
        <v>11</v>
      </c>
      <c r="T3008" s="17" t="s">
        <v>8375</v>
      </c>
    </row>
    <row r="3009" spans="1:20" ht="28.8" hidden="1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9">
        <v>42098.216238425928</v>
      </c>
      <c r="K3009">
        <v>1428124283</v>
      </c>
      <c r="L3009" t="b">
        <v>0</v>
      </c>
      <c r="M3009">
        <v>20</v>
      </c>
      <c r="N3009" t="b">
        <v>1</v>
      </c>
      <c r="O3009" t="s">
        <v>8301</v>
      </c>
      <c r="P3009">
        <f t="shared" si="92"/>
        <v>2015</v>
      </c>
      <c r="Q3009" s="12" t="s">
        <v>8315</v>
      </c>
      <c r="R3009" t="s">
        <v>8355</v>
      </c>
      <c r="S3009">
        <f t="shared" si="93"/>
        <v>4</v>
      </c>
      <c r="T3009" s="17" t="s">
        <v>8368</v>
      </c>
    </row>
    <row r="3010" spans="1:20" ht="43.2" hidden="1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9">
        <v>42360.212025462963</v>
      </c>
      <c r="K3010">
        <v>1450760719</v>
      </c>
      <c r="L3010" t="b">
        <v>0</v>
      </c>
      <c r="M3010">
        <v>26</v>
      </c>
      <c r="N3010" t="b">
        <v>1</v>
      </c>
      <c r="O3010" t="s">
        <v>8301</v>
      </c>
      <c r="P3010">
        <f t="shared" si="92"/>
        <v>2015</v>
      </c>
      <c r="Q3010" s="12" t="s">
        <v>8315</v>
      </c>
      <c r="R3010" t="s">
        <v>8355</v>
      </c>
      <c r="S3010">
        <f t="shared" si="93"/>
        <v>12</v>
      </c>
      <c r="T3010" s="17" t="s">
        <v>8376</v>
      </c>
    </row>
    <row r="3011" spans="1:20" ht="43.2" hidden="1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9">
        <v>41939.569907407407</v>
      </c>
      <c r="K3011">
        <v>1414417240</v>
      </c>
      <c r="L3011" t="b">
        <v>0</v>
      </c>
      <c r="M3011">
        <v>128</v>
      </c>
      <c r="N3011" t="b">
        <v>1</v>
      </c>
      <c r="O3011" t="s">
        <v>8301</v>
      </c>
      <c r="P3011">
        <f t="shared" ref="P3011:P3074" si="94">YEAR(J3011)</f>
        <v>2014</v>
      </c>
      <c r="Q3011" s="12" t="s">
        <v>8315</v>
      </c>
      <c r="R3011" t="s">
        <v>8355</v>
      </c>
      <c r="S3011">
        <f t="shared" ref="S3011:S3074" si="95">MONTH(J3011)</f>
        <v>10</v>
      </c>
      <c r="T3011" s="17" t="s">
        <v>8374</v>
      </c>
    </row>
    <row r="3012" spans="1:20" ht="43.2" hidden="1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9">
        <v>41996.832395833335</v>
      </c>
      <c r="K3012">
        <v>1419364719</v>
      </c>
      <c r="L3012" t="b">
        <v>0</v>
      </c>
      <c r="M3012">
        <v>15</v>
      </c>
      <c r="N3012" t="b">
        <v>1</v>
      </c>
      <c r="O3012" t="s">
        <v>8301</v>
      </c>
      <c r="P3012">
        <f t="shared" si="94"/>
        <v>2014</v>
      </c>
      <c r="Q3012" s="12" t="s">
        <v>8315</v>
      </c>
      <c r="R3012" t="s">
        <v>8355</v>
      </c>
      <c r="S3012">
        <f t="shared" si="95"/>
        <v>12</v>
      </c>
      <c r="T3012" s="17" t="s">
        <v>8376</v>
      </c>
    </row>
    <row r="3013" spans="1:20" ht="43.2" hidden="1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9">
        <v>42334.468935185185</v>
      </c>
      <c r="K3013">
        <v>1448536516</v>
      </c>
      <c r="L3013" t="b">
        <v>0</v>
      </c>
      <c r="M3013">
        <v>25</v>
      </c>
      <c r="N3013" t="b">
        <v>1</v>
      </c>
      <c r="O3013" t="s">
        <v>8301</v>
      </c>
      <c r="P3013">
        <f t="shared" si="94"/>
        <v>2015</v>
      </c>
      <c r="Q3013" s="12" t="s">
        <v>8315</v>
      </c>
      <c r="R3013" t="s">
        <v>8355</v>
      </c>
      <c r="S3013">
        <f t="shared" si="95"/>
        <v>11</v>
      </c>
      <c r="T3013" s="17" t="s">
        <v>8375</v>
      </c>
    </row>
    <row r="3014" spans="1:20" ht="43.2" hidden="1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9">
        <v>42024.702893518515</v>
      </c>
      <c r="K3014">
        <v>1421772730</v>
      </c>
      <c r="L3014" t="b">
        <v>0</v>
      </c>
      <c r="M3014">
        <v>55</v>
      </c>
      <c r="N3014" t="b">
        <v>1</v>
      </c>
      <c r="O3014" t="s">
        <v>8301</v>
      </c>
      <c r="P3014">
        <f t="shared" si="94"/>
        <v>2015</v>
      </c>
      <c r="Q3014" s="12" t="s">
        <v>8315</v>
      </c>
      <c r="R3014" t="s">
        <v>8355</v>
      </c>
      <c r="S3014">
        <f t="shared" si="95"/>
        <v>1</v>
      </c>
      <c r="T3014" s="17" t="s">
        <v>8365</v>
      </c>
    </row>
    <row r="3015" spans="1:20" ht="43.2" hidden="1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9">
        <v>42146.836215277777</v>
      </c>
      <c r="K3015">
        <v>1432325049</v>
      </c>
      <c r="L3015" t="b">
        <v>0</v>
      </c>
      <c r="M3015">
        <v>107</v>
      </c>
      <c r="N3015" t="b">
        <v>1</v>
      </c>
      <c r="O3015" t="s">
        <v>8301</v>
      </c>
      <c r="P3015">
        <f t="shared" si="94"/>
        <v>2015</v>
      </c>
      <c r="Q3015" s="12" t="s">
        <v>8315</v>
      </c>
      <c r="R3015" t="s">
        <v>8355</v>
      </c>
      <c r="S3015">
        <f t="shared" si="95"/>
        <v>5</v>
      </c>
      <c r="T3015" s="17" t="s">
        <v>8369</v>
      </c>
    </row>
    <row r="3016" spans="1:20" ht="43.2" hidden="1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9">
        <v>41920.123611111114</v>
      </c>
      <c r="K3016">
        <v>1412737080</v>
      </c>
      <c r="L3016" t="b">
        <v>0</v>
      </c>
      <c r="M3016">
        <v>557</v>
      </c>
      <c r="N3016" t="b">
        <v>1</v>
      </c>
      <c r="O3016" t="s">
        <v>8301</v>
      </c>
      <c r="P3016">
        <f t="shared" si="94"/>
        <v>2014</v>
      </c>
      <c r="Q3016" s="12" t="s">
        <v>8315</v>
      </c>
      <c r="R3016" t="s">
        <v>8355</v>
      </c>
      <c r="S3016">
        <f t="shared" si="95"/>
        <v>10</v>
      </c>
      <c r="T3016" s="17" t="s">
        <v>8374</v>
      </c>
    </row>
    <row r="3017" spans="1:20" ht="43.2" hidden="1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9">
        <v>41785.72729166667</v>
      </c>
      <c r="K3017">
        <v>1401125238</v>
      </c>
      <c r="L3017" t="b">
        <v>0</v>
      </c>
      <c r="M3017">
        <v>40</v>
      </c>
      <c r="N3017" t="b">
        <v>1</v>
      </c>
      <c r="O3017" t="s">
        <v>8301</v>
      </c>
      <c r="P3017">
        <f t="shared" si="94"/>
        <v>2014</v>
      </c>
      <c r="Q3017" s="12" t="s">
        <v>8315</v>
      </c>
      <c r="R3017" t="s">
        <v>8355</v>
      </c>
      <c r="S3017">
        <f t="shared" si="95"/>
        <v>5</v>
      </c>
      <c r="T3017" s="17" t="s">
        <v>8369</v>
      </c>
    </row>
    <row r="3018" spans="1:20" ht="43.2" hidden="1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9">
        <v>41778.548055555555</v>
      </c>
      <c r="K3018">
        <v>1400504952</v>
      </c>
      <c r="L3018" t="b">
        <v>0</v>
      </c>
      <c r="M3018">
        <v>36</v>
      </c>
      <c r="N3018" t="b">
        <v>1</v>
      </c>
      <c r="O3018" t="s">
        <v>8301</v>
      </c>
      <c r="P3018">
        <f t="shared" si="94"/>
        <v>2014</v>
      </c>
      <c r="Q3018" s="12" t="s">
        <v>8315</v>
      </c>
      <c r="R3018" t="s">
        <v>8355</v>
      </c>
      <c r="S3018">
        <f t="shared" si="95"/>
        <v>5</v>
      </c>
      <c r="T3018" s="17" t="s">
        <v>8369</v>
      </c>
    </row>
    <row r="3019" spans="1:20" ht="43.2" hidden="1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9">
        <v>41841.850034722222</v>
      </c>
      <c r="K3019">
        <v>1405974243</v>
      </c>
      <c r="L3019" t="b">
        <v>0</v>
      </c>
      <c r="M3019">
        <v>159</v>
      </c>
      <c r="N3019" t="b">
        <v>1</v>
      </c>
      <c r="O3019" t="s">
        <v>8301</v>
      </c>
      <c r="P3019">
        <f t="shared" si="94"/>
        <v>2014</v>
      </c>
      <c r="Q3019" s="12" t="s">
        <v>8315</v>
      </c>
      <c r="R3019" t="s">
        <v>8355</v>
      </c>
      <c r="S3019">
        <f t="shared" si="95"/>
        <v>7</v>
      </c>
      <c r="T3019" s="17" t="s">
        <v>8371</v>
      </c>
    </row>
    <row r="3020" spans="1:20" ht="43.2" hidden="1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9">
        <v>42163.298333333332</v>
      </c>
      <c r="K3020">
        <v>1433747376</v>
      </c>
      <c r="L3020" t="b">
        <v>0</v>
      </c>
      <c r="M3020">
        <v>41</v>
      </c>
      <c r="N3020" t="b">
        <v>1</v>
      </c>
      <c r="O3020" t="s">
        <v>8301</v>
      </c>
      <c r="P3020">
        <f t="shared" si="94"/>
        <v>2015</v>
      </c>
      <c r="Q3020" s="12" t="s">
        <v>8315</v>
      </c>
      <c r="R3020" t="s">
        <v>8355</v>
      </c>
      <c r="S3020">
        <f t="shared" si="95"/>
        <v>6</v>
      </c>
      <c r="T3020" s="17" t="s">
        <v>8370</v>
      </c>
    </row>
    <row r="3021" spans="1:20" ht="43.2" hidden="1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9">
        <v>41758.833564814813</v>
      </c>
      <c r="K3021">
        <v>1398801620</v>
      </c>
      <c r="L3021" t="b">
        <v>0</v>
      </c>
      <c r="M3021">
        <v>226</v>
      </c>
      <c r="N3021" t="b">
        <v>1</v>
      </c>
      <c r="O3021" t="s">
        <v>8301</v>
      </c>
      <c r="P3021">
        <f t="shared" si="94"/>
        <v>2014</v>
      </c>
      <c r="Q3021" s="12" t="s">
        <v>8315</v>
      </c>
      <c r="R3021" t="s">
        <v>8355</v>
      </c>
      <c r="S3021">
        <f t="shared" si="95"/>
        <v>4</v>
      </c>
      <c r="T3021" s="17" t="s">
        <v>8368</v>
      </c>
    </row>
    <row r="3022" spans="1:20" ht="43.2" hidden="1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9">
        <v>42170.846446759257</v>
      </c>
      <c r="K3022">
        <v>1434399533</v>
      </c>
      <c r="L3022" t="b">
        <v>0</v>
      </c>
      <c r="M3022">
        <v>30</v>
      </c>
      <c r="N3022" t="b">
        <v>1</v>
      </c>
      <c r="O3022" t="s">
        <v>8301</v>
      </c>
      <c r="P3022">
        <f t="shared" si="94"/>
        <v>2015</v>
      </c>
      <c r="Q3022" s="12" t="s">
        <v>8315</v>
      </c>
      <c r="R3022" t="s">
        <v>8355</v>
      </c>
      <c r="S3022">
        <f t="shared" si="95"/>
        <v>6</v>
      </c>
      <c r="T3022" s="17" t="s">
        <v>8370</v>
      </c>
    </row>
    <row r="3023" spans="1:20" ht="43.2" hidden="1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9">
        <v>42660.618854166663</v>
      </c>
      <c r="K3023">
        <v>1476715869</v>
      </c>
      <c r="L3023" t="b">
        <v>0</v>
      </c>
      <c r="M3023">
        <v>103</v>
      </c>
      <c r="N3023" t="b">
        <v>1</v>
      </c>
      <c r="O3023" t="s">
        <v>8301</v>
      </c>
      <c r="P3023">
        <f t="shared" si="94"/>
        <v>2016</v>
      </c>
      <c r="Q3023" s="12" t="s">
        <v>8315</v>
      </c>
      <c r="R3023" t="s">
        <v>8355</v>
      </c>
      <c r="S3023">
        <f t="shared" si="95"/>
        <v>10</v>
      </c>
      <c r="T3023" s="17" t="s">
        <v>8374</v>
      </c>
    </row>
    <row r="3024" spans="1:20" ht="43.2" hidden="1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9">
        <v>42564.95380787037</v>
      </c>
      <c r="K3024">
        <v>1468450409</v>
      </c>
      <c r="L3024" t="b">
        <v>0</v>
      </c>
      <c r="M3024">
        <v>62</v>
      </c>
      <c r="N3024" t="b">
        <v>1</v>
      </c>
      <c r="O3024" t="s">
        <v>8301</v>
      </c>
      <c r="P3024">
        <f t="shared" si="94"/>
        <v>2016</v>
      </c>
      <c r="Q3024" s="12" t="s">
        <v>8315</v>
      </c>
      <c r="R3024" t="s">
        <v>8355</v>
      </c>
      <c r="S3024">
        <f t="shared" si="95"/>
        <v>7</v>
      </c>
      <c r="T3024" s="17" t="s">
        <v>8371</v>
      </c>
    </row>
    <row r="3025" spans="1:20" ht="43.2" hidden="1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9">
        <v>42121.675763888888</v>
      </c>
      <c r="K3025">
        <v>1430151186</v>
      </c>
      <c r="L3025" t="b">
        <v>0</v>
      </c>
      <c r="M3025">
        <v>6</v>
      </c>
      <c r="N3025" t="b">
        <v>1</v>
      </c>
      <c r="O3025" t="s">
        <v>8301</v>
      </c>
      <c r="P3025">
        <f t="shared" si="94"/>
        <v>2015</v>
      </c>
      <c r="Q3025" s="12" t="s">
        <v>8315</v>
      </c>
      <c r="R3025" t="s">
        <v>8355</v>
      </c>
      <c r="S3025">
        <f t="shared" si="95"/>
        <v>4</v>
      </c>
      <c r="T3025" s="17" t="s">
        <v>8368</v>
      </c>
    </row>
    <row r="3026" spans="1:20" ht="43.2" hidden="1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9">
        <v>41158.993923611109</v>
      </c>
      <c r="K3026">
        <v>1346975475</v>
      </c>
      <c r="L3026" t="b">
        <v>0</v>
      </c>
      <c r="M3026">
        <v>182</v>
      </c>
      <c r="N3026" t="b">
        <v>1</v>
      </c>
      <c r="O3026" t="s">
        <v>8301</v>
      </c>
      <c r="P3026">
        <f t="shared" si="94"/>
        <v>2012</v>
      </c>
      <c r="Q3026" s="12" t="s">
        <v>8315</v>
      </c>
      <c r="R3026" t="s">
        <v>8355</v>
      </c>
      <c r="S3026">
        <f t="shared" si="95"/>
        <v>9</v>
      </c>
      <c r="T3026" s="17" t="s">
        <v>8373</v>
      </c>
    </row>
    <row r="3027" spans="1:20" ht="43.2" hidden="1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9">
        <v>41761.509409722225</v>
      </c>
      <c r="K3027">
        <v>1399032813</v>
      </c>
      <c r="L3027" t="b">
        <v>0</v>
      </c>
      <c r="M3027">
        <v>145</v>
      </c>
      <c r="N3027" t="b">
        <v>1</v>
      </c>
      <c r="O3027" t="s">
        <v>8301</v>
      </c>
      <c r="P3027">
        <f t="shared" si="94"/>
        <v>2014</v>
      </c>
      <c r="Q3027" s="12" t="s">
        <v>8315</v>
      </c>
      <c r="R3027" t="s">
        <v>8355</v>
      </c>
      <c r="S3027">
        <f t="shared" si="95"/>
        <v>5</v>
      </c>
      <c r="T3027" s="17" t="s">
        <v>8369</v>
      </c>
    </row>
    <row r="3028" spans="1:20" ht="43.2" hidden="1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9">
        <v>42783.459398148145</v>
      </c>
      <c r="K3028">
        <v>1487329292</v>
      </c>
      <c r="L3028" t="b">
        <v>0</v>
      </c>
      <c r="M3028">
        <v>25</v>
      </c>
      <c r="N3028" t="b">
        <v>1</v>
      </c>
      <c r="O3028" t="s">
        <v>8301</v>
      </c>
      <c r="P3028">
        <f t="shared" si="94"/>
        <v>2017</v>
      </c>
      <c r="Q3028" s="12" t="s">
        <v>8315</v>
      </c>
      <c r="R3028" t="s">
        <v>8355</v>
      </c>
      <c r="S3028">
        <f t="shared" si="95"/>
        <v>2</v>
      </c>
      <c r="T3028" s="17" t="s">
        <v>8366</v>
      </c>
    </row>
    <row r="3029" spans="1:20" ht="43.2" hidden="1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9">
        <v>42053.704293981478</v>
      </c>
      <c r="K3029">
        <v>1424278451</v>
      </c>
      <c r="L3029" t="b">
        <v>0</v>
      </c>
      <c r="M3029">
        <v>320</v>
      </c>
      <c r="N3029" t="b">
        <v>1</v>
      </c>
      <c r="O3029" t="s">
        <v>8301</v>
      </c>
      <c r="P3029">
        <f t="shared" si="94"/>
        <v>2015</v>
      </c>
      <c r="Q3029" s="12" t="s">
        <v>8315</v>
      </c>
      <c r="R3029" t="s">
        <v>8355</v>
      </c>
      <c r="S3029">
        <f t="shared" si="95"/>
        <v>2</v>
      </c>
      <c r="T3029" s="17" t="s">
        <v>8366</v>
      </c>
    </row>
    <row r="3030" spans="1:20" ht="28.8" hidden="1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9">
        <v>42567.264178240737</v>
      </c>
      <c r="K3030">
        <v>1468650025</v>
      </c>
      <c r="L3030" t="b">
        <v>0</v>
      </c>
      <c r="M3030">
        <v>99</v>
      </c>
      <c r="N3030" t="b">
        <v>1</v>
      </c>
      <c r="O3030" t="s">
        <v>8301</v>
      </c>
      <c r="P3030">
        <f t="shared" si="94"/>
        <v>2016</v>
      </c>
      <c r="Q3030" s="12" t="s">
        <v>8315</v>
      </c>
      <c r="R3030" t="s">
        <v>8355</v>
      </c>
      <c r="S3030">
        <f t="shared" si="95"/>
        <v>7</v>
      </c>
      <c r="T3030" s="17" t="s">
        <v>8371</v>
      </c>
    </row>
    <row r="3031" spans="1:20" ht="43.2" hidden="1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9">
        <v>41932.708877314813</v>
      </c>
      <c r="K3031">
        <v>1413824447</v>
      </c>
      <c r="L3031" t="b">
        <v>0</v>
      </c>
      <c r="M3031">
        <v>348</v>
      </c>
      <c r="N3031" t="b">
        <v>1</v>
      </c>
      <c r="O3031" t="s">
        <v>8301</v>
      </c>
      <c r="P3031">
        <f t="shared" si="94"/>
        <v>2014</v>
      </c>
      <c r="Q3031" s="12" t="s">
        <v>8315</v>
      </c>
      <c r="R3031" t="s">
        <v>8355</v>
      </c>
      <c r="S3031">
        <f t="shared" si="95"/>
        <v>10</v>
      </c>
      <c r="T3031" s="17" t="s">
        <v>8374</v>
      </c>
    </row>
    <row r="3032" spans="1:20" ht="43.2" hidden="1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9">
        <v>42233.747349537036</v>
      </c>
      <c r="K3032">
        <v>1439834171</v>
      </c>
      <c r="L3032" t="b">
        <v>0</v>
      </c>
      <c r="M3032">
        <v>41</v>
      </c>
      <c r="N3032" t="b">
        <v>1</v>
      </c>
      <c r="O3032" t="s">
        <v>8301</v>
      </c>
      <c r="P3032">
        <f t="shared" si="94"/>
        <v>2015</v>
      </c>
      <c r="Q3032" s="12" t="s">
        <v>8315</v>
      </c>
      <c r="R3032" t="s">
        <v>8355</v>
      </c>
      <c r="S3032">
        <f t="shared" si="95"/>
        <v>8</v>
      </c>
      <c r="T3032" s="17" t="s">
        <v>8372</v>
      </c>
    </row>
    <row r="3033" spans="1:20" ht="72" hidden="1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9">
        <v>42597.882488425923</v>
      </c>
      <c r="K3033">
        <v>1471295447</v>
      </c>
      <c r="L3033" t="b">
        <v>0</v>
      </c>
      <c r="M3033">
        <v>29</v>
      </c>
      <c r="N3033" t="b">
        <v>1</v>
      </c>
      <c r="O3033" t="s">
        <v>8301</v>
      </c>
      <c r="P3033">
        <f t="shared" si="94"/>
        <v>2016</v>
      </c>
      <c r="Q3033" s="12" t="s">
        <v>8315</v>
      </c>
      <c r="R3033" t="s">
        <v>8355</v>
      </c>
      <c r="S3033">
        <f t="shared" si="95"/>
        <v>8</v>
      </c>
      <c r="T3033" s="17" t="s">
        <v>8372</v>
      </c>
    </row>
    <row r="3034" spans="1:20" ht="43.2" hidden="1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9">
        <v>42228.044664351852</v>
      </c>
      <c r="K3034">
        <v>1439341459</v>
      </c>
      <c r="L3034" t="b">
        <v>0</v>
      </c>
      <c r="M3034">
        <v>25</v>
      </c>
      <c r="N3034" t="b">
        <v>1</v>
      </c>
      <c r="O3034" t="s">
        <v>8301</v>
      </c>
      <c r="P3034">
        <f t="shared" si="94"/>
        <v>2015</v>
      </c>
      <c r="Q3034" s="12" t="s">
        <v>8315</v>
      </c>
      <c r="R3034" t="s">
        <v>8355</v>
      </c>
      <c r="S3034">
        <f t="shared" si="95"/>
        <v>8</v>
      </c>
      <c r="T3034" s="17" t="s">
        <v>8372</v>
      </c>
    </row>
    <row r="3035" spans="1:20" ht="43.2" hidden="1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9">
        <v>42570.110243055555</v>
      </c>
      <c r="K3035">
        <v>1468895925</v>
      </c>
      <c r="L3035" t="b">
        <v>0</v>
      </c>
      <c r="M3035">
        <v>23</v>
      </c>
      <c r="N3035" t="b">
        <v>1</v>
      </c>
      <c r="O3035" t="s">
        <v>8301</v>
      </c>
      <c r="P3035">
        <f t="shared" si="94"/>
        <v>2016</v>
      </c>
      <c r="Q3035" s="12" t="s">
        <v>8315</v>
      </c>
      <c r="R3035" t="s">
        <v>8355</v>
      </c>
      <c r="S3035">
        <f t="shared" si="95"/>
        <v>7</v>
      </c>
      <c r="T3035" s="17" t="s">
        <v>8371</v>
      </c>
    </row>
    <row r="3036" spans="1:20" ht="57.6" hidden="1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9">
        <v>42644.535358796296</v>
      </c>
      <c r="K3036">
        <v>1475326255</v>
      </c>
      <c r="L3036" t="b">
        <v>0</v>
      </c>
      <c r="M3036">
        <v>1260</v>
      </c>
      <c r="N3036" t="b">
        <v>1</v>
      </c>
      <c r="O3036" t="s">
        <v>8301</v>
      </c>
      <c r="P3036">
        <f t="shared" si="94"/>
        <v>2016</v>
      </c>
      <c r="Q3036" s="12" t="s">
        <v>8315</v>
      </c>
      <c r="R3036" t="s">
        <v>8355</v>
      </c>
      <c r="S3036">
        <f t="shared" si="95"/>
        <v>10</v>
      </c>
      <c r="T3036" s="17" t="s">
        <v>8374</v>
      </c>
    </row>
    <row r="3037" spans="1:20" ht="28.8" hidden="1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9">
        <v>41368.560289351852</v>
      </c>
      <c r="K3037">
        <v>1365082009</v>
      </c>
      <c r="L3037" t="b">
        <v>0</v>
      </c>
      <c r="M3037">
        <v>307</v>
      </c>
      <c r="N3037" t="b">
        <v>1</v>
      </c>
      <c r="O3037" t="s">
        <v>8301</v>
      </c>
      <c r="P3037">
        <f t="shared" si="94"/>
        <v>2013</v>
      </c>
      <c r="Q3037" s="12" t="s">
        <v>8315</v>
      </c>
      <c r="R3037" t="s">
        <v>8355</v>
      </c>
      <c r="S3037">
        <f t="shared" si="95"/>
        <v>4</v>
      </c>
      <c r="T3037" s="17" t="s">
        <v>8368</v>
      </c>
    </row>
    <row r="3038" spans="1:20" ht="43.2" hidden="1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9">
        <v>41466.785231481481</v>
      </c>
      <c r="K3038">
        <v>1373568644</v>
      </c>
      <c r="L3038" t="b">
        <v>0</v>
      </c>
      <c r="M3038">
        <v>329</v>
      </c>
      <c r="N3038" t="b">
        <v>1</v>
      </c>
      <c r="O3038" t="s">
        <v>8301</v>
      </c>
      <c r="P3038">
        <f t="shared" si="94"/>
        <v>2013</v>
      </c>
      <c r="Q3038" s="12" t="s">
        <v>8315</v>
      </c>
      <c r="R3038" t="s">
        <v>8355</v>
      </c>
      <c r="S3038">
        <f t="shared" si="95"/>
        <v>7</v>
      </c>
      <c r="T3038" s="17" t="s">
        <v>8371</v>
      </c>
    </row>
    <row r="3039" spans="1:20" ht="57.6" hidden="1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9">
        <v>40378.893206018518</v>
      </c>
      <c r="K3039">
        <v>1279574773</v>
      </c>
      <c r="L3039" t="b">
        <v>0</v>
      </c>
      <c r="M3039">
        <v>32</v>
      </c>
      <c r="N3039" t="b">
        <v>1</v>
      </c>
      <c r="O3039" t="s">
        <v>8301</v>
      </c>
      <c r="P3039">
        <f t="shared" si="94"/>
        <v>2010</v>
      </c>
      <c r="Q3039" s="12" t="s">
        <v>8315</v>
      </c>
      <c r="R3039" t="s">
        <v>8355</v>
      </c>
      <c r="S3039">
        <f t="shared" si="95"/>
        <v>7</v>
      </c>
      <c r="T3039" s="17" t="s">
        <v>8371</v>
      </c>
    </row>
    <row r="3040" spans="1:20" ht="43.2" hidden="1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9">
        <v>42373.252280092594</v>
      </c>
      <c r="K3040">
        <v>1451887397</v>
      </c>
      <c r="L3040" t="b">
        <v>0</v>
      </c>
      <c r="M3040">
        <v>27</v>
      </c>
      <c r="N3040" t="b">
        <v>1</v>
      </c>
      <c r="O3040" t="s">
        <v>8301</v>
      </c>
      <c r="P3040">
        <f t="shared" si="94"/>
        <v>2016</v>
      </c>
      <c r="Q3040" s="12" t="s">
        <v>8315</v>
      </c>
      <c r="R3040" t="s">
        <v>8355</v>
      </c>
      <c r="S3040">
        <f t="shared" si="95"/>
        <v>1</v>
      </c>
      <c r="T3040" s="17" t="s">
        <v>8365</v>
      </c>
    </row>
    <row r="3041" spans="1:20" ht="43.2" hidden="1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9">
        <v>41610.794421296298</v>
      </c>
      <c r="K3041">
        <v>1386011038</v>
      </c>
      <c r="L3041" t="b">
        <v>0</v>
      </c>
      <c r="M3041">
        <v>236</v>
      </c>
      <c r="N3041" t="b">
        <v>1</v>
      </c>
      <c r="O3041" t="s">
        <v>8301</v>
      </c>
      <c r="P3041">
        <f t="shared" si="94"/>
        <v>2013</v>
      </c>
      <c r="Q3041" s="12" t="s">
        <v>8315</v>
      </c>
      <c r="R3041" t="s">
        <v>8355</v>
      </c>
      <c r="S3041">
        <f t="shared" si="95"/>
        <v>12</v>
      </c>
      <c r="T3041" s="17" t="s">
        <v>8376</v>
      </c>
    </row>
    <row r="3042" spans="1:20" ht="43.2" hidden="1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9">
        <v>42177.791909722226</v>
      </c>
      <c r="K3042">
        <v>1434999621</v>
      </c>
      <c r="L3042" t="b">
        <v>0</v>
      </c>
      <c r="M3042">
        <v>42</v>
      </c>
      <c r="N3042" t="b">
        <v>1</v>
      </c>
      <c r="O3042" t="s">
        <v>8301</v>
      </c>
      <c r="P3042">
        <f t="shared" si="94"/>
        <v>2015</v>
      </c>
      <c r="Q3042" s="12" t="s">
        <v>8315</v>
      </c>
      <c r="R3042" t="s">
        <v>8355</v>
      </c>
      <c r="S3042">
        <f t="shared" si="95"/>
        <v>6</v>
      </c>
      <c r="T3042" s="17" t="s">
        <v>8370</v>
      </c>
    </row>
    <row r="3043" spans="1:20" ht="28.8" hidden="1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9">
        <v>42359.868611111109</v>
      </c>
      <c r="K3043">
        <v>1450731048</v>
      </c>
      <c r="L3043" t="b">
        <v>0</v>
      </c>
      <c r="M3043">
        <v>95</v>
      </c>
      <c r="N3043" t="b">
        <v>1</v>
      </c>
      <c r="O3043" t="s">
        <v>8301</v>
      </c>
      <c r="P3043">
        <f t="shared" si="94"/>
        <v>2015</v>
      </c>
      <c r="Q3043" s="12" t="s">
        <v>8315</v>
      </c>
      <c r="R3043" t="s">
        <v>8355</v>
      </c>
      <c r="S3043">
        <f t="shared" si="95"/>
        <v>12</v>
      </c>
      <c r="T3043" s="17" t="s">
        <v>8376</v>
      </c>
    </row>
    <row r="3044" spans="1:20" ht="43.2" hidden="1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9">
        <v>42253.688043981485</v>
      </c>
      <c r="K3044">
        <v>1441557047</v>
      </c>
      <c r="L3044" t="b">
        <v>0</v>
      </c>
      <c r="M3044">
        <v>37</v>
      </c>
      <c r="N3044" t="b">
        <v>1</v>
      </c>
      <c r="O3044" t="s">
        <v>8301</v>
      </c>
      <c r="P3044">
        <f t="shared" si="94"/>
        <v>2015</v>
      </c>
      <c r="Q3044" s="12" t="s">
        <v>8315</v>
      </c>
      <c r="R3044" t="s">
        <v>8355</v>
      </c>
      <c r="S3044">
        <f t="shared" si="95"/>
        <v>9</v>
      </c>
      <c r="T3044" s="17" t="s">
        <v>8373</v>
      </c>
    </row>
    <row r="3045" spans="1:20" ht="43.2" hidden="1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9">
        <v>42083.070590277777</v>
      </c>
      <c r="K3045">
        <v>1426815699</v>
      </c>
      <c r="L3045" t="b">
        <v>0</v>
      </c>
      <c r="M3045">
        <v>128</v>
      </c>
      <c r="N3045" t="b">
        <v>1</v>
      </c>
      <c r="O3045" t="s">
        <v>8301</v>
      </c>
      <c r="P3045">
        <f t="shared" si="94"/>
        <v>2015</v>
      </c>
      <c r="Q3045" s="12" t="s">
        <v>8315</v>
      </c>
      <c r="R3045" t="s">
        <v>8355</v>
      </c>
      <c r="S3045">
        <f t="shared" si="95"/>
        <v>3</v>
      </c>
      <c r="T3045" s="17" t="s">
        <v>8367</v>
      </c>
    </row>
    <row r="3046" spans="1:20" ht="43.2" hidden="1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9">
        <v>42387.7268287037</v>
      </c>
      <c r="K3046">
        <v>1453137998</v>
      </c>
      <c r="L3046" t="b">
        <v>0</v>
      </c>
      <c r="M3046">
        <v>156</v>
      </c>
      <c r="N3046" t="b">
        <v>1</v>
      </c>
      <c r="O3046" t="s">
        <v>8301</v>
      </c>
      <c r="P3046">
        <f t="shared" si="94"/>
        <v>2016</v>
      </c>
      <c r="Q3046" s="12" t="s">
        <v>8315</v>
      </c>
      <c r="R3046" t="s">
        <v>8355</v>
      </c>
      <c r="S3046">
        <f t="shared" si="95"/>
        <v>1</v>
      </c>
      <c r="T3046" s="17" t="s">
        <v>8365</v>
      </c>
    </row>
    <row r="3047" spans="1:20" ht="43.2" hidden="1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9">
        <v>41843.155729166669</v>
      </c>
      <c r="K3047">
        <v>1406087055</v>
      </c>
      <c r="L3047" t="b">
        <v>0</v>
      </c>
      <c r="M3047">
        <v>64</v>
      </c>
      <c r="N3047" t="b">
        <v>1</v>
      </c>
      <c r="O3047" t="s">
        <v>8301</v>
      </c>
      <c r="P3047">
        <f t="shared" si="94"/>
        <v>2014</v>
      </c>
      <c r="Q3047" s="12" t="s">
        <v>8315</v>
      </c>
      <c r="R3047" t="s">
        <v>8355</v>
      </c>
      <c r="S3047">
        <f t="shared" si="95"/>
        <v>7</v>
      </c>
      <c r="T3047" s="17" t="s">
        <v>8371</v>
      </c>
    </row>
    <row r="3048" spans="1:20" ht="43.2" hidden="1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9">
        <v>41862.803078703706</v>
      </c>
      <c r="K3048">
        <v>1407784586</v>
      </c>
      <c r="L3048" t="b">
        <v>0</v>
      </c>
      <c r="M3048">
        <v>58</v>
      </c>
      <c r="N3048" t="b">
        <v>1</v>
      </c>
      <c r="O3048" t="s">
        <v>8301</v>
      </c>
      <c r="P3048">
        <f t="shared" si="94"/>
        <v>2014</v>
      </c>
      <c r="Q3048" s="12" t="s">
        <v>8315</v>
      </c>
      <c r="R3048" t="s">
        <v>8355</v>
      </c>
      <c r="S3048">
        <f t="shared" si="95"/>
        <v>8</v>
      </c>
      <c r="T3048" s="17" t="s">
        <v>8372</v>
      </c>
    </row>
    <row r="3049" spans="1:20" ht="43.2" hidden="1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9">
        <v>42443.989050925928</v>
      </c>
      <c r="K3049">
        <v>1457999054</v>
      </c>
      <c r="L3049" t="b">
        <v>0</v>
      </c>
      <c r="M3049">
        <v>20</v>
      </c>
      <c r="N3049" t="b">
        <v>1</v>
      </c>
      <c r="O3049" t="s">
        <v>8301</v>
      </c>
      <c r="P3049">
        <f t="shared" si="94"/>
        <v>2016</v>
      </c>
      <c r="Q3049" s="12" t="s">
        <v>8315</v>
      </c>
      <c r="R3049" t="s">
        <v>8355</v>
      </c>
      <c r="S3049">
        <f t="shared" si="95"/>
        <v>3</v>
      </c>
      <c r="T3049" s="17" t="s">
        <v>8367</v>
      </c>
    </row>
    <row r="3050" spans="1:20" ht="43.2" hidden="1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9">
        <v>41975.901180555556</v>
      </c>
      <c r="K3050">
        <v>1417556262</v>
      </c>
      <c r="L3050" t="b">
        <v>0</v>
      </c>
      <c r="M3050">
        <v>47</v>
      </c>
      <c r="N3050" t="b">
        <v>1</v>
      </c>
      <c r="O3050" t="s">
        <v>8301</v>
      </c>
      <c r="P3050">
        <f t="shared" si="94"/>
        <v>2014</v>
      </c>
      <c r="Q3050" s="12" t="s">
        <v>8315</v>
      </c>
      <c r="R3050" t="s">
        <v>8355</v>
      </c>
      <c r="S3050">
        <f t="shared" si="95"/>
        <v>12</v>
      </c>
      <c r="T3050" s="17" t="s">
        <v>8376</v>
      </c>
    </row>
    <row r="3051" spans="1:20" ht="43.2" hidden="1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9">
        <v>42139.014525462961</v>
      </c>
      <c r="K3051">
        <v>1431649255</v>
      </c>
      <c r="L3051" t="b">
        <v>0</v>
      </c>
      <c r="M3051">
        <v>54</v>
      </c>
      <c r="N3051" t="b">
        <v>1</v>
      </c>
      <c r="O3051" t="s">
        <v>8301</v>
      </c>
      <c r="P3051">
        <f t="shared" si="94"/>
        <v>2015</v>
      </c>
      <c r="Q3051" s="12" t="s">
        <v>8315</v>
      </c>
      <c r="R3051" t="s">
        <v>8355</v>
      </c>
      <c r="S3051">
        <f t="shared" si="95"/>
        <v>5</v>
      </c>
      <c r="T3051" s="17" t="s">
        <v>8369</v>
      </c>
    </row>
    <row r="3052" spans="1:20" ht="28.8" hidden="1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9">
        <v>42465.16851851852</v>
      </c>
      <c r="K3052">
        <v>1459828960</v>
      </c>
      <c r="L3052" t="b">
        <v>0</v>
      </c>
      <c r="M3052">
        <v>9</v>
      </c>
      <c r="N3052" t="b">
        <v>1</v>
      </c>
      <c r="O3052" t="s">
        <v>8301</v>
      </c>
      <c r="P3052">
        <f t="shared" si="94"/>
        <v>2016</v>
      </c>
      <c r="Q3052" s="12" t="s">
        <v>8315</v>
      </c>
      <c r="R3052" t="s">
        <v>8355</v>
      </c>
      <c r="S3052">
        <f t="shared" si="95"/>
        <v>4</v>
      </c>
      <c r="T3052" s="17" t="s">
        <v>8368</v>
      </c>
    </row>
    <row r="3053" spans="1:20" ht="43.2" hidden="1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9">
        <v>42744.416030092594</v>
      </c>
      <c r="K3053">
        <v>1483955945</v>
      </c>
      <c r="L3053" t="b">
        <v>1</v>
      </c>
      <c r="M3053">
        <v>35</v>
      </c>
      <c r="N3053" t="b">
        <v>0</v>
      </c>
      <c r="O3053" t="s">
        <v>8301</v>
      </c>
      <c r="P3053">
        <f t="shared" si="94"/>
        <v>2017</v>
      </c>
      <c r="Q3053" s="12" t="s">
        <v>8315</v>
      </c>
      <c r="R3053" t="s">
        <v>8355</v>
      </c>
      <c r="S3053">
        <f t="shared" si="95"/>
        <v>1</v>
      </c>
      <c r="T3053" s="17" t="s">
        <v>8365</v>
      </c>
    </row>
    <row r="3054" spans="1:20" ht="28.8" hidden="1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9">
        <v>42122.670069444444</v>
      </c>
      <c r="K3054">
        <v>1430237094</v>
      </c>
      <c r="L3054" t="b">
        <v>0</v>
      </c>
      <c r="M3054">
        <v>2</v>
      </c>
      <c r="N3054" t="b">
        <v>0</v>
      </c>
      <c r="O3054" t="s">
        <v>8301</v>
      </c>
      <c r="P3054">
        <f t="shared" si="94"/>
        <v>2015</v>
      </c>
      <c r="Q3054" s="12" t="s">
        <v>8315</v>
      </c>
      <c r="R3054" t="s">
        <v>8355</v>
      </c>
      <c r="S3054">
        <f t="shared" si="95"/>
        <v>4</v>
      </c>
      <c r="T3054" s="17" t="s">
        <v>8368</v>
      </c>
    </row>
    <row r="3055" spans="1:20" ht="43.2" hidden="1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9">
        <v>41862.761724537035</v>
      </c>
      <c r="K3055">
        <v>1407781013</v>
      </c>
      <c r="L3055" t="b">
        <v>0</v>
      </c>
      <c r="M3055">
        <v>3</v>
      </c>
      <c r="N3055" t="b">
        <v>0</v>
      </c>
      <c r="O3055" t="s">
        <v>8301</v>
      </c>
      <c r="P3055">
        <f t="shared" si="94"/>
        <v>2014</v>
      </c>
      <c r="Q3055" s="12" t="s">
        <v>8315</v>
      </c>
      <c r="R3055" t="s">
        <v>8355</v>
      </c>
      <c r="S3055">
        <f t="shared" si="95"/>
        <v>8</v>
      </c>
      <c r="T3055" s="17" t="s">
        <v>8372</v>
      </c>
    </row>
    <row r="3056" spans="1:20" ht="43.2" hidden="1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9">
        <v>42027.832800925928</v>
      </c>
      <c r="K3056">
        <v>1422043154</v>
      </c>
      <c r="L3056" t="b">
        <v>0</v>
      </c>
      <c r="M3056">
        <v>0</v>
      </c>
      <c r="N3056" t="b">
        <v>0</v>
      </c>
      <c r="O3056" t="s">
        <v>8301</v>
      </c>
      <c r="P3056">
        <f t="shared" si="94"/>
        <v>2015</v>
      </c>
      <c r="Q3056" s="12" t="s">
        <v>8315</v>
      </c>
      <c r="R3056" t="s">
        <v>8355</v>
      </c>
      <c r="S3056">
        <f t="shared" si="95"/>
        <v>1</v>
      </c>
      <c r="T3056" s="17" t="s">
        <v>8365</v>
      </c>
    </row>
    <row r="3057" spans="1:20" ht="43.2" hidden="1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9">
        <v>41953.95821759259</v>
      </c>
      <c r="K3057">
        <v>1415660390</v>
      </c>
      <c r="L3057" t="b">
        <v>0</v>
      </c>
      <c r="M3057">
        <v>1</v>
      </c>
      <c r="N3057" t="b">
        <v>0</v>
      </c>
      <c r="O3057" t="s">
        <v>8301</v>
      </c>
      <c r="P3057">
        <f t="shared" si="94"/>
        <v>2014</v>
      </c>
      <c r="Q3057" s="12" t="s">
        <v>8315</v>
      </c>
      <c r="R3057" t="s">
        <v>8355</v>
      </c>
      <c r="S3057">
        <f t="shared" si="95"/>
        <v>11</v>
      </c>
      <c r="T3057" s="17" t="s">
        <v>8375</v>
      </c>
    </row>
    <row r="3058" spans="1:20" ht="43.2" hidden="1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9">
        <v>41851.636388888888</v>
      </c>
      <c r="K3058">
        <v>1406819784</v>
      </c>
      <c r="L3058" t="b">
        <v>0</v>
      </c>
      <c r="M3058">
        <v>0</v>
      </c>
      <c r="N3058" t="b">
        <v>0</v>
      </c>
      <c r="O3058" t="s">
        <v>8301</v>
      </c>
      <c r="P3058">
        <f t="shared" si="94"/>
        <v>2014</v>
      </c>
      <c r="Q3058" s="12" t="s">
        <v>8315</v>
      </c>
      <c r="R3058" t="s">
        <v>8355</v>
      </c>
      <c r="S3058">
        <f t="shared" si="95"/>
        <v>7</v>
      </c>
      <c r="T3058" s="17" t="s">
        <v>8371</v>
      </c>
    </row>
    <row r="3059" spans="1:20" ht="43.2" hidden="1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9">
        <v>42433.650590277779</v>
      </c>
      <c r="K3059">
        <v>1457105811</v>
      </c>
      <c r="L3059" t="b">
        <v>0</v>
      </c>
      <c r="M3059">
        <v>0</v>
      </c>
      <c r="N3059" t="b">
        <v>0</v>
      </c>
      <c r="O3059" t="s">
        <v>8301</v>
      </c>
      <c r="P3059">
        <f t="shared" si="94"/>
        <v>2016</v>
      </c>
      <c r="Q3059" s="12" t="s">
        <v>8315</v>
      </c>
      <c r="R3059" t="s">
        <v>8355</v>
      </c>
      <c r="S3059">
        <f t="shared" si="95"/>
        <v>3</v>
      </c>
      <c r="T3059" s="17" t="s">
        <v>8367</v>
      </c>
    </row>
    <row r="3060" spans="1:20" ht="43.2" hidden="1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9">
        <v>42460.374305555553</v>
      </c>
      <c r="K3060">
        <v>1459414740</v>
      </c>
      <c r="L3060" t="b">
        <v>0</v>
      </c>
      <c r="M3060">
        <v>3</v>
      </c>
      <c r="N3060" t="b">
        <v>0</v>
      </c>
      <c r="O3060" t="s">
        <v>8301</v>
      </c>
      <c r="P3060">
        <f t="shared" si="94"/>
        <v>2016</v>
      </c>
      <c r="Q3060" s="12" t="s">
        <v>8315</v>
      </c>
      <c r="R3060" t="s">
        <v>8355</v>
      </c>
      <c r="S3060">
        <f t="shared" si="95"/>
        <v>3</v>
      </c>
      <c r="T3060" s="17" t="s">
        <v>8367</v>
      </c>
    </row>
    <row r="3061" spans="1:20" ht="43.2" hidden="1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9">
        <v>41829.935717592591</v>
      </c>
      <c r="K3061">
        <v>1404944846</v>
      </c>
      <c r="L3061" t="b">
        <v>0</v>
      </c>
      <c r="M3061">
        <v>11</v>
      </c>
      <c r="N3061" t="b">
        <v>0</v>
      </c>
      <c r="O3061" t="s">
        <v>8301</v>
      </c>
      <c r="P3061">
        <f t="shared" si="94"/>
        <v>2014</v>
      </c>
      <c r="Q3061" s="12" t="s">
        <v>8315</v>
      </c>
      <c r="R3061" t="s">
        <v>8355</v>
      </c>
      <c r="S3061">
        <f t="shared" si="95"/>
        <v>7</v>
      </c>
      <c r="T3061" s="17" t="s">
        <v>8371</v>
      </c>
    </row>
    <row r="3062" spans="1:20" ht="28.8" hidden="1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9">
        <v>42245.274699074071</v>
      </c>
      <c r="K3062">
        <v>1440830134</v>
      </c>
      <c r="L3062" t="b">
        <v>0</v>
      </c>
      <c r="M3062">
        <v>6</v>
      </c>
      <c r="N3062" t="b">
        <v>0</v>
      </c>
      <c r="O3062" t="s">
        <v>8301</v>
      </c>
      <c r="P3062">
        <f t="shared" si="94"/>
        <v>2015</v>
      </c>
      <c r="Q3062" s="12" t="s">
        <v>8315</v>
      </c>
      <c r="R3062" t="s">
        <v>8355</v>
      </c>
      <c r="S3062">
        <f t="shared" si="95"/>
        <v>8</v>
      </c>
      <c r="T3062" s="17" t="s">
        <v>8372</v>
      </c>
    </row>
    <row r="3063" spans="1:20" hidden="1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9">
        <v>41834.784120370372</v>
      </c>
      <c r="K3063">
        <v>1405363748</v>
      </c>
      <c r="L3063" t="b">
        <v>0</v>
      </c>
      <c r="M3063">
        <v>0</v>
      </c>
      <c r="N3063" t="b">
        <v>0</v>
      </c>
      <c r="O3063" t="s">
        <v>8301</v>
      </c>
      <c r="P3063">
        <f t="shared" si="94"/>
        <v>2014</v>
      </c>
      <c r="Q3063" s="12" t="s">
        <v>8315</v>
      </c>
      <c r="R3063" t="s">
        <v>8355</v>
      </c>
      <c r="S3063">
        <f t="shared" si="95"/>
        <v>7</v>
      </c>
      <c r="T3063" s="17" t="s">
        <v>8371</v>
      </c>
    </row>
    <row r="3064" spans="1:20" ht="43.2" hidden="1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9">
        <v>42248.535787037035</v>
      </c>
      <c r="K3064">
        <v>1441111892</v>
      </c>
      <c r="L3064" t="b">
        <v>0</v>
      </c>
      <c r="M3064">
        <v>67</v>
      </c>
      <c r="N3064" t="b">
        <v>0</v>
      </c>
      <c r="O3064" t="s">
        <v>8301</v>
      </c>
      <c r="P3064">
        <f t="shared" si="94"/>
        <v>2015</v>
      </c>
      <c r="Q3064" s="12" t="s">
        <v>8315</v>
      </c>
      <c r="R3064" t="s">
        <v>8355</v>
      </c>
      <c r="S3064">
        <f t="shared" si="95"/>
        <v>9</v>
      </c>
      <c r="T3064" s="17" t="s">
        <v>8373</v>
      </c>
    </row>
    <row r="3065" spans="1:20" ht="43.2" hidden="1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9">
        <v>42630.922893518517</v>
      </c>
      <c r="K3065">
        <v>1474150138</v>
      </c>
      <c r="L3065" t="b">
        <v>0</v>
      </c>
      <c r="M3065">
        <v>23</v>
      </c>
      <c r="N3065" t="b">
        <v>0</v>
      </c>
      <c r="O3065" t="s">
        <v>8301</v>
      </c>
      <c r="P3065">
        <f t="shared" si="94"/>
        <v>2016</v>
      </c>
      <c r="Q3065" s="12" t="s">
        <v>8315</v>
      </c>
      <c r="R3065" t="s">
        <v>8355</v>
      </c>
      <c r="S3065">
        <f t="shared" si="95"/>
        <v>9</v>
      </c>
      <c r="T3065" s="17" t="s">
        <v>8373</v>
      </c>
    </row>
    <row r="3066" spans="1:20" ht="28.8" hidden="1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9">
        <v>42299.130162037036</v>
      </c>
      <c r="K3066">
        <v>1445483246</v>
      </c>
      <c r="L3066" t="b">
        <v>0</v>
      </c>
      <c r="M3066">
        <v>72</v>
      </c>
      <c r="N3066" t="b">
        <v>0</v>
      </c>
      <c r="O3066" t="s">
        <v>8301</v>
      </c>
      <c r="P3066">
        <f t="shared" si="94"/>
        <v>2015</v>
      </c>
      <c r="Q3066" s="12" t="s">
        <v>8315</v>
      </c>
      <c r="R3066" t="s">
        <v>8355</v>
      </c>
      <c r="S3066">
        <f t="shared" si="95"/>
        <v>10</v>
      </c>
      <c r="T3066" s="17" t="s">
        <v>8374</v>
      </c>
    </row>
    <row r="3067" spans="1:20" ht="43.2" hidden="1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9">
        <v>41825.055231481485</v>
      </c>
      <c r="K3067">
        <v>1404523172</v>
      </c>
      <c r="L3067" t="b">
        <v>0</v>
      </c>
      <c r="M3067">
        <v>2</v>
      </c>
      <c r="N3067" t="b">
        <v>0</v>
      </c>
      <c r="O3067" t="s">
        <v>8301</v>
      </c>
      <c r="P3067">
        <f t="shared" si="94"/>
        <v>2014</v>
      </c>
      <c r="Q3067" s="12" t="s">
        <v>8315</v>
      </c>
      <c r="R3067" t="s">
        <v>8355</v>
      </c>
      <c r="S3067">
        <f t="shared" si="95"/>
        <v>7</v>
      </c>
      <c r="T3067" s="17" t="s">
        <v>8371</v>
      </c>
    </row>
    <row r="3068" spans="1:20" ht="43.2" hidden="1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9">
        <v>42531.228437500002</v>
      </c>
      <c r="K3068">
        <v>1465536537</v>
      </c>
      <c r="L3068" t="b">
        <v>0</v>
      </c>
      <c r="M3068">
        <v>15</v>
      </c>
      <c r="N3068" t="b">
        <v>0</v>
      </c>
      <c r="O3068" t="s">
        <v>8301</v>
      </c>
      <c r="P3068">
        <f t="shared" si="94"/>
        <v>2016</v>
      </c>
      <c r="Q3068" s="12" t="s">
        <v>8315</v>
      </c>
      <c r="R3068" t="s">
        <v>8355</v>
      </c>
      <c r="S3068">
        <f t="shared" si="95"/>
        <v>6</v>
      </c>
      <c r="T3068" s="17" t="s">
        <v>8370</v>
      </c>
    </row>
    <row r="3069" spans="1:20" ht="43.2" hidden="1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9">
        <v>42226.938414351855</v>
      </c>
      <c r="K3069">
        <v>1439245879</v>
      </c>
      <c r="L3069" t="b">
        <v>0</v>
      </c>
      <c r="M3069">
        <v>1</v>
      </c>
      <c r="N3069" t="b">
        <v>0</v>
      </c>
      <c r="O3069" t="s">
        <v>8301</v>
      </c>
      <c r="P3069">
        <f t="shared" si="94"/>
        <v>2015</v>
      </c>
      <c r="Q3069" s="12" t="s">
        <v>8315</v>
      </c>
      <c r="R3069" t="s">
        <v>8355</v>
      </c>
      <c r="S3069">
        <f t="shared" si="95"/>
        <v>8</v>
      </c>
      <c r="T3069" s="17" t="s">
        <v>8372</v>
      </c>
    </row>
    <row r="3070" spans="1:20" ht="43.2" hidden="1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9">
        <v>42263.691574074073</v>
      </c>
      <c r="K3070">
        <v>1442421352</v>
      </c>
      <c r="L3070" t="b">
        <v>0</v>
      </c>
      <c r="M3070">
        <v>2</v>
      </c>
      <c r="N3070" t="b">
        <v>0</v>
      </c>
      <c r="O3070" t="s">
        <v>8301</v>
      </c>
      <c r="P3070">
        <f t="shared" si="94"/>
        <v>2015</v>
      </c>
      <c r="Q3070" s="12" t="s">
        <v>8315</v>
      </c>
      <c r="R3070" t="s">
        <v>8355</v>
      </c>
      <c r="S3070">
        <f t="shared" si="95"/>
        <v>9</v>
      </c>
      <c r="T3070" s="17" t="s">
        <v>8373</v>
      </c>
    </row>
    <row r="3071" spans="1:20" ht="43.2" hidden="1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9">
        <v>41957.833726851852</v>
      </c>
      <c r="K3071">
        <v>1415995234</v>
      </c>
      <c r="L3071" t="b">
        <v>0</v>
      </c>
      <c r="M3071">
        <v>7</v>
      </c>
      <c r="N3071" t="b">
        <v>0</v>
      </c>
      <c r="O3071" t="s">
        <v>8301</v>
      </c>
      <c r="P3071">
        <f t="shared" si="94"/>
        <v>2014</v>
      </c>
      <c r="Q3071" s="12" t="s">
        <v>8315</v>
      </c>
      <c r="R3071" t="s">
        <v>8355</v>
      </c>
      <c r="S3071">
        <f t="shared" si="95"/>
        <v>11</v>
      </c>
      <c r="T3071" s="17" t="s">
        <v>8375</v>
      </c>
    </row>
    <row r="3072" spans="1:20" ht="43.2" hidden="1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9">
        <v>42690.733437499999</v>
      </c>
      <c r="K3072">
        <v>1479317769</v>
      </c>
      <c r="L3072" t="b">
        <v>0</v>
      </c>
      <c r="M3072">
        <v>16</v>
      </c>
      <c r="N3072" t="b">
        <v>0</v>
      </c>
      <c r="O3072" t="s">
        <v>8301</v>
      </c>
      <c r="P3072">
        <f t="shared" si="94"/>
        <v>2016</v>
      </c>
      <c r="Q3072" s="12" t="s">
        <v>8315</v>
      </c>
      <c r="R3072" t="s">
        <v>8355</v>
      </c>
      <c r="S3072">
        <f t="shared" si="95"/>
        <v>11</v>
      </c>
      <c r="T3072" s="17" t="s">
        <v>8375</v>
      </c>
    </row>
    <row r="3073" spans="1:20" ht="43.2" hidden="1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9">
        <v>42097.732418981483</v>
      </c>
      <c r="K3073">
        <v>1428082481</v>
      </c>
      <c r="L3073" t="b">
        <v>0</v>
      </c>
      <c r="M3073">
        <v>117</v>
      </c>
      <c r="N3073" t="b">
        <v>0</v>
      </c>
      <c r="O3073" t="s">
        <v>8301</v>
      </c>
      <c r="P3073">
        <f t="shared" si="94"/>
        <v>2015</v>
      </c>
      <c r="Q3073" s="12" t="s">
        <v>8315</v>
      </c>
      <c r="R3073" t="s">
        <v>8355</v>
      </c>
      <c r="S3073">
        <f t="shared" si="95"/>
        <v>4</v>
      </c>
      <c r="T3073" s="17" t="s">
        <v>8368</v>
      </c>
    </row>
    <row r="3074" spans="1:20" ht="43.2" hidden="1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9">
        <v>42658.690532407411</v>
      </c>
      <c r="K3074">
        <v>1476549262</v>
      </c>
      <c r="L3074" t="b">
        <v>0</v>
      </c>
      <c r="M3074">
        <v>2</v>
      </c>
      <c r="N3074" t="b">
        <v>0</v>
      </c>
      <c r="O3074" t="s">
        <v>8301</v>
      </c>
      <c r="P3074">
        <f t="shared" si="94"/>
        <v>2016</v>
      </c>
      <c r="Q3074" s="12" t="s">
        <v>8315</v>
      </c>
      <c r="R3074" t="s">
        <v>8355</v>
      </c>
      <c r="S3074">
        <f t="shared" si="95"/>
        <v>10</v>
      </c>
      <c r="T3074" s="17" t="s">
        <v>8374</v>
      </c>
    </row>
    <row r="3075" spans="1:20" ht="43.2" hidden="1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9">
        <v>42111.684027777781</v>
      </c>
      <c r="K3075">
        <v>1429287900</v>
      </c>
      <c r="L3075" t="b">
        <v>0</v>
      </c>
      <c r="M3075">
        <v>7</v>
      </c>
      <c r="N3075" t="b">
        <v>0</v>
      </c>
      <c r="O3075" t="s">
        <v>8301</v>
      </c>
      <c r="P3075">
        <f t="shared" ref="P3075:P3138" si="96">YEAR(J3075)</f>
        <v>2015</v>
      </c>
      <c r="Q3075" s="12" t="s">
        <v>8315</v>
      </c>
      <c r="R3075" t="s">
        <v>8355</v>
      </c>
      <c r="S3075">
        <f t="shared" ref="S3075:S3138" si="97">MONTH(J3075)</f>
        <v>4</v>
      </c>
      <c r="T3075" s="17" t="s">
        <v>8368</v>
      </c>
    </row>
    <row r="3076" spans="1:20" ht="57.6" hidden="1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9">
        <v>42409.571284722224</v>
      </c>
      <c r="K3076">
        <v>1455025359</v>
      </c>
      <c r="L3076" t="b">
        <v>0</v>
      </c>
      <c r="M3076">
        <v>3</v>
      </c>
      <c r="N3076" t="b">
        <v>0</v>
      </c>
      <c r="O3076" t="s">
        <v>8301</v>
      </c>
      <c r="P3076">
        <f t="shared" si="96"/>
        <v>2016</v>
      </c>
      <c r="Q3076" s="12" t="s">
        <v>8315</v>
      </c>
      <c r="R3076" t="s">
        <v>8355</v>
      </c>
      <c r="S3076">
        <f t="shared" si="97"/>
        <v>2</v>
      </c>
      <c r="T3076" s="17" t="s">
        <v>8366</v>
      </c>
    </row>
    <row r="3077" spans="1:20" ht="43.2" hidden="1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9">
        <v>42551.102314814816</v>
      </c>
      <c r="K3077">
        <v>1467253640</v>
      </c>
      <c r="L3077" t="b">
        <v>0</v>
      </c>
      <c r="M3077">
        <v>20</v>
      </c>
      <c r="N3077" t="b">
        <v>0</v>
      </c>
      <c r="O3077" t="s">
        <v>8301</v>
      </c>
      <c r="P3077">
        <f t="shared" si="96"/>
        <v>2016</v>
      </c>
      <c r="Q3077" s="12" t="s">
        <v>8315</v>
      </c>
      <c r="R3077" t="s">
        <v>8355</v>
      </c>
      <c r="S3077">
        <f t="shared" si="97"/>
        <v>6</v>
      </c>
      <c r="T3077" s="17" t="s">
        <v>8370</v>
      </c>
    </row>
    <row r="3078" spans="1:20" ht="28.8" hidden="1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9">
        <v>42226.651886574073</v>
      </c>
      <c r="K3078">
        <v>1439221123</v>
      </c>
      <c r="L3078" t="b">
        <v>0</v>
      </c>
      <c r="M3078">
        <v>50</v>
      </c>
      <c r="N3078" t="b">
        <v>0</v>
      </c>
      <c r="O3078" t="s">
        <v>8301</v>
      </c>
      <c r="P3078">
        <f t="shared" si="96"/>
        <v>2015</v>
      </c>
      <c r="Q3078" s="12" t="s">
        <v>8315</v>
      </c>
      <c r="R3078" t="s">
        <v>8355</v>
      </c>
      <c r="S3078">
        <f t="shared" si="97"/>
        <v>8</v>
      </c>
      <c r="T3078" s="17" t="s">
        <v>8372</v>
      </c>
    </row>
    <row r="3079" spans="1:20" ht="43.2" hidden="1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9">
        <v>42766.956921296296</v>
      </c>
      <c r="K3079">
        <v>1485903478</v>
      </c>
      <c r="L3079" t="b">
        <v>0</v>
      </c>
      <c r="M3079">
        <v>2</v>
      </c>
      <c r="N3079" t="b">
        <v>0</v>
      </c>
      <c r="O3079" t="s">
        <v>8301</v>
      </c>
      <c r="P3079">
        <f t="shared" si="96"/>
        <v>2017</v>
      </c>
      <c r="Q3079" s="12" t="s">
        <v>8315</v>
      </c>
      <c r="R3079" t="s">
        <v>8355</v>
      </c>
      <c r="S3079">
        <f t="shared" si="97"/>
        <v>1</v>
      </c>
      <c r="T3079" s="17" t="s">
        <v>8365</v>
      </c>
    </row>
    <row r="3080" spans="1:20" ht="43.2" hidden="1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9">
        <v>42031.138831018521</v>
      </c>
      <c r="K3080">
        <v>1422328795</v>
      </c>
      <c r="L3080" t="b">
        <v>0</v>
      </c>
      <c r="M3080">
        <v>3</v>
      </c>
      <c r="N3080" t="b">
        <v>0</v>
      </c>
      <c r="O3080" t="s">
        <v>8301</v>
      </c>
      <c r="P3080">
        <f t="shared" si="96"/>
        <v>2015</v>
      </c>
      <c r="Q3080" s="12" t="s">
        <v>8315</v>
      </c>
      <c r="R3080" t="s">
        <v>8355</v>
      </c>
      <c r="S3080">
        <f t="shared" si="97"/>
        <v>1</v>
      </c>
      <c r="T3080" s="17" t="s">
        <v>8365</v>
      </c>
    </row>
    <row r="3081" spans="1:20" ht="43.2" hidden="1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9">
        <v>42055.713368055556</v>
      </c>
      <c r="K3081">
        <v>1424452035</v>
      </c>
      <c r="L3081" t="b">
        <v>0</v>
      </c>
      <c r="M3081">
        <v>27</v>
      </c>
      <c r="N3081" t="b">
        <v>0</v>
      </c>
      <c r="O3081" t="s">
        <v>8301</v>
      </c>
      <c r="P3081">
        <f t="shared" si="96"/>
        <v>2015</v>
      </c>
      <c r="Q3081" s="12" t="s">
        <v>8315</v>
      </c>
      <c r="R3081" t="s">
        <v>8355</v>
      </c>
      <c r="S3081">
        <f t="shared" si="97"/>
        <v>2</v>
      </c>
      <c r="T3081" s="17" t="s">
        <v>8366</v>
      </c>
    </row>
    <row r="3082" spans="1:20" ht="43.2" hidden="1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9">
        <v>41940.028287037036</v>
      </c>
      <c r="K3082">
        <v>1414456844</v>
      </c>
      <c r="L3082" t="b">
        <v>0</v>
      </c>
      <c r="M3082">
        <v>7</v>
      </c>
      <c r="N3082" t="b">
        <v>0</v>
      </c>
      <c r="O3082" t="s">
        <v>8301</v>
      </c>
      <c r="P3082">
        <f t="shared" si="96"/>
        <v>2014</v>
      </c>
      <c r="Q3082" s="12" t="s">
        <v>8315</v>
      </c>
      <c r="R3082" t="s">
        <v>8355</v>
      </c>
      <c r="S3082">
        <f t="shared" si="97"/>
        <v>10</v>
      </c>
      <c r="T3082" s="17" t="s">
        <v>8374</v>
      </c>
    </row>
    <row r="3083" spans="1:20" ht="43.2" hidden="1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9">
        <v>42237.181608796294</v>
      </c>
      <c r="K3083">
        <v>1440130891</v>
      </c>
      <c r="L3083" t="b">
        <v>0</v>
      </c>
      <c r="M3083">
        <v>5</v>
      </c>
      <c r="N3083" t="b">
        <v>0</v>
      </c>
      <c r="O3083" t="s">
        <v>8301</v>
      </c>
      <c r="P3083">
        <f t="shared" si="96"/>
        <v>2015</v>
      </c>
      <c r="Q3083" s="12" t="s">
        <v>8315</v>
      </c>
      <c r="R3083" t="s">
        <v>8355</v>
      </c>
      <c r="S3083">
        <f t="shared" si="97"/>
        <v>8</v>
      </c>
      <c r="T3083" s="17" t="s">
        <v>8372</v>
      </c>
    </row>
    <row r="3084" spans="1:20" ht="43.2" hidden="1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9">
        <v>42293.922986111109</v>
      </c>
      <c r="K3084">
        <v>1445033346</v>
      </c>
      <c r="L3084" t="b">
        <v>0</v>
      </c>
      <c r="M3084">
        <v>0</v>
      </c>
      <c r="N3084" t="b">
        <v>0</v>
      </c>
      <c r="O3084" t="s">
        <v>8301</v>
      </c>
      <c r="P3084">
        <f t="shared" si="96"/>
        <v>2015</v>
      </c>
      <c r="Q3084" s="12" t="s">
        <v>8315</v>
      </c>
      <c r="R3084" t="s">
        <v>8355</v>
      </c>
      <c r="S3084">
        <f t="shared" si="97"/>
        <v>10</v>
      </c>
      <c r="T3084" s="17" t="s">
        <v>8374</v>
      </c>
    </row>
    <row r="3085" spans="1:20" ht="57.6" hidden="1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9">
        <v>41853.563402777778</v>
      </c>
      <c r="K3085">
        <v>1406986278</v>
      </c>
      <c r="L3085" t="b">
        <v>0</v>
      </c>
      <c r="M3085">
        <v>3</v>
      </c>
      <c r="N3085" t="b">
        <v>0</v>
      </c>
      <c r="O3085" t="s">
        <v>8301</v>
      </c>
      <c r="P3085">
        <f t="shared" si="96"/>
        <v>2014</v>
      </c>
      <c r="Q3085" s="12" t="s">
        <v>8315</v>
      </c>
      <c r="R3085" t="s">
        <v>8355</v>
      </c>
      <c r="S3085">
        <f t="shared" si="97"/>
        <v>8</v>
      </c>
      <c r="T3085" s="17" t="s">
        <v>8372</v>
      </c>
    </row>
    <row r="3086" spans="1:20" ht="43.2" hidden="1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9">
        <v>42100.723738425928</v>
      </c>
      <c r="K3086">
        <v>1428340931</v>
      </c>
      <c r="L3086" t="b">
        <v>0</v>
      </c>
      <c r="M3086">
        <v>6</v>
      </c>
      <c r="N3086" t="b">
        <v>0</v>
      </c>
      <c r="O3086" t="s">
        <v>8301</v>
      </c>
      <c r="P3086">
        <f t="shared" si="96"/>
        <v>2015</v>
      </c>
      <c r="Q3086" s="12" t="s">
        <v>8315</v>
      </c>
      <c r="R3086" t="s">
        <v>8355</v>
      </c>
      <c r="S3086">
        <f t="shared" si="97"/>
        <v>4</v>
      </c>
      <c r="T3086" s="17" t="s">
        <v>8368</v>
      </c>
    </row>
    <row r="3087" spans="1:20" ht="43.2" hidden="1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9">
        <v>42246.883784722224</v>
      </c>
      <c r="K3087">
        <v>1440969159</v>
      </c>
      <c r="L3087" t="b">
        <v>0</v>
      </c>
      <c r="M3087">
        <v>9</v>
      </c>
      <c r="N3087" t="b">
        <v>0</v>
      </c>
      <c r="O3087" t="s">
        <v>8301</v>
      </c>
      <c r="P3087">
        <f t="shared" si="96"/>
        <v>2015</v>
      </c>
      <c r="Q3087" s="12" t="s">
        <v>8315</v>
      </c>
      <c r="R3087" t="s">
        <v>8355</v>
      </c>
      <c r="S3087">
        <f t="shared" si="97"/>
        <v>8</v>
      </c>
      <c r="T3087" s="17" t="s">
        <v>8372</v>
      </c>
    </row>
    <row r="3088" spans="1:20" ht="43.2" hidden="1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9">
        <v>42173.67082175926</v>
      </c>
      <c r="K3088">
        <v>1434643559</v>
      </c>
      <c r="L3088" t="b">
        <v>0</v>
      </c>
      <c r="M3088">
        <v>3</v>
      </c>
      <c r="N3088" t="b">
        <v>0</v>
      </c>
      <c r="O3088" t="s">
        <v>8301</v>
      </c>
      <c r="P3088">
        <f t="shared" si="96"/>
        <v>2015</v>
      </c>
      <c r="Q3088" s="12" t="s">
        <v>8315</v>
      </c>
      <c r="R3088" t="s">
        <v>8355</v>
      </c>
      <c r="S3088">
        <f t="shared" si="97"/>
        <v>6</v>
      </c>
      <c r="T3088" s="17" t="s">
        <v>8370</v>
      </c>
    </row>
    <row r="3089" spans="1:20" ht="43.2" hidden="1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9">
        <v>42665.150347222225</v>
      </c>
      <c r="K3089">
        <v>1477107390</v>
      </c>
      <c r="L3089" t="b">
        <v>0</v>
      </c>
      <c r="M3089">
        <v>2</v>
      </c>
      <c r="N3089" t="b">
        <v>0</v>
      </c>
      <c r="O3089" t="s">
        <v>8301</v>
      </c>
      <c r="P3089">
        <f t="shared" si="96"/>
        <v>2016</v>
      </c>
      <c r="Q3089" s="12" t="s">
        <v>8315</v>
      </c>
      <c r="R3089" t="s">
        <v>8355</v>
      </c>
      <c r="S3089">
        <f t="shared" si="97"/>
        <v>10</v>
      </c>
      <c r="T3089" s="17" t="s">
        <v>8374</v>
      </c>
    </row>
    <row r="3090" spans="1:20" ht="28.8" hidden="1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9">
        <v>41981.57230324074</v>
      </c>
      <c r="K3090">
        <v>1418046247</v>
      </c>
      <c r="L3090" t="b">
        <v>0</v>
      </c>
      <c r="M3090">
        <v>3</v>
      </c>
      <c r="N3090" t="b">
        <v>0</v>
      </c>
      <c r="O3090" t="s">
        <v>8301</v>
      </c>
      <c r="P3090">
        <f t="shared" si="96"/>
        <v>2014</v>
      </c>
      <c r="Q3090" s="12" t="s">
        <v>8315</v>
      </c>
      <c r="R3090" t="s">
        <v>8355</v>
      </c>
      <c r="S3090">
        <f t="shared" si="97"/>
        <v>12</v>
      </c>
      <c r="T3090" s="17" t="s">
        <v>8376</v>
      </c>
    </row>
    <row r="3091" spans="1:20" ht="43.2" hidden="1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9">
        <v>42528.542627314811</v>
      </c>
      <c r="K3091">
        <v>1465304483</v>
      </c>
      <c r="L3091" t="b">
        <v>0</v>
      </c>
      <c r="M3091">
        <v>45</v>
      </c>
      <c r="N3091" t="b">
        <v>0</v>
      </c>
      <c r="O3091" t="s">
        <v>8301</v>
      </c>
      <c r="P3091">
        <f t="shared" si="96"/>
        <v>2016</v>
      </c>
      <c r="Q3091" s="12" t="s">
        <v>8315</v>
      </c>
      <c r="R3091" t="s">
        <v>8355</v>
      </c>
      <c r="S3091">
        <f t="shared" si="97"/>
        <v>6</v>
      </c>
      <c r="T3091" s="17" t="s">
        <v>8370</v>
      </c>
    </row>
    <row r="3092" spans="1:20" ht="43.2" hidden="1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9">
        <v>42065.818807870368</v>
      </c>
      <c r="K3092">
        <v>1425325145</v>
      </c>
      <c r="L3092" t="b">
        <v>0</v>
      </c>
      <c r="M3092">
        <v>9</v>
      </c>
      <c r="N3092" t="b">
        <v>0</v>
      </c>
      <c r="O3092" t="s">
        <v>8301</v>
      </c>
      <c r="P3092">
        <f t="shared" si="96"/>
        <v>2015</v>
      </c>
      <c r="Q3092" s="12" t="s">
        <v>8315</v>
      </c>
      <c r="R3092" t="s">
        <v>8355</v>
      </c>
      <c r="S3092">
        <f t="shared" si="97"/>
        <v>3</v>
      </c>
      <c r="T3092" s="17" t="s">
        <v>8367</v>
      </c>
    </row>
    <row r="3093" spans="1:20" ht="43.2" hidden="1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9">
        <v>42566.948414351849</v>
      </c>
      <c r="K3093">
        <v>1468622743</v>
      </c>
      <c r="L3093" t="b">
        <v>0</v>
      </c>
      <c r="M3093">
        <v>9</v>
      </c>
      <c r="N3093" t="b">
        <v>0</v>
      </c>
      <c r="O3093" t="s">
        <v>8301</v>
      </c>
      <c r="P3093">
        <f t="shared" si="96"/>
        <v>2016</v>
      </c>
      <c r="Q3093" s="12" t="s">
        <v>8315</v>
      </c>
      <c r="R3093" t="s">
        <v>8355</v>
      </c>
      <c r="S3093">
        <f t="shared" si="97"/>
        <v>7</v>
      </c>
      <c r="T3093" s="17" t="s">
        <v>8371</v>
      </c>
    </row>
    <row r="3094" spans="1:20" ht="43.2" hidden="1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9">
        <v>42255.619351851848</v>
      </c>
      <c r="K3094">
        <v>1441723912</v>
      </c>
      <c r="L3094" t="b">
        <v>0</v>
      </c>
      <c r="M3094">
        <v>21</v>
      </c>
      <c r="N3094" t="b">
        <v>0</v>
      </c>
      <c r="O3094" t="s">
        <v>8301</v>
      </c>
      <c r="P3094">
        <f t="shared" si="96"/>
        <v>2015</v>
      </c>
      <c r="Q3094" s="12" t="s">
        <v>8315</v>
      </c>
      <c r="R3094" t="s">
        <v>8355</v>
      </c>
      <c r="S3094">
        <f t="shared" si="97"/>
        <v>9</v>
      </c>
      <c r="T3094" s="17" t="s">
        <v>8373</v>
      </c>
    </row>
    <row r="3095" spans="1:20" ht="43.2" hidden="1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9">
        <v>41760.909039351849</v>
      </c>
      <c r="K3095">
        <v>1398980941</v>
      </c>
      <c r="L3095" t="b">
        <v>0</v>
      </c>
      <c r="M3095">
        <v>17</v>
      </c>
      <c r="N3095" t="b">
        <v>0</v>
      </c>
      <c r="O3095" t="s">
        <v>8301</v>
      </c>
      <c r="P3095">
        <f t="shared" si="96"/>
        <v>2014</v>
      </c>
      <c r="Q3095" s="12" t="s">
        <v>8315</v>
      </c>
      <c r="R3095" t="s">
        <v>8355</v>
      </c>
      <c r="S3095">
        <f t="shared" si="97"/>
        <v>5</v>
      </c>
      <c r="T3095" s="17" t="s">
        <v>8369</v>
      </c>
    </row>
    <row r="3096" spans="1:20" ht="28.8" hidden="1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9">
        <v>42207.795787037037</v>
      </c>
      <c r="K3096">
        <v>1437591956</v>
      </c>
      <c r="L3096" t="b">
        <v>0</v>
      </c>
      <c r="M3096">
        <v>1</v>
      </c>
      <c r="N3096" t="b">
        <v>0</v>
      </c>
      <c r="O3096" t="s">
        <v>8301</v>
      </c>
      <c r="P3096">
        <f t="shared" si="96"/>
        <v>2015</v>
      </c>
      <c r="Q3096" s="12" t="s">
        <v>8315</v>
      </c>
      <c r="R3096" t="s">
        <v>8355</v>
      </c>
      <c r="S3096">
        <f t="shared" si="97"/>
        <v>7</v>
      </c>
      <c r="T3096" s="17" t="s">
        <v>8371</v>
      </c>
    </row>
    <row r="3097" spans="1:20" ht="43.2" hidden="1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9">
        <v>42523.025231481479</v>
      </c>
      <c r="K3097">
        <v>1464827780</v>
      </c>
      <c r="L3097" t="b">
        <v>0</v>
      </c>
      <c r="M3097">
        <v>1</v>
      </c>
      <c r="N3097" t="b">
        <v>0</v>
      </c>
      <c r="O3097" t="s">
        <v>8301</v>
      </c>
      <c r="P3097">
        <f t="shared" si="96"/>
        <v>2016</v>
      </c>
      <c r="Q3097" s="12" t="s">
        <v>8315</v>
      </c>
      <c r="R3097" t="s">
        <v>8355</v>
      </c>
      <c r="S3097">
        <f t="shared" si="97"/>
        <v>6</v>
      </c>
      <c r="T3097" s="17" t="s">
        <v>8370</v>
      </c>
    </row>
    <row r="3098" spans="1:20" ht="43.2" hidden="1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9">
        <v>42114.825532407405</v>
      </c>
      <c r="K3098">
        <v>1429559326</v>
      </c>
      <c r="L3098" t="b">
        <v>0</v>
      </c>
      <c r="M3098">
        <v>14</v>
      </c>
      <c r="N3098" t="b">
        <v>0</v>
      </c>
      <c r="O3098" t="s">
        <v>8301</v>
      </c>
      <c r="P3098">
        <f t="shared" si="96"/>
        <v>2015</v>
      </c>
      <c r="Q3098" s="12" t="s">
        <v>8315</v>
      </c>
      <c r="R3098" t="s">
        <v>8355</v>
      </c>
      <c r="S3098">
        <f t="shared" si="97"/>
        <v>4</v>
      </c>
      <c r="T3098" s="17" t="s">
        <v>8368</v>
      </c>
    </row>
    <row r="3099" spans="1:20" ht="43.2" hidden="1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9">
        <v>42629.503483796296</v>
      </c>
      <c r="K3099">
        <v>1474027501</v>
      </c>
      <c r="L3099" t="b">
        <v>0</v>
      </c>
      <c r="M3099">
        <v>42</v>
      </c>
      <c r="N3099" t="b">
        <v>0</v>
      </c>
      <c r="O3099" t="s">
        <v>8301</v>
      </c>
      <c r="P3099">
        <f t="shared" si="96"/>
        <v>2016</v>
      </c>
      <c r="Q3099" s="12" t="s">
        <v>8315</v>
      </c>
      <c r="R3099" t="s">
        <v>8355</v>
      </c>
      <c r="S3099">
        <f t="shared" si="97"/>
        <v>9</v>
      </c>
      <c r="T3099" s="17" t="s">
        <v>8373</v>
      </c>
    </row>
    <row r="3100" spans="1:20" ht="43.2" hidden="1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9">
        <v>42359.792233796295</v>
      </c>
      <c r="K3100">
        <v>1450724449</v>
      </c>
      <c r="L3100" t="b">
        <v>0</v>
      </c>
      <c r="M3100">
        <v>27</v>
      </c>
      <c r="N3100" t="b">
        <v>0</v>
      </c>
      <c r="O3100" t="s">
        <v>8301</v>
      </c>
      <c r="P3100">
        <f t="shared" si="96"/>
        <v>2015</v>
      </c>
      <c r="Q3100" s="12" t="s">
        <v>8315</v>
      </c>
      <c r="R3100" t="s">
        <v>8355</v>
      </c>
      <c r="S3100">
        <f t="shared" si="97"/>
        <v>12</v>
      </c>
      <c r="T3100" s="17" t="s">
        <v>8376</v>
      </c>
    </row>
    <row r="3101" spans="1:20" ht="43.2" hidden="1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9">
        <v>42382.189710648148</v>
      </c>
      <c r="K3101">
        <v>1452659591</v>
      </c>
      <c r="L3101" t="b">
        <v>0</v>
      </c>
      <c r="M3101">
        <v>5</v>
      </c>
      <c r="N3101" t="b">
        <v>0</v>
      </c>
      <c r="O3101" t="s">
        <v>8301</v>
      </c>
      <c r="P3101">
        <f t="shared" si="96"/>
        <v>2016</v>
      </c>
      <c r="Q3101" s="12" t="s">
        <v>8315</v>
      </c>
      <c r="R3101" t="s">
        <v>8355</v>
      </c>
      <c r="S3101">
        <f t="shared" si="97"/>
        <v>1</v>
      </c>
      <c r="T3101" s="17" t="s">
        <v>8365</v>
      </c>
    </row>
    <row r="3102" spans="1:20" ht="43.2" hidden="1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9">
        <v>41902.622395833336</v>
      </c>
      <c r="K3102">
        <v>1411224975</v>
      </c>
      <c r="L3102" t="b">
        <v>0</v>
      </c>
      <c r="M3102">
        <v>13</v>
      </c>
      <c r="N3102" t="b">
        <v>0</v>
      </c>
      <c r="O3102" t="s">
        <v>8301</v>
      </c>
      <c r="P3102">
        <f t="shared" si="96"/>
        <v>2014</v>
      </c>
      <c r="Q3102" s="12" t="s">
        <v>8315</v>
      </c>
      <c r="R3102" t="s">
        <v>8355</v>
      </c>
      <c r="S3102">
        <f t="shared" si="97"/>
        <v>9</v>
      </c>
      <c r="T3102" s="17" t="s">
        <v>8373</v>
      </c>
    </row>
    <row r="3103" spans="1:20" ht="57.6" hidden="1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9">
        <v>42171.383530092593</v>
      </c>
      <c r="K3103">
        <v>1434445937</v>
      </c>
      <c r="L3103" t="b">
        <v>0</v>
      </c>
      <c r="M3103">
        <v>12</v>
      </c>
      <c r="N3103" t="b">
        <v>0</v>
      </c>
      <c r="O3103" t="s">
        <v>8301</v>
      </c>
      <c r="P3103">
        <f t="shared" si="96"/>
        <v>2015</v>
      </c>
      <c r="Q3103" s="12" t="s">
        <v>8315</v>
      </c>
      <c r="R3103" t="s">
        <v>8355</v>
      </c>
      <c r="S3103">
        <f t="shared" si="97"/>
        <v>6</v>
      </c>
      <c r="T3103" s="17" t="s">
        <v>8370</v>
      </c>
    </row>
    <row r="3104" spans="1:20" ht="43.2" hidden="1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9">
        <v>42555.340486111112</v>
      </c>
      <c r="K3104">
        <v>1467619818</v>
      </c>
      <c r="L3104" t="b">
        <v>0</v>
      </c>
      <c r="M3104">
        <v>90</v>
      </c>
      <c r="N3104" t="b">
        <v>0</v>
      </c>
      <c r="O3104" t="s">
        <v>8301</v>
      </c>
      <c r="P3104">
        <f t="shared" si="96"/>
        <v>2016</v>
      </c>
      <c r="Q3104" s="12" t="s">
        <v>8315</v>
      </c>
      <c r="R3104" t="s">
        <v>8355</v>
      </c>
      <c r="S3104">
        <f t="shared" si="97"/>
        <v>7</v>
      </c>
      <c r="T3104" s="17" t="s">
        <v>8371</v>
      </c>
    </row>
    <row r="3105" spans="1:20" ht="28.8" hidden="1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9">
        <v>42107.156319444446</v>
      </c>
      <c r="K3105">
        <v>1428896706</v>
      </c>
      <c r="L3105" t="b">
        <v>0</v>
      </c>
      <c r="M3105">
        <v>2</v>
      </c>
      <c r="N3105" t="b">
        <v>0</v>
      </c>
      <c r="O3105" t="s">
        <v>8301</v>
      </c>
      <c r="P3105">
        <f t="shared" si="96"/>
        <v>2015</v>
      </c>
      <c r="Q3105" s="12" t="s">
        <v>8315</v>
      </c>
      <c r="R3105" t="s">
        <v>8355</v>
      </c>
      <c r="S3105">
        <f t="shared" si="97"/>
        <v>4</v>
      </c>
      <c r="T3105" s="17" t="s">
        <v>8368</v>
      </c>
    </row>
    <row r="3106" spans="1:20" ht="43.2" hidden="1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9">
        <v>42006.908692129633</v>
      </c>
      <c r="K3106">
        <v>1420235311</v>
      </c>
      <c r="L3106" t="b">
        <v>0</v>
      </c>
      <c r="M3106">
        <v>5</v>
      </c>
      <c r="N3106" t="b">
        <v>0</v>
      </c>
      <c r="O3106" t="s">
        <v>8301</v>
      </c>
      <c r="P3106">
        <f t="shared" si="96"/>
        <v>2015</v>
      </c>
      <c r="Q3106" s="12" t="s">
        <v>8315</v>
      </c>
      <c r="R3106" t="s">
        <v>8355</v>
      </c>
      <c r="S3106">
        <f t="shared" si="97"/>
        <v>1</v>
      </c>
      <c r="T3106" s="17" t="s">
        <v>8365</v>
      </c>
    </row>
    <row r="3107" spans="1:20" ht="43.2" hidden="1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9">
        <v>41876.718935185185</v>
      </c>
      <c r="K3107">
        <v>1408986916</v>
      </c>
      <c r="L3107" t="b">
        <v>0</v>
      </c>
      <c r="M3107">
        <v>31</v>
      </c>
      <c r="N3107" t="b">
        <v>0</v>
      </c>
      <c r="O3107" t="s">
        <v>8301</v>
      </c>
      <c r="P3107">
        <f t="shared" si="96"/>
        <v>2014</v>
      </c>
      <c r="Q3107" s="12" t="s">
        <v>8315</v>
      </c>
      <c r="R3107" t="s">
        <v>8355</v>
      </c>
      <c r="S3107">
        <f t="shared" si="97"/>
        <v>8</v>
      </c>
      <c r="T3107" s="17" t="s">
        <v>8372</v>
      </c>
    </row>
    <row r="3108" spans="1:20" ht="43.2" hidden="1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9">
        <v>42241.429120370369</v>
      </c>
      <c r="K3108">
        <v>1440497876</v>
      </c>
      <c r="L3108" t="b">
        <v>0</v>
      </c>
      <c r="M3108">
        <v>4</v>
      </c>
      <c r="N3108" t="b">
        <v>0</v>
      </c>
      <c r="O3108" t="s">
        <v>8301</v>
      </c>
      <c r="P3108">
        <f t="shared" si="96"/>
        <v>2015</v>
      </c>
      <c r="Q3108" s="12" t="s">
        <v>8315</v>
      </c>
      <c r="R3108" t="s">
        <v>8355</v>
      </c>
      <c r="S3108">
        <f t="shared" si="97"/>
        <v>8</v>
      </c>
      <c r="T3108" s="17" t="s">
        <v>8372</v>
      </c>
    </row>
    <row r="3109" spans="1:20" ht="43.2" hidden="1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9">
        <v>42128.814247685186</v>
      </c>
      <c r="K3109">
        <v>1430767951</v>
      </c>
      <c r="L3109" t="b">
        <v>0</v>
      </c>
      <c r="M3109">
        <v>29</v>
      </c>
      <c r="N3109" t="b">
        <v>0</v>
      </c>
      <c r="O3109" t="s">
        <v>8301</v>
      </c>
      <c r="P3109">
        <f t="shared" si="96"/>
        <v>2015</v>
      </c>
      <c r="Q3109" s="12" t="s">
        <v>8315</v>
      </c>
      <c r="R3109" t="s">
        <v>8355</v>
      </c>
      <c r="S3109">
        <f t="shared" si="97"/>
        <v>5</v>
      </c>
      <c r="T3109" s="17" t="s">
        <v>8369</v>
      </c>
    </row>
    <row r="3110" spans="1:20" hidden="1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9">
        <v>42062.680486111109</v>
      </c>
      <c r="K3110">
        <v>1425053994</v>
      </c>
      <c r="L3110" t="b">
        <v>0</v>
      </c>
      <c r="M3110">
        <v>2</v>
      </c>
      <c r="N3110" t="b">
        <v>0</v>
      </c>
      <c r="O3110" t="s">
        <v>8301</v>
      </c>
      <c r="P3110">
        <f t="shared" si="96"/>
        <v>2015</v>
      </c>
      <c r="Q3110" s="12" t="s">
        <v>8315</v>
      </c>
      <c r="R3110" t="s">
        <v>8355</v>
      </c>
      <c r="S3110">
        <f t="shared" si="97"/>
        <v>2</v>
      </c>
      <c r="T3110" s="17" t="s">
        <v>8366</v>
      </c>
    </row>
    <row r="3111" spans="1:20" ht="43.2" hidden="1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9">
        <v>41844.125115740739</v>
      </c>
      <c r="K3111">
        <v>1406170810</v>
      </c>
      <c r="L3111" t="b">
        <v>0</v>
      </c>
      <c r="M3111">
        <v>114</v>
      </c>
      <c r="N3111" t="b">
        <v>0</v>
      </c>
      <c r="O3111" t="s">
        <v>8301</v>
      </c>
      <c r="P3111">
        <f t="shared" si="96"/>
        <v>2014</v>
      </c>
      <c r="Q3111" s="12" t="s">
        <v>8315</v>
      </c>
      <c r="R3111" t="s">
        <v>8355</v>
      </c>
      <c r="S3111">
        <f t="shared" si="97"/>
        <v>7</v>
      </c>
      <c r="T3111" s="17" t="s">
        <v>8371</v>
      </c>
    </row>
    <row r="3112" spans="1:20" ht="43.2" hidden="1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9">
        <v>42745.031469907408</v>
      </c>
      <c r="K3112">
        <v>1484009119</v>
      </c>
      <c r="L3112" t="b">
        <v>0</v>
      </c>
      <c r="M3112">
        <v>1</v>
      </c>
      <c r="N3112" t="b">
        <v>0</v>
      </c>
      <c r="O3112" t="s">
        <v>8301</v>
      </c>
      <c r="P3112">
        <f t="shared" si="96"/>
        <v>2017</v>
      </c>
      <c r="Q3112" s="12" t="s">
        <v>8315</v>
      </c>
      <c r="R3112" t="s">
        <v>8355</v>
      </c>
      <c r="S3112">
        <f t="shared" si="97"/>
        <v>1</v>
      </c>
      <c r="T3112" s="17" t="s">
        <v>8365</v>
      </c>
    </row>
    <row r="3113" spans="1:20" ht="28.8" hidden="1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9">
        <v>41885.595138888886</v>
      </c>
      <c r="K3113">
        <v>1409753820</v>
      </c>
      <c r="L3113" t="b">
        <v>0</v>
      </c>
      <c r="M3113">
        <v>76</v>
      </c>
      <c r="N3113" t="b">
        <v>0</v>
      </c>
      <c r="O3113" t="s">
        <v>8301</v>
      </c>
      <c r="P3113">
        <f t="shared" si="96"/>
        <v>2014</v>
      </c>
      <c r="Q3113" s="12" t="s">
        <v>8315</v>
      </c>
      <c r="R3113" t="s">
        <v>8355</v>
      </c>
      <c r="S3113">
        <f t="shared" si="97"/>
        <v>9</v>
      </c>
      <c r="T3113" s="17" t="s">
        <v>8373</v>
      </c>
    </row>
    <row r="3114" spans="1:20" ht="43.2" hidden="1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9">
        <v>42615.121921296297</v>
      </c>
      <c r="K3114">
        <v>1472784934</v>
      </c>
      <c r="L3114" t="b">
        <v>0</v>
      </c>
      <c r="M3114">
        <v>9</v>
      </c>
      <c r="N3114" t="b">
        <v>0</v>
      </c>
      <c r="O3114" t="s">
        <v>8301</v>
      </c>
      <c r="P3114">
        <f t="shared" si="96"/>
        <v>2016</v>
      </c>
      <c r="Q3114" s="12" t="s">
        <v>8315</v>
      </c>
      <c r="R3114" t="s">
        <v>8355</v>
      </c>
      <c r="S3114">
        <f t="shared" si="97"/>
        <v>9</v>
      </c>
      <c r="T3114" s="17" t="s">
        <v>8373</v>
      </c>
    </row>
    <row r="3115" spans="1:20" ht="43.2" hidden="1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9">
        <v>42081.731273148151</v>
      </c>
      <c r="K3115">
        <v>1426699982</v>
      </c>
      <c r="L3115" t="b">
        <v>0</v>
      </c>
      <c r="M3115">
        <v>37</v>
      </c>
      <c r="N3115" t="b">
        <v>0</v>
      </c>
      <c r="O3115" t="s">
        <v>8301</v>
      </c>
      <c r="P3115">
        <f t="shared" si="96"/>
        <v>2015</v>
      </c>
      <c r="Q3115" s="12" t="s">
        <v>8315</v>
      </c>
      <c r="R3115" t="s">
        <v>8355</v>
      </c>
      <c r="S3115">
        <f t="shared" si="97"/>
        <v>3</v>
      </c>
      <c r="T3115" s="17" t="s">
        <v>8367</v>
      </c>
    </row>
    <row r="3116" spans="1:20" ht="43.2" hidden="1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9">
        <v>41843.632523148146</v>
      </c>
      <c r="K3116">
        <v>1406128250</v>
      </c>
      <c r="L3116" t="b">
        <v>0</v>
      </c>
      <c r="M3116">
        <v>0</v>
      </c>
      <c r="N3116" t="b">
        <v>0</v>
      </c>
      <c r="O3116" t="s">
        <v>8301</v>
      </c>
      <c r="P3116">
        <f t="shared" si="96"/>
        <v>2014</v>
      </c>
      <c r="Q3116" s="12" t="s">
        <v>8315</v>
      </c>
      <c r="R3116" t="s">
        <v>8355</v>
      </c>
      <c r="S3116">
        <f t="shared" si="97"/>
        <v>7</v>
      </c>
      <c r="T3116" s="17" t="s">
        <v>8371</v>
      </c>
    </row>
    <row r="3117" spans="1:20" ht="43.2" hidden="1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9">
        <v>42496.447071759256</v>
      </c>
      <c r="K3117">
        <v>1462531427</v>
      </c>
      <c r="L3117" t="b">
        <v>0</v>
      </c>
      <c r="M3117">
        <v>1</v>
      </c>
      <c r="N3117" t="b">
        <v>0</v>
      </c>
      <c r="O3117" t="s">
        <v>8301</v>
      </c>
      <c r="P3117">
        <f t="shared" si="96"/>
        <v>2016</v>
      </c>
      <c r="Q3117" s="12" t="s">
        <v>8315</v>
      </c>
      <c r="R3117" t="s">
        <v>8355</v>
      </c>
      <c r="S3117">
        <f t="shared" si="97"/>
        <v>5</v>
      </c>
      <c r="T3117" s="17" t="s">
        <v>8369</v>
      </c>
    </row>
    <row r="3118" spans="1:20" ht="43.2" hidden="1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9">
        <v>42081.515335648146</v>
      </c>
      <c r="K3118">
        <v>1426681325</v>
      </c>
      <c r="L3118" t="b">
        <v>0</v>
      </c>
      <c r="M3118">
        <v>10</v>
      </c>
      <c r="N3118" t="b">
        <v>0</v>
      </c>
      <c r="O3118" t="s">
        <v>8301</v>
      </c>
      <c r="P3118">
        <f t="shared" si="96"/>
        <v>2015</v>
      </c>
      <c r="Q3118" s="12" t="s">
        <v>8315</v>
      </c>
      <c r="R3118" t="s">
        <v>8355</v>
      </c>
      <c r="S3118">
        <f t="shared" si="97"/>
        <v>3</v>
      </c>
      <c r="T3118" s="17" t="s">
        <v>8367</v>
      </c>
    </row>
    <row r="3119" spans="1:20" ht="43.2" hidden="1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9">
        <v>42509.374537037038</v>
      </c>
      <c r="K3119">
        <v>1463648360</v>
      </c>
      <c r="L3119" t="b">
        <v>0</v>
      </c>
      <c r="M3119">
        <v>1</v>
      </c>
      <c r="N3119" t="b">
        <v>0</v>
      </c>
      <c r="O3119" t="s">
        <v>8301</v>
      </c>
      <c r="P3119">
        <f t="shared" si="96"/>
        <v>2016</v>
      </c>
      <c r="Q3119" s="12" t="s">
        <v>8315</v>
      </c>
      <c r="R3119" t="s">
        <v>8355</v>
      </c>
      <c r="S3119">
        <f t="shared" si="97"/>
        <v>5</v>
      </c>
      <c r="T3119" s="17" t="s">
        <v>8369</v>
      </c>
    </row>
    <row r="3120" spans="1:20" ht="28.8" hidden="1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9">
        <v>42534.649571759262</v>
      </c>
      <c r="K3120">
        <v>1465832123</v>
      </c>
      <c r="L3120" t="b">
        <v>0</v>
      </c>
      <c r="M3120">
        <v>2</v>
      </c>
      <c r="N3120" t="b">
        <v>0</v>
      </c>
      <c r="O3120" t="s">
        <v>8301</v>
      </c>
      <c r="P3120">
        <f t="shared" si="96"/>
        <v>2016</v>
      </c>
      <c r="Q3120" s="12" t="s">
        <v>8315</v>
      </c>
      <c r="R3120" t="s">
        <v>8355</v>
      </c>
      <c r="S3120">
        <f t="shared" si="97"/>
        <v>6</v>
      </c>
      <c r="T3120" s="17" t="s">
        <v>8370</v>
      </c>
    </row>
    <row r="3121" spans="1:20" ht="43.2" hidden="1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9">
        <v>42060.04550925926</v>
      </c>
      <c r="K3121">
        <v>1424826332</v>
      </c>
      <c r="L3121" t="b">
        <v>0</v>
      </c>
      <c r="M3121">
        <v>1</v>
      </c>
      <c r="N3121" t="b">
        <v>0</v>
      </c>
      <c r="O3121" t="s">
        <v>8301</v>
      </c>
      <c r="P3121">
        <f t="shared" si="96"/>
        <v>2015</v>
      </c>
      <c r="Q3121" s="12" t="s">
        <v>8315</v>
      </c>
      <c r="R3121" t="s">
        <v>8355</v>
      </c>
      <c r="S3121">
        <f t="shared" si="97"/>
        <v>2</v>
      </c>
      <c r="T3121" s="17" t="s">
        <v>8366</v>
      </c>
    </row>
    <row r="3122" spans="1:20" ht="43.2" hidden="1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9">
        <v>42435.942083333335</v>
      </c>
      <c r="K3122">
        <v>1457303796</v>
      </c>
      <c r="L3122" t="b">
        <v>0</v>
      </c>
      <c r="M3122">
        <v>10</v>
      </c>
      <c r="N3122" t="b">
        <v>0</v>
      </c>
      <c r="O3122" t="s">
        <v>8301</v>
      </c>
      <c r="P3122">
        <f t="shared" si="96"/>
        <v>2016</v>
      </c>
      <c r="Q3122" s="12" t="s">
        <v>8315</v>
      </c>
      <c r="R3122" t="s">
        <v>8355</v>
      </c>
      <c r="S3122">
        <f t="shared" si="97"/>
        <v>3</v>
      </c>
      <c r="T3122" s="17" t="s">
        <v>8367</v>
      </c>
    </row>
    <row r="3123" spans="1:20" ht="28.8" hidden="1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9">
        <v>41848.679803240739</v>
      </c>
      <c r="K3123">
        <v>1406564335</v>
      </c>
      <c r="L3123" t="b">
        <v>0</v>
      </c>
      <c r="M3123">
        <v>1</v>
      </c>
      <c r="N3123" t="b">
        <v>0</v>
      </c>
      <c r="O3123" t="s">
        <v>8301</v>
      </c>
      <c r="P3123">
        <f t="shared" si="96"/>
        <v>2014</v>
      </c>
      <c r="Q3123" s="12" t="s">
        <v>8315</v>
      </c>
      <c r="R3123" t="s">
        <v>8355</v>
      </c>
      <c r="S3123">
        <f t="shared" si="97"/>
        <v>7</v>
      </c>
      <c r="T3123" s="17" t="s">
        <v>8371</v>
      </c>
    </row>
    <row r="3124" spans="1:20" hidden="1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9">
        <v>42678.932083333333</v>
      </c>
      <c r="K3124">
        <v>1478298132</v>
      </c>
      <c r="L3124" t="b">
        <v>0</v>
      </c>
      <c r="M3124">
        <v>2</v>
      </c>
      <c r="N3124" t="b">
        <v>0</v>
      </c>
      <c r="O3124" t="s">
        <v>8301</v>
      </c>
      <c r="P3124">
        <f t="shared" si="96"/>
        <v>2016</v>
      </c>
      <c r="Q3124" s="12" t="s">
        <v>8315</v>
      </c>
      <c r="R3124" t="s">
        <v>8355</v>
      </c>
      <c r="S3124">
        <f t="shared" si="97"/>
        <v>11</v>
      </c>
      <c r="T3124" s="17" t="s">
        <v>8375</v>
      </c>
    </row>
    <row r="3125" spans="1:20" ht="43.2" hidden="1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9">
        <v>42530.993032407408</v>
      </c>
      <c r="K3125">
        <v>1465516198</v>
      </c>
      <c r="L3125" t="b">
        <v>0</v>
      </c>
      <c r="M3125">
        <v>348</v>
      </c>
      <c r="N3125" t="b">
        <v>0</v>
      </c>
      <c r="O3125" t="s">
        <v>8301</v>
      </c>
      <c r="P3125">
        <f t="shared" si="96"/>
        <v>2016</v>
      </c>
      <c r="Q3125" s="12" t="s">
        <v>8315</v>
      </c>
      <c r="R3125" t="s">
        <v>8355</v>
      </c>
      <c r="S3125">
        <f t="shared" si="97"/>
        <v>6</v>
      </c>
      <c r="T3125" s="17" t="s">
        <v>8370</v>
      </c>
    </row>
    <row r="3126" spans="1:20" ht="28.8" hidden="1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9">
        <v>41977.780104166668</v>
      </c>
      <c r="K3126">
        <v>1417718601</v>
      </c>
      <c r="L3126" t="b">
        <v>0</v>
      </c>
      <c r="M3126">
        <v>4</v>
      </c>
      <c r="N3126" t="b">
        <v>0</v>
      </c>
      <c r="O3126" t="s">
        <v>8301</v>
      </c>
      <c r="P3126">
        <f t="shared" si="96"/>
        <v>2014</v>
      </c>
      <c r="Q3126" s="12" t="s">
        <v>8315</v>
      </c>
      <c r="R3126" t="s">
        <v>8355</v>
      </c>
      <c r="S3126">
        <f t="shared" si="97"/>
        <v>12</v>
      </c>
      <c r="T3126" s="17" t="s">
        <v>8376</v>
      </c>
    </row>
    <row r="3127" spans="1:20" hidden="1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9">
        <v>42346.20685185185</v>
      </c>
      <c r="K3127">
        <v>1449550672</v>
      </c>
      <c r="L3127" t="b">
        <v>0</v>
      </c>
      <c r="M3127">
        <v>0</v>
      </c>
      <c r="N3127" t="b">
        <v>0</v>
      </c>
      <c r="O3127" t="s">
        <v>8301</v>
      </c>
      <c r="P3127">
        <f t="shared" si="96"/>
        <v>2015</v>
      </c>
      <c r="Q3127" s="12" t="s">
        <v>8315</v>
      </c>
      <c r="R3127" t="s">
        <v>8355</v>
      </c>
      <c r="S3127">
        <f t="shared" si="97"/>
        <v>12</v>
      </c>
      <c r="T3127" s="17" t="s">
        <v>8376</v>
      </c>
    </row>
    <row r="3128" spans="1:20" ht="72" hidden="1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9">
        <v>42427.018078703702</v>
      </c>
      <c r="K3128">
        <v>1456532762</v>
      </c>
      <c r="L3128" t="b">
        <v>0</v>
      </c>
      <c r="M3128">
        <v>17</v>
      </c>
      <c r="N3128" t="b">
        <v>0</v>
      </c>
      <c r="O3128" t="s">
        <v>8301</v>
      </c>
      <c r="P3128">
        <f t="shared" si="96"/>
        <v>2016</v>
      </c>
      <c r="Q3128" s="12" t="s">
        <v>8315</v>
      </c>
      <c r="R3128" t="s">
        <v>8355</v>
      </c>
      <c r="S3128">
        <f t="shared" si="97"/>
        <v>2</v>
      </c>
      <c r="T3128" s="17" t="s">
        <v>8366</v>
      </c>
    </row>
    <row r="3129" spans="1:20" ht="43.2" hidden="1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9">
        <v>42034.856817129628</v>
      </c>
      <c r="K3129">
        <v>1422650029</v>
      </c>
      <c r="L3129" t="b">
        <v>0</v>
      </c>
      <c r="M3129">
        <v>0</v>
      </c>
      <c r="N3129" t="b">
        <v>0</v>
      </c>
      <c r="O3129" t="s">
        <v>8301</v>
      </c>
      <c r="P3129">
        <f t="shared" si="96"/>
        <v>2015</v>
      </c>
      <c r="Q3129" s="12" t="s">
        <v>8315</v>
      </c>
      <c r="R3129" t="s">
        <v>8355</v>
      </c>
      <c r="S3129">
        <f t="shared" si="97"/>
        <v>1</v>
      </c>
      <c r="T3129" s="17" t="s">
        <v>8365</v>
      </c>
    </row>
    <row r="3130" spans="1:20" ht="43.2" hidden="1" x14ac:dyDescent="0.5500000000000000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9">
        <v>42780.825706018521</v>
      </c>
      <c r="K3130">
        <v>1487101741</v>
      </c>
      <c r="L3130" t="b">
        <v>0</v>
      </c>
      <c r="M3130">
        <v>117</v>
      </c>
      <c r="N3130" t="b">
        <v>0</v>
      </c>
      <c r="O3130" t="s">
        <v>8269</v>
      </c>
      <c r="P3130">
        <f t="shared" si="96"/>
        <v>2017</v>
      </c>
      <c r="Q3130" s="12" t="s">
        <v>8315</v>
      </c>
      <c r="R3130" t="s">
        <v>8316</v>
      </c>
      <c r="S3130">
        <f t="shared" si="97"/>
        <v>2</v>
      </c>
      <c r="T3130" s="17" t="s">
        <v>8366</v>
      </c>
    </row>
    <row r="3131" spans="1:20" ht="43.2" hidden="1" x14ac:dyDescent="0.5500000000000000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9">
        <v>42803.842812499999</v>
      </c>
      <c r="K3131">
        <v>1489090419</v>
      </c>
      <c r="L3131" t="b">
        <v>0</v>
      </c>
      <c r="M3131">
        <v>1</v>
      </c>
      <c r="N3131" t="b">
        <v>0</v>
      </c>
      <c r="O3131" t="s">
        <v>8269</v>
      </c>
      <c r="P3131">
        <f t="shared" si="96"/>
        <v>2017</v>
      </c>
      <c r="Q3131" s="12" t="s">
        <v>8315</v>
      </c>
      <c r="R3131" t="s">
        <v>8316</v>
      </c>
      <c r="S3131">
        <f t="shared" si="97"/>
        <v>3</v>
      </c>
      <c r="T3131" s="17" t="s">
        <v>8367</v>
      </c>
    </row>
    <row r="3132" spans="1:20" ht="43.2" hidden="1" x14ac:dyDescent="0.5500000000000000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9">
        <v>42808.640231481484</v>
      </c>
      <c r="K3132">
        <v>1489504916</v>
      </c>
      <c r="L3132" t="b">
        <v>0</v>
      </c>
      <c r="M3132">
        <v>4</v>
      </c>
      <c r="N3132" t="b">
        <v>0</v>
      </c>
      <c r="O3132" t="s">
        <v>8269</v>
      </c>
      <c r="P3132">
        <f t="shared" si="96"/>
        <v>2017</v>
      </c>
      <c r="Q3132" s="12" t="s">
        <v>8315</v>
      </c>
      <c r="R3132" t="s">
        <v>8316</v>
      </c>
      <c r="S3132">
        <f t="shared" si="97"/>
        <v>3</v>
      </c>
      <c r="T3132" s="17" t="s">
        <v>8367</v>
      </c>
    </row>
    <row r="3133" spans="1:20" ht="28.8" hidden="1" x14ac:dyDescent="0.5500000000000000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9">
        <v>42803.579224537039</v>
      </c>
      <c r="K3133">
        <v>1489067645</v>
      </c>
      <c r="L3133" t="b">
        <v>0</v>
      </c>
      <c r="M3133">
        <v>12</v>
      </c>
      <c r="N3133" t="b">
        <v>0</v>
      </c>
      <c r="O3133" t="s">
        <v>8269</v>
      </c>
      <c r="P3133">
        <f t="shared" si="96"/>
        <v>2017</v>
      </c>
      <c r="Q3133" s="12" t="s">
        <v>8315</v>
      </c>
      <c r="R3133" t="s">
        <v>8316</v>
      </c>
      <c r="S3133">
        <f t="shared" si="97"/>
        <v>3</v>
      </c>
      <c r="T3133" s="17" t="s">
        <v>8367</v>
      </c>
    </row>
    <row r="3134" spans="1:20" ht="28.8" hidden="1" x14ac:dyDescent="0.5500000000000000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9">
        <v>42786.350231481483</v>
      </c>
      <c r="K3134">
        <v>1487579060</v>
      </c>
      <c r="L3134" t="b">
        <v>0</v>
      </c>
      <c r="M3134">
        <v>1</v>
      </c>
      <c r="N3134" t="b">
        <v>0</v>
      </c>
      <c r="O3134" t="s">
        <v>8269</v>
      </c>
      <c r="P3134">
        <f t="shared" si="96"/>
        <v>2017</v>
      </c>
      <c r="Q3134" s="12" t="s">
        <v>8315</v>
      </c>
      <c r="R3134" t="s">
        <v>8316</v>
      </c>
      <c r="S3134">
        <f t="shared" si="97"/>
        <v>2</v>
      </c>
      <c r="T3134" s="17" t="s">
        <v>8366</v>
      </c>
    </row>
    <row r="3135" spans="1:20" ht="43.2" hidden="1" x14ac:dyDescent="0.5500000000000000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9">
        <v>42788.565208333333</v>
      </c>
      <c r="K3135">
        <v>1487770434</v>
      </c>
      <c r="L3135" t="b">
        <v>0</v>
      </c>
      <c r="M3135">
        <v>16</v>
      </c>
      <c r="N3135" t="b">
        <v>0</v>
      </c>
      <c r="O3135" t="s">
        <v>8269</v>
      </c>
      <c r="P3135">
        <f t="shared" si="96"/>
        <v>2017</v>
      </c>
      <c r="Q3135" s="12" t="s">
        <v>8315</v>
      </c>
      <c r="R3135" t="s">
        <v>8316</v>
      </c>
      <c r="S3135">
        <f t="shared" si="97"/>
        <v>2</v>
      </c>
      <c r="T3135" s="17" t="s">
        <v>8366</v>
      </c>
    </row>
    <row r="3136" spans="1:20" ht="43.2" hidden="1" x14ac:dyDescent="0.5500000000000000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9">
        <v>42800.720127314817</v>
      </c>
      <c r="K3136">
        <v>1488820619</v>
      </c>
      <c r="L3136" t="b">
        <v>0</v>
      </c>
      <c r="M3136">
        <v>12</v>
      </c>
      <c r="N3136" t="b">
        <v>0</v>
      </c>
      <c r="O3136" t="s">
        <v>8269</v>
      </c>
      <c r="P3136">
        <f t="shared" si="96"/>
        <v>2017</v>
      </c>
      <c r="Q3136" s="12" t="s">
        <v>8315</v>
      </c>
      <c r="R3136" t="s">
        <v>8316</v>
      </c>
      <c r="S3136">
        <f t="shared" si="97"/>
        <v>3</v>
      </c>
      <c r="T3136" s="17" t="s">
        <v>8367</v>
      </c>
    </row>
    <row r="3137" spans="1:20" ht="43.2" hidden="1" x14ac:dyDescent="0.5500000000000000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9">
        <v>42807.151863425926</v>
      </c>
      <c r="K3137">
        <v>1489376321</v>
      </c>
      <c r="L3137" t="b">
        <v>0</v>
      </c>
      <c r="M3137">
        <v>7</v>
      </c>
      <c r="N3137" t="b">
        <v>0</v>
      </c>
      <c r="O3137" t="s">
        <v>8269</v>
      </c>
      <c r="P3137">
        <f t="shared" si="96"/>
        <v>2017</v>
      </c>
      <c r="Q3137" s="12" t="s">
        <v>8315</v>
      </c>
      <c r="R3137" t="s">
        <v>8316</v>
      </c>
      <c r="S3137">
        <f t="shared" si="97"/>
        <v>3</v>
      </c>
      <c r="T3137" s="17" t="s">
        <v>8367</v>
      </c>
    </row>
    <row r="3138" spans="1:20" ht="43.2" hidden="1" x14ac:dyDescent="0.5500000000000000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9">
        <v>42789.462430555555</v>
      </c>
      <c r="K3138">
        <v>1487847954</v>
      </c>
      <c r="L3138" t="b">
        <v>0</v>
      </c>
      <c r="M3138">
        <v>22</v>
      </c>
      <c r="N3138" t="b">
        <v>0</v>
      </c>
      <c r="O3138" t="s">
        <v>8269</v>
      </c>
      <c r="P3138">
        <f t="shared" si="96"/>
        <v>2017</v>
      </c>
      <c r="Q3138" s="12" t="s">
        <v>8315</v>
      </c>
      <c r="R3138" t="s">
        <v>8316</v>
      </c>
      <c r="S3138">
        <f t="shared" si="97"/>
        <v>2</v>
      </c>
      <c r="T3138" s="17" t="s">
        <v>8366</v>
      </c>
    </row>
    <row r="3139" spans="1:20" ht="28.8" hidden="1" x14ac:dyDescent="0.5500000000000000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9">
        <v>42807.885057870371</v>
      </c>
      <c r="K3139">
        <v>1489439669</v>
      </c>
      <c r="L3139" t="b">
        <v>0</v>
      </c>
      <c r="M3139">
        <v>1</v>
      </c>
      <c r="N3139" t="b">
        <v>0</v>
      </c>
      <c r="O3139" t="s">
        <v>8269</v>
      </c>
      <c r="P3139">
        <f t="shared" ref="P3139:P3202" si="98">YEAR(J3139)</f>
        <v>2017</v>
      </c>
      <c r="Q3139" s="12" t="s">
        <v>8315</v>
      </c>
      <c r="R3139" t="s">
        <v>8316</v>
      </c>
      <c r="S3139">
        <f t="shared" ref="S3139:S3202" si="99">MONTH(J3139)</f>
        <v>3</v>
      </c>
      <c r="T3139" s="17" t="s">
        <v>8367</v>
      </c>
    </row>
    <row r="3140" spans="1:20" ht="57.6" hidden="1" x14ac:dyDescent="0.5500000000000000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9">
        <v>42809.645914351851</v>
      </c>
      <c r="K3140">
        <v>1489591807</v>
      </c>
      <c r="L3140" t="b">
        <v>0</v>
      </c>
      <c r="M3140">
        <v>0</v>
      </c>
      <c r="N3140" t="b">
        <v>0</v>
      </c>
      <c r="O3140" t="s">
        <v>8269</v>
      </c>
      <c r="P3140">
        <f t="shared" si="98"/>
        <v>2017</v>
      </c>
      <c r="Q3140" s="12" t="s">
        <v>8315</v>
      </c>
      <c r="R3140" t="s">
        <v>8316</v>
      </c>
      <c r="S3140">
        <f t="shared" si="99"/>
        <v>3</v>
      </c>
      <c r="T3140" s="17" t="s">
        <v>8367</v>
      </c>
    </row>
    <row r="3141" spans="1:20" ht="43.2" hidden="1" x14ac:dyDescent="0.5500000000000000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9">
        <v>42785.270370370374</v>
      </c>
      <c r="K3141">
        <v>1487485760</v>
      </c>
      <c r="L3141" t="b">
        <v>0</v>
      </c>
      <c r="M3141">
        <v>6</v>
      </c>
      <c r="N3141" t="b">
        <v>0</v>
      </c>
      <c r="O3141" t="s">
        <v>8269</v>
      </c>
      <c r="P3141">
        <f t="shared" si="98"/>
        <v>2017</v>
      </c>
      <c r="Q3141" s="12" t="s">
        <v>8315</v>
      </c>
      <c r="R3141" t="s">
        <v>8316</v>
      </c>
      <c r="S3141">
        <f t="shared" si="99"/>
        <v>2</v>
      </c>
      <c r="T3141" s="17" t="s">
        <v>8366</v>
      </c>
    </row>
    <row r="3142" spans="1:20" ht="43.2" hidden="1" x14ac:dyDescent="0.5500000000000000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9">
        <v>42802.718784722223</v>
      </c>
      <c r="K3142">
        <v>1488993303</v>
      </c>
      <c r="L3142" t="b">
        <v>0</v>
      </c>
      <c r="M3142">
        <v>4</v>
      </c>
      <c r="N3142" t="b">
        <v>0</v>
      </c>
      <c r="O3142" t="s">
        <v>8269</v>
      </c>
      <c r="P3142">
        <f t="shared" si="98"/>
        <v>2017</v>
      </c>
      <c r="Q3142" s="12" t="s">
        <v>8315</v>
      </c>
      <c r="R3142" t="s">
        <v>8316</v>
      </c>
      <c r="S3142">
        <f t="shared" si="99"/>
        <v>3</v>
      </c>
      <c r="T3142" s="17" t="s">
        <v>8367</v>
      </c>
    </row>
    <row r="3143" spans="1:20" ht="57.6" hidden="1" x14ac:dyDescent="0.5500000000000000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9">
        <v>42800.753333333334</v>
      </c>
      <c r="K3143">
        <v>1488823488</v>
      </c>
      <c r="L3143" t="b">
        <v>0</v>
      </c>
      <c r="M3143">
        <v>8</v>
      </c>
      <c r="N3143" t="b">
        <v>0</v>
      </c>
      <c r="O3143" t="s">
        <v>8269</v>
      </c>
      <c r="P3143">
        <f t="shared" si="98"/>
        <v>2017</v>
      </c>
      <c r="Q3143" s="12" t="s">
        <v>8315</v>
      </c>
      <c r="R3143" t="s">
        <v>8316</v>
      </c>
      <c r="S3143">
        <f t="shared" si="99"/>
        <v>3</v>
      </c>
      <c r="T3143" s="17" t="s">
        <v>8367</v>
      </c>
    </row>
    <row r="3144" spans="1:20" ht="43.2" hidden="1" x14ac:dyDescent="0.5500000000000000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9">
        <v>42783.513182870367</v>
      </c>
      <c r="K3144">
        <v>1487333939</v>
      </c>
      <c r="L3144" t="b">
        <v>0</v>
      </c>
      <c r="M3144">
        <v>3</v>
      </c>
      <c r="N3144" t="b">
        <v>0</v>
      </c>
      <c r="O3144" t="s">
        <v>8269</v>
      </c>
      <c r="P3144">
        <f t="shared" si="98"/>
        <v>2017</v>
      </c>
      <c r="Q3144" s="12" t="s">
        <v>8315</v>
      </c>
      <c r="R3144" t="s">
        <v>8316</v>
      </c>
      <c r="S3144">
        <f t="shared" si="99"/>
        <v>2</v>
      </c>
      <c r="T3144" s="17" t="s">
        <v>8366</v>
      </c>
    </row>
    <row r="3145" spans="1:20" ht="57.6" hidden="1" x14ac:dyDescent="0.5500000000000000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9">
        <v>42808.358287037037</v>
      </c>
      <c r="K3145">
        <v>1489480556</v>
      </c>
      <c r="L3145" t="b">
        <v>0</v>
      </c>
      <c r="M3145">
        <v>0</v>
      </c>
      <c r="N3145" t="b">
        <v>0</v>
      </c>
      <c r="O3145" t="s">
        <v>8269</v>
      </c>
      <c r="P3145">
        <f t="shared" si="98"/>
        <v>2017</v>
      </c>
      <c r="Q3145" s="12" t="s">
        <v>8315</v>
      </c>
      <c r="R3145" t="s">
        <v>8316</v>
      </c>
      <c r="S3145">
        <f t="shared" si="99"/>
        <v>3</v>
      </c>
      <c r="T3145" s="17" t="s">
        <v>8367</v>
      </c>
    </row>
    <row r="3146" spans="1:20" ht="57.6" hidden="1" x14ac:dyDescent="0.5500000000000000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9">
        <v>42796.538275462961</v>
      </c>
      <c r="K3146">
        <v>1488459307</v>
      </c>
      <c r="L3146" t="b">
        <v>0</v>
      </c>
      <c r="M3146">
        <v>30</v>
      </c>
      <c r="N3146" t="b">
        <v>0</v>
      </c>
      <c r="O3146" t="s">
        <v>8269</v>
      </c>
      <c r="P3146">
        <f t="shared" si="98"/>
        <v>2017</v>
      </c>
      <c r="Q3146" s="12" t="s">
        <v>8315</v>
      </c>
      <c r="R3146" t="s">
        <v>8316</v>
      </c>
      <c r="S3146">
        <f t="shared" si="99"/>
        <v>3</v>
      </c>
      <c r="T3146" s="17" t="s">
        <v>8367</v>
      </c>
    </row>
    <row r="3147" spans="1:20" ht="43.2" hidden="1" x14ac:dyDescent="0.5500000000000000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9">
        <v>42762.040902777779</v>
      </c>
      <c r="K3147">
        <v>1485478734</v>
      </c>
      <c r="L3147" t="b">
        <v>0</v>
      </c>
      <c r="M3147">
        <v>0</v>
      </c>
      <c r="N3147" t="b">
        <v>0</v>
      </c>
      <c r="O3147" t="s">
        <v>8269</v>
      </c>
      <c r="P3147">
        <f t="shared" si="98"/>
        <v>2017</v>
      </c>
      <c r="Q3147" s="12" t="s">
        <v>8315</v>
      </c>
      <c r="R3147" t="s">
        <v>8316</v>
      </c>
      <c r="S3147">
        <f t="shared" si="99"/>
        <v>1</v>
      </c>
      <c r="T3147" s="17" t="s">
        <v>8365</v>
      </c>
    </row>
    <row r="3148" spans="1:20" ht="28.8" hidden="1" x14ac:dyDescent="0.5500000000000000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9">
        <v>42796.682476851849</v>
      </c>
      <c r="K3148">
        <v>1488471766</v>
      </c>
      <c r="L3148" t="b">
        <v>0</v>
      </c>
      <c r="M3148">
        <v>12</v>
      </c>
      <c r="N3148" t="b">
        <v>0</v>
      </c>
      <c r="O3148" t="s">
        <v>8269</v>
      </c>
      <c r="P3148">
        <f t="shared" si="98"/>
        <v>2017</v>
      </c>
      <c r="Q3148" s="12" t="s">
        <v>8315</v>
      </c>
      <c r="R3148" t="s">
        <v>8316</v>
      </c>
      <c r="S3148">
        <f t="shared" si="99"/>
        <v>3</v>
      </c>
      <c r="T3148" s="17" t="s">
        <v>8367</v>
      </c>
    </row>
    <row r="3149" spans="1:20" ht="43.2" x14ac:dyDescent="0.5500000000000000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9">
        <v>41909.969386574077</v>
      </c>
      <c r="K3149">
        <v>1411859755</v>
      </c>
      <c r="L3149" t="b">
        <v>1</v>
      </c>
      <c r="M3149">
        <v>213</v>
      </c>
      <c r="N3149" t="b">
        <v>1</v>
      </c>
      <c r="O3149" t="s">
        <v>8269</v>
      </c>
      <c r="P3149">
        <f t="shared" si="98"/>
        <v>2014</v>
      </c>
      <c r="Q3149" s="12" t="s">
        <v>8315</v>
      </c>
      <c r="R3149" t="s">
        <v>8316</v>
      </c>
      <c r="S3149">
        <f t="shared" si="99"/>
        <v>9</v>
      </c>
      <c r="T3149" s="17" t="s">
        <v>8373</v>
      </c>
    </row>
    <row r="3150" spans="1:20" ht="28.8" x14ac:dyDescent="0.5500000000000000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9">
        <v>41891.665324074071</v>
      </c>
      <c r="K3150">
        <v>1410278284</v>
      </c>
      <c r="L3150" t="b">
        <v>1</v>
      </c>
      <c r="M3150">
        <v>57</v>
      </c>
      <c r="N3150" t="b">
        <v>1</v>
      </c>
      <c r="O3150" t="s">
        <v>8269</v>
      </c>
      <c r="P3150">
        <f t="shared" si="98"/>
        <v>2014</v>
      </c>
      <c r="Q3150" s="12" t="s">
        <v>8315</v>
      </c>
      <c r="R3150" t="s">
        <v>8316</v>
      </c>
      <c r="S3150">
        <f t="shared" si="99"/>
        <v>9</v>
      </c>
      <c r="T3150" s="17" t="s">
        <v>8373</v>
      </c>
    </row>
    <row r="3151" spans="1:20" ht="43.2" x14ac:dyDescent="0.5500000000000000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9">
        <v>41226.017361111109</v>
      </c>
      <c r="K3151">
        <v>1352766300</v>
      </c>
      <c r="L3151" t="b">
        <v>1</v>
      </c>
      <c r="M3151">
        <v>25</v>
      </c>
      <c r="N3151" t="b">
        <v>1</v>
      </c>
      <c r="O3151" t="s">
        <v>8269</v>
      </c>
      <c r="P3151">
        <f t="shared" si="98"/>
        <v>2012</v>
      </c>
      <c r="Q3151" s="12" t="s">
        <v>8315</v>
      </c>
      <c r="R3151" t="s">
        <v>8316</v>
      </c>
      <c r="S3151">
        <f t="shared" si="99"/>
        <v>11</v>
      </c>
      <c r="T3151" s="17" t="s">
        <v>8375</v>
      </c>
    </row>
    <row r="3152" spans="1:20" ht="57.6" x14ac:dyDescent="0.5500000000000000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9">
        <v>40478.263923611114</v>
      </c>
      <c r="K3152">
        <v>1288160403</v>
      </c>
      <c r="L3152" t="b">
        <v>1</v>
      </c>
      <c r="M3152">
        <v>104</v>
      </c>
      <c r="N3152" t="b">
        <v>1</v>
      </c>
      <c r="O3152" t="s">
        <v>8269</v>
      </c>
      <c r="P3152">
        <f t="shared" si="98"/>
        <v>2010</v>
      </c>
      <c r="Q3152" s="12" t="s">
        <v>8315</v>
      </c>
      <c r="R3152" t="s">
        <v>8316</v>
      </c>
      <c r="S3152">
        <f t="shared" si="99"/>
        <v>10</v>
      </c>
      <c r="T3152" s="17" t="s">
        <v>8374</v>
      </c>
    </row>
    <row r="3153" spans="1:20" ht="43.2" x14ac:dyDescent="0.5500000000000000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9">
        <v>41862.83997685185</v>
      </c>
      <c r="K3153">
        <v>1407787774</v>
      </c>
      <c r="L3153" t="b">
        <v>1</v>
      </c>
      <c r="M3153">
        <v>34</v>
      </c>
      <c r="N3153" t="b">
        <v>1</v>
      </c>
      <c r="O3153" t="s">
        <v>8269</v>
      </c>
      <c r="P3153">
        <f t="shared" si="98"/>
        <v>2014</v>
      </c>
      <c r="Q3153" s="12" t="s">
        <v>8315</v>
      </c>
      <c r="R3153" t="s">
        <v>8316</v>
      </c>
      <c r="S3153">
        <f t="shared" si="99"/>
        <v>8</v>
      </c>
      <c r="T3153" s="17" t="s">
        <v>8372</v>
      </c>
    </row>
    <row r="3154" spans="1:20" ht="43.2" x14ac:dyDescent="0.5500000000000000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9">
        <v>41550.867673611108</v>
      </c>
      <c r="K3154">
        <v>1380833367</v>
      </c>
      <c r="L3154" t="b">
        <v>1</v>
      </c>
      <c r="M3154">
        <v>67</v>
      </c>
      <c r="N3154" t="b">
        <v>1</v>
      </c>
      <c r="O3154" t="s">
        <v>8269</v>
      </c>
      <c r="P3154">
        <f t="shared" si="98"/>
        <v>2013</v>
      </c>
      <c r="Q3154" s="12" t="s">
        <v>8315</v>
      </c>
      <c r="R3154" t="s">
        <v>8316</v>
      </c>
      <c r="S3154">
        <f t="shared" si="99"/>
        <v>10</v>
      </c>
      <c r="T3154" s="17" t="s">
        <v>8374</v>
      </c>
    </row>
    <row r="3155" spans="1:20" ht="43.2" x14ac:dyDescent="0.5500000000000000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9">
        <v>40633.154363425929</v>
      </c>
      <c r="K3155">
        <v>1301542937</v>
      </c>
      <c r="L3155" t="b">
        <v>1</v>
      </c>
      <c r="M3155">
        <v>241</v>
      </c>
      <c r="N3155" t="b">
        <v>1</v>
      </c>
      <c r="O3155" t="s">
        <v>8269</v>
      </c>
      <c r="P3155">
        <f t="shared" si="98"/>
        <v>2011</v>
      </c>
      <c r="Q3155" s="12" t="s">
        <v>8315</v>
      </c>
      <c r="R3155" t="s">
        <v>8316</v>
      </c>
      <c r="S3155">
        <f t="shared" si="99"/>
        <v>3</v>
      </c>
      <c r="T3155" s="17" t="s">
        <v>8367</v>
      </c>
    </row>
    <row r="3156" spans="1:20" ht="43.2" x14ac:dyDescent="0.5500000000000000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9">
        <v>40970.875671296293</v>
      </c>
      <c r="K3156">
        <v>1330722058</v>
      </c>
      <c r="L3156" t="b">
        <v>1</v>
      </c>
      <c r="M3156">
        <v>123</v>
      </c>
      <c r="N3156" t="b">
        <v>1</v>
      </c>
      <c r="O3156" t="s">
        <v>8269</v>
      </c>
      <c r="P3156">
        <f t="shared" si="98"/>
        <v>2012</v>
      </c>
      <c r="Q3156" s="12" t="s">
        <v>8315</v>
      </c>
      <c r="R3156" t="s">
        <v>8316</v>
      </c>
      <c r="S3156">
        <f t="shared" si="99"/>
        <v>3</v>
      </c>
      <c r="T3156" s="17" t="s">
        <v>8367</v>
      </c>
    </row>
    <row r="3157" spans="1:20" ht="43.2" x14ac:dyDescent="0.5500000000000000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9">
        <v>41233.499131944445</v>
      </c>
      <c r="K3157">
        <v>1353412725</v>
      </c>
      <c r="L3157" t="b">
        <v>1</v>
      </c>
      <c r="M3157">
        <v>302</v>
      </c>
      <c r="N3157" t="b">
        <v>1</v>
      </c>
      <c r="O3157" t="s">
        <v>8269</v>
      </c>
      <c r="P3157">
        <f t="shared" si="98"/>
        <v>2012</v>
      </c>
      <c r="Q3157" s="12" t="s">
        <v>8315</v>
      </c>
      <c r="R3157" t="s">
        <v>8316</v>
      </c>
      <c r="S3157">
        <f t="shared" si="99"/>
        <v>11</v>
      </c>
      <c r="T3157" s="17" t="s">
        <v>8375</v>
      </c>
    </row>
    <row r="3158" spans="1:20" ht="43.2" x14ac:dyDescent="0.5500000000000000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9">
        <v>41026.953055555554</v>
      </c>
      <c r="K3158">
        <v>1335567144</v>
      </c>
      <c r="L3158" t="b">
        <v>1</v>
      </c>
      <c r="M3158">
        <v>89</v>
      </c>
      <c r="N3158" t="b">
        <v>1</v>
      </c>
      <c r="O3158" t="s">
        <v>8269</v>
      </c>
      <c r="P3158">
        <f t="shared" si="98"/>
        <v>2012</v>
      </c>
      <c r="Q3158" s="12" t="s">
        <v>8315</v>
      </c>
      <c r="R3158" t="s">
        <v>8316</v>
      </c>
      <c r="S3158">
        <f t="shared" si="99"/>
        <v>4</v>
      </c>
      <c r="T3158" s="17" t="s">
        <v>8368</v>
      </c>
    </row>
    <row r="3159" spans="1:20" ht="28.8" x14ac:dyDescent="0.5500000000000000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9">
        <v>41829.788252314815</v>
      </c>
      <c r="K3159">
        <v>1404932105</v>
      </c>
      <c r="L3159" t="b">
        <v>1</v>
      </c>
      <c r="M3159">
        <v>41</v>
      </c>
      <c r="N3159" t="b">
        <v>1</v>
      </c>
      <c r="O3159" t="s">
        <v>8269</v>
      </c>
      <c r="P3159">
        <f t="shared" si="98"/>
        <v>2014</v>
      </c>
      <c r="Q3159" s="12" t="s">
        <v>8315</v>
      </c>
      <c r="R3159" t="s">
        <v>8316</v>
      </c>
      <c r="S3159">
        <f t="shared" si="99"/>
        <v>7</v>
      </c>
      <c r="T3159" s="17" t="s">
        <v>8371</v>
      </c>
    </row>
    <row r="3160" spans="1:20" ht="28.8" x14ac:dyDescent="0.5500000000000000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9">
        <v>41447.839722222219</v>
      </c>
      <c r="K3160">
        <v>1371931752</v>
      </c>
      <c r="L3160" t="b">
        <v>1</v>
      </c>
      <c r="M3160">
        <v>69</v>
      </c>
      <c r="N3160" t="b">
        <v>1</v>
      </c>
      <c r="O3160" t="s">
        <v>8269</v>
      </c>
      <c r="P3160">
        <f t="shared" si="98"/>
        <v>2013</v>
      </c>
      <c r="Q3160" s="12" t="s">
        <v>8315</v>
      </c>
      <c r="R3160" t="s">
        <v>8316</v>
      </c>
      <c r="S3160">
        <f t="shared" si="99"/>
        <v>6</v>
      </c>
      <c r="T3160" s="17" t="s">
        <v>8370</v>
      </c>
    </row>
    <row r="3161" spans="1:20" ht="28.8" x14ac:dyDescent="0.5500000000000000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9">
        <v>40884.066678240742</v>
      </c>
      <c r="K3161">
        <v>1323221761</v>
      </c>
      <c r="L3161" t="b">
        <v>1</v>
      </c>
      <c r="M3161">
        <v>52</v>
      </c>
      <c r="N3161" t="b">
        <v>1</v>
      </c>
      <c r="O3161" t="s">
        <v>8269</v>
      </c>
      <c r="P3161">
        <f t="shared" si="98"/>
        <v>2011</v>
      </c>
      <c r="Q3161" s="12" t="s">
        <v>8315</v>
      </c>
      <c r="R3161" t="s">
        <v>8316</v>
      </c>
      <c r="S3161">
        <f t="shared" si="99"/>
        <v>12</v>
      </c>
      <c r="T3161" s="17" t="s">
        <v>8376</v>
      </c>
    </row>
    <row r="3162" spans="1:20" ht="43.2" x14ac:dyDescent="0.5500000000000000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9">
        <v>41841.26489583333</v>
      </c>
      <c r="K3162">
        <v>1405923687</v>
      </c>
      <c r="L3162" t="b">
        <v>1</v>
      </c>
      <c r="M3162">
        <v>57</v>
      </c>
      <c r="N3162" t="b">
        <v>1</v>
      </c>
      <c r="O3162" t="s">
        <v>8269</v>
      </c>
      <c r="P3162">
        <f t="shared" si="98"/>
        <v>2014</v>
      </c>
      <c r="Q3162" s="12" t="s">
        <v>8315</v>
      </c>
      <c r="R3162" t="s">
        <v>8316</v>
      </c>
      <c r="S3162">
        <f t="shared" si="99"/>
        <v>7</v>
      </c>
      <c r="T3162" s="17" t="s">
        <v>8371</v>
      </c>
    </row>
    <row r="3163" spans="1:20" ht="43.2" x14ac:dyDescent="0.5500000000000000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9">
        <v>41897.536134259259</v>
      </c>
      <c r="K3163">
        <v>1410785522</v>
      </c>
      <c r="L3163" t="b">
        <v>1</v>
      </c>
      <c r="M3163">
        <v>74</v>
      </c>
      <c r="N3163" t="b">
        <v>1</v>
      </c>
      <c r="O3163" t="s">
        <v>8269</v>
      </c>
      <c r="P3163">
        <f t="shared" si="98"/>
        <v>2014</v>
      </c>
      <c r="Q3163" s="12" t="s">
        <v>8315</v>
      </c>
      <c r="R3163" t="s">
        <v>8316</v>
      </c>
      <c r="S3163">
        <f t="shared" si="99"/>
        <v>9</v>
      </c>
      <c r="T3163" s="17" t="s">
        <v>8373</v>
      </c>
    </row>
    <row r="3164" spans="1:20" ht="43.2" x14ac:dyDescent="0.5500000000000000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9">
        <v>41799.685902777775</v>
      </c>
      <c r="K3164">
        <v>1402331262</v>
      </c>
      <c r="L3164" t="b">
        <v>1</v>
      </c>
      <c r="M3164">
        <v>63</v>
      </c>
      <c r="N3164" t="b">
        <v>1</v>
      </c>
      <c r="O3164" t="s">
        <v>8269</v>
      </c>
      <c r="P3164">
        <f t="shared" si="98"/>
        <v>2014</v>
      </c>
      <c r="Q3164" s="12" t="s">
        <v>8315</v>
      </c>
      <c r="R3164" t="s">
        <v>8316</v>
      </c>
      <c r="S3164">
        <f t="shared" si="99"/>
        <v>6</v>
      </c>
      <c r="T3164" s="17" t="s">
        <v>8370</v>
      </c>
    </row>
    <row r="3165" spans="1:20" ht="43.2" x14ac:dyDescent="0.5500000000000000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9">
        <v>41775.753761574073</v>
      </c>
      <c r="K3165">
        <v>1400263525</v>
      </c>
      <c r="L3165" t="b">
        <v>1</v>
      </c>
      <c r="M3165">
        <v>72</v>
      </c>
      <c r="N3165" t="b">
        <v>1</v>
      </c>
      <c r="O3165" t="s">
        <v>8269</v>
      </c>
      <c r="P3165">
        <f t="shared" si="98"/>
        <v>2014</v>
      </c>
      <c r="Q3165" s="12" t="s">
        <v>8315</v>
      </c>
      <c r="R3165" t="s">
        <v>8316</v>
      </c>
      <c r="S3165">
        <f t="shared" si="99"/>
        <v>5</v>
      </c>
      <c r="T3165" s="17" t="s">
        <v>8369</v>
      </c>
    </row>
    <row r="3166" spans="1:20" ht="43.2" x14ac:dyDescent="0.5500000000000000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9">
        <v>41766.80572916667</v>
      </c>
      <c r="K3166">
        <v>1399490415</v>
      </c>
      <c r="L3166" t="b">
        <v>1</v>
      </c>
      <c r="M3166">
        <v>71</v>
      </c>
      <c r="N3166" t="b">
        <v>1</v>
      </c>
      <c r="O3166" t="s">
        <v>8269</v>
      </c>
      <c r="P3166">
        <f t="shared" si="98"/>
        <v>2014</v>
      </c>
      <c r="Q3166" s="12" t="s">
        <v>8315</v>
      </c>
      <c r="R3166" t="s">
        <v>8316</v>
      </c>
      <c r="S3166">
        <f t="shared" si="99"/>
        <v>5</v>
      </c>
      <c r="T3166" s="17" t="s">
        <v>8369</v>
      </c>
    </row>
    <row r="3167" spans="1:20" ht="43.2" x14ac:dyDescent="0.5500000000000000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9">
        <v>40644.159259259257</v>
      </c>
      <c r="K3167">
        <v>1302493760</v>
      </c>
      <c r="L3167" t="b">
        <v>1</v>
      </c>
      <c r="M3167">
        <v>21</v>
      </c>
      <c r="N3167" t="b">
        <v>1</v>
      </c>
      <c r="O3167" t="s">
        <v>8269</v>
      </c>
      <c r="P3167">
        <f t="shared" si="98"/>
        <v>2011</v>
      </c>
      <c r="Q3167" s="12" t="s">
        <v>8315</v>
      </c>
      <c r="R3167" t="s">
        <v>8316</v>
      </c>
      <c r="S3167">
        <f t="shared" si="99"/>
        <v>4</v>
      </c>
      <c r="T3167" s="17" t="s">
        <v>8368</v>
      </c>
    </row>
    <row r="3168" spans="1:20" ht="43.2" x14ac:dyDescent="0.5500000000000000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9">
        <v>41940.69158564815</v>
      </c>
      <c r="K3168">
        <v>1414514153</v>
      </c>
      <c r="L3168" t="b">
        <v>1</v>
      </c>
      <c r="M3168">
        <v>930</v>
      </c>
      <c r="N3168" t="b">
        <v>1</v>
      </c>
      <c r="O3168" t="s">
        <v>8269</v>
      </c>
      <c r="P3168">
        <f t="shared" si="98"/>
        <v>2014</v>
      </c>
      <c r="Q3168" s="12" t="s">
        <v>8315</v>
      </c>
      <c r="R3168" t="s">
        <v>8316</v>
      </c>
      <c r="S3168">
        <f t="shared" si="99"/>
        <v>10</v>
      </c>
      <c r="T3168" s="17" t="s">
        <v>8374</v>
      </c>
    </row>
    <row r="3169" spans="1:20" ht="28.8" x14ac:dyDescent="0.5500000000000000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9">
        <v>41839.175706018519</v>
      </c>
      <c r="K3169">
        <v>1405743181</v>
      </c>
      <c r="L3169" t="b">
        <v>1</v>
      </c>
      <c r="M3169">
        <v>55</v>
      </c>
      <c r="N3169" t="b">
        <v>1</v>
      </c>
      <c r="O3169" t="s">
        <v>8269</v>
      </c>
      <c r="P3169">
        <f t="shared" si="98"/>
        <v>2014</v>
      </c>
      <c r="Q3169" s="12" t="s">
        <v>8315</v>
      </c>
      <c r="R3169" t="s">
        <v>8316</v>
      </c>
      <c r="S3169">
        <f t="shared" si="99"/>
        <v>7</v>
      </c>
      <c r="T3169" s="17" t="s">
        <v>8371</v>
      </c>
    </row>
    <row r="3170" spans="1:20" ht="43.2" x14ac:dyDescent="0.5500000000000000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9">
        <v>41772.105937499997</v>
      </c>
      <c r="K3170">
        <v>1399948353</v>
      </c>
      <c r="L3170" t="b">
        <v>1</v>
      </c>
      <c r="M3170">
        <v>61</v>
      </c>
      <c r="N3170" t="b">
        <v>1</v>
      </c>
      <c r="O3170" t="s">
        <v>8269</v>
      </c>
      <c r="P3170">
        <f t="shared" si="98"/>
        <v>2014</v>
      </c>
      <c r="Q3170" s="12" t="s">
        <v>8315</v>
      </c>
      <c r="R3170" t="s">
        <v>8316</v>
      </c>
      <c r="S3170">
        <f t="shared" si="99"/>
        <v>5</v>
      </c>
      <c r="T3170" s="17" t="s">
        <v>8369</v>
      </c>
    </row>
    <row r="3171" spans="1:20" ht="28.8" x14ac:dyDescent="0.5500000000000000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9">
        <v>41591.737974537034</v>
      </c>
      <c r="K3171">
        <v>1384364561</v>
      </c>
      <c r="L3171" t="b">
        <v>1</v>
      </c>
      <c r="M3171">
        <v>82</v>
      </c>
      <c r="N3171" t="b">
        <v>1</v>
      </c>
      <c r="O3171" t="s">
        <v>8269</v>
      </c>
      <c r="P3171">
        <f t="shared" si="98"/>
        <v>2013</v>
      </c>
      <c r="Q3171" s="12" t="s">
        <v>8315</v>
      </c>
      <c r="R3171" t="s">
        <v>8316</v>
      </c>
      <c r="S3171">
        <f t="shared" si="99"/>
        <v>11</v>
      </c>
      <c r="T3171" s="17" t="s">
        <v>8375</v>
      </c>
    </row>
    <row r="3172" spans="1:20" ht="28.8" x14ac:dyDescent="0.5500000000000000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9">
        <v>41789.080370370371</v>
      </c>
      <c r="K3172">
        <v>1401414944</v>
      </c>
      <c r="L3172" t="b">
        <v>1</v>
      </c>
      <c r="M3172">
        <v>71</v>
      </c>
      <c r="N3172" t="b">
        <v>1</v>
      </c>
      <c r="O3172" t="s">
        <v>8269</v>
      </c>
      <c r="P3172">
        <f t="shared" si="98"/>
        <v>2014</v>
      </c>
      <c r="Q3172" s="12" t="s">
        <v>8315</v>
      </c>
      <c r="R3172" t="s">
        <v>8316</v>
      </c>
      <c r="S3172">
        <f t="shared" si="99"/>
        <v>5</v>
      </c>
      <c r="T3172" s="17" t="s">
        <v>8369</v>
      </c>
    </row>
    <row r="3173" spans="1:20" ht="43.2" x14ac:dyDescent="0.5500000000000000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9">
        <v>42466.608310185184</v>
      </c>
      <c r="K3173">
        <v>1459953358</v>
      </c>
      <c r="L3173" t="b">
        <v>1</v>
      </c>
      <c r="M3173">
        <v>117</v>
      </c>
      <c r="N3173" t="b">
        <v>1</v>
      </c>
      <c r="O3173" t="s">
        <v>8269</v>
      </c>
      <c r="P3173">
        <f t="shared" si="98"/>
        <v>2016</v>
      </c>
      <c r="Q3173" s="12" t="s">
        <v>8315</v>
      </c>
      <c r="R3173" t="s">
        <v>8316</v>
      </c>
      <c r="S3173">
        <f t="shared" si="99"/>
        <v>4</v>
      </c>
      <c r="T3173" s="17" t="s">
        <v>8368</v>
      </c>
    </row>
    <row r="3174" spans="1:20" ht="43.2" x14ac:dyDescent="0.5500000000000000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9">
        <v>40923.729953703703</v>
      </c>
      <c r="K3174">
        <v>1326648668</v>
      </c>
      <c r="L3174" t="b">
        <v>1</v>
      </c>
      <c r="M3174">
        <v>29</v>
      </c>
      <c r="N3174" t="b">
        <v>1</v>
      </c>
      <c r="O3174" t="s">
        <v>8269</v>
      </c>
      <c r="P3174">
        <f t="shared" si="98"/>
        <v>2012</v>
      </c>
      <c r="Q3174" s="12" t="s">
        <v>8315</v>
      </c>
      <c r="R3174" t="s">
        <v>8316</v>
      </c>
      <c r="S3174">
        <f t="shared" si="99"/>
        <v>1</v>
      </c>
      <c r="T3174" s="17" t="s">
        <v>8365</v>
      </c>
    </row>
    <row r="3175" spans="1:20" ht="43.2" x14ac:dyDescent="0.5500000000000000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9">
        <v>41878.878379629627</v>
      </c>
      <c r="K3175">
        <v>1409173492</v>
      </c>
      <c r="L3175" t="b">
        <v>1</v>
      </c>
      <c r="M3175">
        <v>74</v>
      </c>
      <c r="N3175" t="b">
        <v>1</v>
      </c>
      <c r="O3175" t="s">
        <v>8269</v>
      </c>
      <c r="P3175">
        <f t="shared" si="98"/>
        <v>2014</v>
      </c>
      <c r="Q3175" s="12" t="s">
        <v>8315</v>
      </c>
      <c r="R3175" t="s">
        <v>8316</v>
      </c>
      <c r="S3175">
        <f t="shared" si="99"/>
        <v>8</v>
      </c>
      <c r="T3175" s="17" t="s">
        <v>8372</v>
      </c>
    </row>
    <row r="3176" spans="1:20" ht="43.2" x14ac:dyDescent="0.5500000000000000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9">
        <v>41862.864675925928</v>
      </c>
      <c r="K3176">
        <v>1407789908</v>
      </c>
      <c r="L3176" t="b">
        <v>1</v>
      </c>
      <c r="M3176">
        <v>23</v>
      </c>
      <c r="N3176" t="b">
        <v>1</v>
      </c>
      <c r="O3176" t="s">
        <v>8269</v>
      </c>
      <c r="P3176">
        <f t="shared" si="98"/>
        <v>2014</v>
      </c>
      <c r="Q3176" s="12" t="s">
        <v>8315</v>
      </c>
      <c r="R3176" t="s">
        <v>8316</v>
      </c>
      <c r="S3176">
        <f t="shared" si="99"/>
        <v>8</v>
      </c>
      <c r="T3176" s="17" t="s">
        <v>8372</v>
      </c>
    </row>
    <row r="3177" spans="1:20" ht="57.6" x14ac:dyDescent="0.5500000000000000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9">
        <v>40531.886886574073</v>
      </c>
      <c r="K3177">
        <v>1292793427</v>
      </c>
      <c r="L3177" t="b">
        <v>1</v>
      </c>
      <c r="M3177">
        <v>60</v>
      </c>
      <c r="N3177" t="b">
        <v>1</v>
      </c>
      <c r="O3177" t="s">
        <v>8269</v>
      </c>
      <c r="P3177">
        <f t="shared" si="98"/>
        <v>2010</v>
      </c>
      <c r="Q3177" s="12" t="s">
        <v>8315</v>
      </c>
      <c r="R3177" t="s">
        <v>8316</v>
      </c>
      <c r="S3177">
        <f t="shared" si="99"/>
        <v>12</v>
      </c>
      <c r="T3177" s="17" t="s">
        <v>8376</v>
      </c>
    </row>
    <row r="3178" spans="1:20" ht="43.2" x14ac:dyDescent="0.5500000000000000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9">
        <v>41477.930914351855</v>
      </c>
      <c r="K3178">
        <v>1374531631</v>
      </c>
      <c r="L3178" t="b">
        <v>1</v>
      </c>
      <c r="M3178">
        <v>55</v>
      </c>
      <c r="N3178" t="b">
        <v>1</v>
      </c>
      <c r="O3178" t="s">
        <v>8269</v>
      </c>
      <c r="P3178">
        <f t="shared" si="98"/>
        <v>2013</v>
      </c>
      <c r="Q3178" s="12" t="s">
        <v>8315</v>
      </c>
      <c r="R3178" t="s">
        <v>8316</v>
      </c>
      <c r="S3178">
        <f t="shared" si="99"/>
        <v>7</v>
      </c>
      <c r="T3178" s="17" t="s">
        <v>8371</v>
      </c>
    </row>
    <row r="3179" spans="1:20" ht="43.2" x14ac:dyDescent="0.5500000000000000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9">
        <v>41781.666770833333</v>
      </c>
      <c r="K3179">
        <v>1400774409</v>
      </c>
      <c r="L3179" t="b">
        <v>1</v>
      </c>
      <c r="M3179">
        <v>51</v>
      </c>
      <c r="N3179" t="b">
        <v>1</v>
      </c>
      <c r="O3179" t="s">
        <v>8269</v>
      </c>
      <c r="P3179">
        <f t="shared" si="98"/>
        <v>2014</v>
      </c>
      <c r="Q3179" s="12" t="s">
        <v>8315</v>
      </c>
      <c r="R3179" t="s">
        <v>8316</v>
      </c>
      <c r="S3179">
        <f t="shared" si="99"/>
        <v>5</v>
      </c>
      <c r="T3179" s="17" t="s">
        <v>8369</v>
      </c>
    </row>
    <row r="3180" spans="1:20" ht="43.2" x14ac:dyDescent="0.5500000000000000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9">
        <v>41806.605034722219</v>
      </c>
      <c r="K3180">
        <v>1402929075</v>
      </c>
      <c r="L3180" t="b">
        <v>1</v>
      </c>
      <c r="M3180">
        <v>78</v>
      </c>
      <c r="N3180" t="b">
        <v>1</v>
      </c>
      <c r="O3180" t="s">
        <v>8269</v>
      </c>
      <c r="P3180">
        <f t="shared" si="98"/>
        <v>2014</v>
      </c>
      <c r="Q3180" s="12" t="s">
        <v>8315</v>
      </c>
      <c r="R3180" t="s">
        <v>8316</v>
      </c>
      <c r="S3180">
        <f t="shared" si="99"/>
        <v>6</v>
      </c>
      <c r="T3180" s="17" t="s">
        <v>8370</v>
      </c>
    </row>
    <row r="3181" spans="1:20" ht="28.8" x14ac:dyDescent="0.5500000000000000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9">
        <v>41375.702210648145</v>
      </c>
      <c r="K3181">
        <v>1365699071</v>
      </c>
      <c r="L3181" t="b">
        <v>1</v>
      </c>
      <c r="M3181">
        <v>62</v>
      </c>
      <c r="N3181" t="b">
        <v>1</v>
      </c>
      <c r="O3181" t="s">
        <v>8269</v>
      </c>
      <c r="P3181">
        <f t="shared" si="98"/>
        <v>2013</v>
      </c>
      <c r="Q3181" s="12" t="s">
        <v>8315</v>
      </c>
      <c r="R3181" t="s">
        <v>8316</v>
      </c>
      <c r="S3181">
        <f t="shared" si="99"/>
        <v>4</v>
      </c>
      <c r="T3181" s="17" t="s">
        <v>8368</v>
      </c>
    </row>
    <row r="3182" spans="1:20" ht="43.2" x14ac:dyDescent="0.5500000000000000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9">
        <v>41780.412604166668</v>
      </c>
      <c r="K3182">
        <v>1400666049</v>
      </c>
      <c r="L3182" t="b">
        <v>1</v>
      </c>
      <c r="M3182">
        <v>45</v>
      </c>
      <c r="N3182" t="b">
        <v>1</v>
      </c>
      <c r="O3182" t="s">
        <v>8269</v>
      </c>
      <c r="P3182">
        <f t="shared" si="98"/>
        <v>2014</v>
      </c>
      <c r="Q3182" s="12" t="s">
        <v>8315</v>
      </c>
      <c r="R3182" t="s">
        <v>8316</v>
      </c>
      <c r="S3182">
        <f t="shared" si="99"/>
        <v>5</v>
      </c>
      <c r="T3182" s="17" t="s">
        <v>8369</v>
      </c>
    </row>
    <row r="3183" spans="1:20" ht="43.2" x14ac:dyDescent="0.5500000000000000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9">
        <v>41779.310034722221</v>
      </c>
      <c r="K3183">
        <v>1400570787</v>
      </c>
      <c r="L3183" t="b">
        <v>1</v>
      </c>
      <c r="M3183">
        <v>15</v>
      </c>
      <c r="N3183" t="b">
        <v>1</v>
      </c>
      <c r="O3183" t="s">
        <v>8269</v>
      </c>
      <c r="P3183">
        <f t="shared" si="98"/>
        <v>2014</v>
      </c>
      <c r="Q3183" s="12" t="s">
        <v>8315</v>
      </c>
      <c r="R3183" t="s">
        <v>8316</v>
      </c>
      <c r="S3183">
        <f t="shared" si="99"/>
        <v>5</v>
      </c>
      <c r="T3183" s="17" t="s">
        <v>8369</v>
      </c>
    </row>
    <row r="3184" spans="1:20" ht="57.6" x14ac:dyDescent="0.5500000000000000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9">
        <v>40883.949317129627</v>
      </c>
      <c r="K3184">
        <v>1323211621</v>
      </c>
      <c r="L3184" t="b">
        <v>1</v>
      </c>
      <c r="M3184">
        <v>151</v>
      </c>
      <c r="N3184" t="b">
        <v>1</v>
      </c>
      <c r="O3184" t="s">
        <v>8269</v>
      </c>
      <c r="P3184">
        <f t="shared" si="98"/>
        <v>2011</v>
      </c>
      <c r="Q3184" s="12" t="s">
        <v>8315</v>
      </c>
      <c r="R3184" t="s">
        <v>8316</v>
      </c>
      <c r="S3184">
        <f t="shared" si="99"/>
        <v>12</v>
      </c>
      <c r="T3184" s="17" t="s">
        <v>8376</v>
      </c>
    </row>
    <row r="3185" spans="1:20" ht="43.2" x14ac:dyDescent="0.5500000000000000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9">
        <v>41491.79478009259</v>
      </c>
      <c r="K3185">
        <v>1375729469</v>
      </c>
      <c r="L3185" t="b">
        <v>1</v>
      </c>
      <c r="M3185">
        <v>68</v>
      </c>
      <c r="N3185" t="b">
        <v>1</v>
      </c>
      <c r="O3185" t="s">
        <v>8269</v>
      </c>
      <c r="P3185">
        <f t="shared" si="98"/>
        <v>2013</v>
      </c>
      <c r="Q3185" s="12" t="s">
        <v>8315</v>
      </c>
      <c r="R3185" t="s">
        <v>8316</v>
      </c>
      <c r="S3185">
        <f t="shared" si="99"/>
        <v>8</v>
      </c>
      <c r="T3185" s="17" t="s">
        <v>8372</v>
      </c>
    </row>
    <row r="3186" spans="1:20" ht="43.2" x14ac:dyDescent="0.5500000000000000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9">
        <v>41791.993414351855</v>
      </c>
      <c r="K3186">
        <v>1401666631</v>
      </c>
      <c r="L3186" t="b">
        <v>1</v>
      </c>
      <c r="M3186">
        <v>46</v>
      </c>
      <c r="N3186" t="b">
        <v>1</v>
      </c>
      <c r="O3186" t="s">
        <v>8269</v>
      </c>
      <c r="P3186">
        <f t="shared" si="98"/>
        <v>2014</v>
      </c>
      <c r="Q3186" s="12" t="s">
        <v>8315</v>
      </c>
      <c r="R3186" t="s">
        <v>8316</v>
      </c>
      <c r="S3186">
        <f t="shared" si="99"/>
        <v>6</v>
      </c>
      <c r="T3186" s="17" t="s">
        <v>8370</v>
      </c>
    </row>
    <row r="3187" spans="1:20" ht="43.2" x14ac:dyDescent="0.5500000000000000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9">
        <v>41829.977326388886</v>
      </c>
      <c r="K3187">
        <v>1404948441</v>
      </c>
      <c r="L3187" t="b">
        <v>1</v>
      </c>
      <c r="M3187">
        <v>24</v>
      </c>
      <c r="N3187" t="b">
        <v>1</v>
      </c>
      <c r="O3187" t="s">
        <v>8269</v>
      </c>
      <c r="P3187">
        <f t="shared" si="98"/>
        <v>2014</v>
      </c>
      <c r="Q3187" s="12" t="s">
        <v>8315</v>
      </c>
      <c r="R3187" t="s">
        <v>8316</v>
      </c>
      <c r="S3187">
        <f t="shared" si="99"/>
        <v>7</v>
      </c>
      <c r="T3187" s="17" t="s">
        <v>8371</v>
      </c>
    </row>
    <row r="3188" spans="1:20" ht="43.2" x14ac:dyDescent="0.5500000000000000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9">
        <v>41868.924050925925</v>
      </c>
      <c r="K3188">
        <v>1408313438</v>
      </c>
      <c r="L3188" t="b">
        <v>1</v>
      </c>
      <c r="M3188">
        <v>70</v>
      </c>
      <c r="N3188" t="b">
        <v>1</v>
      </c>
      <c r="O3188" t="s">
        <v>8269</v>
      </c>
      <c r="P3188">
        <f t="shared" si="98"/>
        <v>2014</v>
      </c>
      <c r="Q3188" s="12" t="s">
        <v>8315</v>
      </c>
      <c r="R3188" t="s">
        <v>8316</v>
      </c>
      <c r="S3188">
        <f t="shared" si="99"/>
        <v>8</v>
      </c>
      <c r="T3188" s="17" t="s">
        <v>8372</v>
      </c>
    </row>
    <row r="3189" spans="1:20" ht="43.2" x14ac:dyDescent="0.5500000000000000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9">
        <v>41835.666354166664</v>
      </c>
      <c r="K3189">
        <v>1405439973</v>
      </c>
      <c r="L3189" t="b">
        <v>1</v>
      </c>
      <c r="M3189">
        <v>244</v>
      </c>
      <c r="N3189" t="b">
        <v>1</v>
      </c>
      <c r="O3189" t="s">
        <v>8269</v>
      </c>
      <c r="P3189">
        <f t="shared" si="98"/>
        <v>2014</v>
      </c>
      <c r="Q3189" s="12" t="s">
        <v>8315</v>
      </c>
      <c r="R3189" t="s">
        <v>8316</v>
      </c>
      <c r="S3189">
        <f t="shared" si="99"/>
        <v>7</v>
      </c>
      <c r="T3189" s="17" t="s">
        <v>8371</v>
      </c>
    </row>
    <row r="3190" spans="1:20" ht="43.2" hidden="1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9">
        <v>42144.415532407409</v>
      </c>
      <c r="K3190">
        <v>1432115902</v>
      </c>
      <c r="L3190" t="b">
        <v>0</v>
      </c>
      <c r="M3190">
        <v>9</v>
      </c>
      <c r="N3190" t="b">
        <v>0</v>
      </c>
      <c r="O3190" t="s">
        <v>8303</v>
      </c>
      <c r="P3190">
        <f t="shared" si="98"/>
        <v>2015</v>
      </c>
      <c r="Q3190" s="12" t="s">
        <v>8315</v>
      </c>
      <c r="R3190" t="s">
        <v>8357</v>
      </c>
      <c r="S3190">
        <f t="shared" si="99"/>
        <v>5</v>
      </c>
      <c r="T3190" s="17" t="s">
        <v>8369</v>
      </c>
    </row>
    <row r="3191" spans="1:20" ht="43.2" hidden="1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9">
        <v>42118.346435185187</v>
      </c>
      <c r="K3191">
        <v>1429863532</v>
      </c>
      <c r="L3191" t="b">
        <v>0</v>
      </c>
      <c r="M3191">
        <v>19</v>
      </c>
      <c r="N3191" t="b">
        <v>0</v>
      </c>
      <c r="O3191" t="s">
        <v>8303</v>
      </c>
      <c r="P3191">
        <f t="shared" si="98"/>
        <v>2015</v>
      </c>
      <c r="Q3191" s="12" t="s">
        <v>8315</v>
      </c>
      <c r="R3191" t="s">
        <v>8357</v>
      </c>
      <c r="S3191">
        <f t="shared" si="99"/>
        <v>4</v>
      </c>
      <c r="T3191" s="17" t="s">
        <v>8368</v>
      </c>
    </row>
    <row r="3192" spans="1:20" ht="43.2" hidden="1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9">
        <v>42683.151331018518</v>
      </c>
      <c r="K3192">
        <v>1478662675</v>
      </c>
      <c r="L3192" t="b">
        <v>0</v>
      </c>
      <c r="M3192">
        <v>0</v>
      </c>
      <c r="N3192" t="b">
        <v>0</v>
      </c>
      <c r="O3192" t="s">
        <v>8303</v>
      </c>
      <c r="P3192">
        <f t="shared" si="98"/>
        <v>2016</v>
      </c>
      <c r="Q3192" s="12" t="s">
        <v>8315</v>
      </c>
      <c r="R3192" t="s">
        <v>8357</v>
      </c>
      <c r="S3192">
        <f t="shared" si="99"/>
        <v>11</v>
      </c>
      <c r="T3192" s="17" t="s">
        <v>8375</v>
      </c>
    </row>
    <row r="3193" spans="1:20" ht="43.2" hidden="1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9">
        <v>42538.755428240744</v>
      </c>
      <c r="K3193">
        <v>1466186869</v>
      </c>
      <c r="L3193" t="b">
        <v>0</v>
      </c>
      <c r="M3193">
        <v>4</v>
      </c>
      <c r="N3193" t="b">
        <v>0</v>
      </c>
      <c r="O3193" t="s">
        <v>8303</v>
      </c>
      <c r="P3193">
        <f t="shared" si="98"/>
        <v>2016</v>
      </c>
      <c r="Q3193" s="12" t="s">
        <v>8315</v>
      </c>
      <c r="R3193" t="s">
        <v>8357</v>
      </c>
      <c r="S3193">
        <f t="shared" si="99"/>
        <v>6</v>
      </c>
      <c r="T3193" s="17" t="s">
        <v>8370</v>
      </c>
    </row>
    <row r="3194" spans="1:20" ht="43.2" hidden="1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9">
        <v>42018.940497685187</v>
      </c>
      <c r="K3194">
        <v>1421274859</v>
      </c>
      <c r="L3194" t="b">
        <v>0</v>
      </c>
      <c r="M3194">
        <v>8</v>
      </c>
      <c r="N3194" t="b">
        <v>0</v>
      </c>
      <c r="O3194" t="s">
        <v>8303</v>
      </c>
      <c r="P3194">
        <f t="shared" si="98"/>
        <v>2015</v>
      </c>
      <c r="Q3194" s="12" t="s">
        <v>8315</v>
      </c>
      <c r="R3194" t="s">
        <v>8357</v>
      </c>
      <c r="S3194">
        <f t="shared" si="99"/>
        <v>1</v>
      </c>
      <c r="T3194" s="17" t="s">
        <v>8365</v>
      </c>
    </row>
    <row r="3195" spans="1:20" ht="43.2" hidden="1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9">
        <v>42010.968240740738</v>
      </c>
      <c r="K3195">
        <v>1420586056</v>
      </c>
      <c r="L3195" t="b">
        <v>0</v>
      </c>
      <c r="M3195">
        <v>24</v>
      </c>
      <c r="N3195" t="b">
        <v>0</v>
      </c>
      <c r="O3195" t="s">
        <v>8303</v>
      </c>
      <c r="P3195">
        <f t="shared" si="98"/>
        <v>2015</v>
      </c>
      <c r="Q3195" s="12" t="s">
        <v>8315</v>
      </c>
      <c r="R3195" t="s">
        <v>8357</v>
      </c>
      <c r="S3195">
        <f t="shared" si="99"/>
        <v>1</v>
      </c>
      <c r="T3195" s="17" t="s">
        <v>8365</v>
      </c>
    </row>
    <row r="3196" spans="1:20" ht="43.2" hidden="1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9">
        <v>42182.062476851854</v>
      </c>
      <c r="K3196">
        <v>1435368598</v>
      </c>
      <c r="L3196" t="b">
        <v>0</v>
      </c>
      <c r="M3196">
        <v>0</v>
      </c>
      <c r="N3196" t="b">
        <v>0</v>
      </c>
      <c r="O3196" t="s">
        <v>8303</v>
      </c>
      <c r="P3196">
        <f t="shared" si="98"/>
        <v>2015</v>
      </c>
      <c r="Q3196" s="12" t="s">
        <v>8315</v>
      </c>
      <c r="R3196" t="s">
        <v>8357</v>
      </c>
      <c r="S3196">
        <f t="shared" si="99"/>
        <v>6</v>
      </c>
      <c r="T3196" s="17" t="s">
        <v>8370</v>
      </c>
    </row>
    <row r="3197" spans="1:20" ht="43.2" hidden="1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9">
        <v>42017.594236111108</v>
      </c>
      <c r="K3197">
        <v>1421158542</v>
      </c>
      <c r="L3197" t="b">
        <v>0</v>
      </c>
      <c r="M3197">
        <v>39</v>
      </c>
      <c r="N3197" t="b">
        <v>0</v>
      </c>
      <c r="O3197" t="s">
        <v>8303</v>
      </c>
      <c r="P3197">
        <f t="shared" si="98"/>
        <v>2015</v>
      </c>
      <c r="Q3197" s="12" t="s">
        <v>8315</v>
      </c>
      <c r="R3197" t="s">
        <v>8357</v>
      </c>
      <c r="S3197">
        <f t="shared" si="99"/>
        <v>1</v>
      </c>
      <c r="T3197" s="17" t="s">
        <v>8365</v>
      </c>
    </row>
    <row r="3198" spans="1:20" ht="43.2" hidden="1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9">
        <v>42157.598090277781</v>
      </c>
      <c r="K3198">
        <v>1433254875</v>
      </c>
      <c r="L3198" t="b">
        <v>0</v>
      </c>
      <c r="M3198">
        <v>6</v>
      </c>
      <c r="N3198" t="b">
        <v>0</v>
      </c>
      <c r="O3198" t="s">
        <v>8303</v>
      </c>
      <c r="P3198">
        <f t="shared" si="98"/>
        <v>2015</v>
      </c>
      <c r="Q3198" s="12" t="s">
        <v>8315</v>
      </c>
      <c r="R3198" t="s">
        <v>8357</v>
      </c>
      <c r="S3198">
        <f t="shared" si="99"/>
        <v>6</v>
      </c>
      <c r="T3198" s="17" t="s">
        <v>8370</v>
      </c>
    </row>
    <row r="3199" spans="1:20" ht="28.8" hidden="1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9">
        <v>42009.493263888886</v>
      </c>
      <c r="K3199">
        <v>1420458618</v>
      </c>
      <c r="L3199" t="b">
        <v>0</v>
      </c>
      <c r="M3199">
        <v>4</v>
      </c>
      <c r="N3199" t="b">
        <v>0</v>
      </c>
      <c r="O3199" t="s">
        <v>8303</v>
      </c>
      <c r="P3199">
        <f t="shared" si="98"/>
        <v>2015</v>
      </c>
      <c r="Q3199" s="12" t="s">
        <v>8315</v>
      </c>
      <c r="R3199" t="s">
        <v>8357</v>
      </c>
      <c r="S3199">
        <f t="shared" si="99"/>
        <v>1</v>
      </c>
      <c r="T3199" s="17" t="s">
        <v>8365</v>
      </c>
    </row>
    <row r="3200" spans="1:20" ht="43.2" hidden="1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9">
        <v>42013.424502314818</v>
      </c>
      <c r="K3200">
        <v>1420798277</v>
      </c>
      <c r="L3200" t="b">
        <v>0</v>
      </c>
      <c r="M3200">
        <v>3</v>
      </c>
      <c r="N3200" t="b">
        <v>0</v>
      </c>
      <c r="O3200" t="s">
        <v>8303</v>
      </c>
      <c r="P3200">
        <f t="shared" si="98"/>
        <v>2015</v>
      </c>
      <c r="Q3200" s="12" t="s">
        <v>8315</v>
      </c>
      <c r="R3200" t="s">
        <v>8357</v>
      </c>
      <c r="S3200">
        <f t="shared" si="99"/>
        <v>1</v>
      </c>
      <c r="T3200" s="17" t="s">
        <v>8365</v>
      </c>
    </row>
    <row r="3201" spans="1:20" ht="43.2" hidden="1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9">
        <v>41858.761782407404</v>
      </c>
      <c r="K3201">
        <v>1407435418</v>
      </c>
      <c r="L3201" t="b">
        <v>0</v>
      </c>
      <c r="M3201">
        <v>53</v>
      </c>
      <c r="N3201" t="b">
        <v>0</v>
      </c>
      <c r="O3201" t="s">
        <v>8303</v>
      </c>
      <c r="P3201">
        <f t="shared" si="98"/>
        <v>2014</v>
      </c>
      <c r="Q3201" s="12" t="s">
        <v>8315</v>
      </c>
      <c r="R3201" t="s">
        <v>8357</v>
      </c>
      <c r="S3201">
        <f t="shared" si="99"/>
        <v>8</v>
      </c>
      <c r="T3201" s="17" t="s">
        <v>8372</v>
      </c>
    </row>
    <row r="3202" spans="1:20" ht="43.2" hidden="1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9">
        <v>42460.320613425924</v>
      </c>
      <c r="K3202">
        <v>1459410101</v>
      </c>
      <c r="L3202" t="b">
        <v>0</v>
      </c>
      <c r="M3202">
        <v>1</v>
      </c>
      <c r="N3202" t="b">
        <v>0</v>
      </c>
      <c r="O3202" t="s">
        <v>8303</v>
      </c>
      <c r="P3202">
        <f t="shared" si="98"/>
        <v>2016</v>
      </c>
      <c r="Q3202" s="12" t="s">
        <v>8315</v>
      </c>
      <c r="R3202" t="s">
        <v>8357</v>
      </c>
      <c r="S3202">
        <f t="shared" si="99"/>
        <v>3</v>
      </c>
      <c r="T3202" s="17" t="s">
        <v>8367</v>
      </c>
    </row>
    <row r="3203" spans="1:20" ht="43.2" hidden="1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9">
        <v>41861.767094907409</v>
      </c>
      <c r="K3203">
        <v>1407695077</v>
      </c>
      <c r="L3203" t="b">
        <v>0</v>
      </c>
      <c r="M3203">
        <v>2</v>
      </c>
      <c r="N3203" t="b">
        <v>0</v>
      </c>
      <c r="O3203" t="s">
        <v>8303</v>
      </c>
      <c r="P3203">
        <f t="shared" ref="P3203:P3266" si="100">YEAR(J3203)</f>
        <v>2014</v>
      </c>
      <c r="Q3203" s="12" t="s">
        <v>8315</v>
      </c>
      <c r="R3203" t="s">
        <v>8357</v>
      </c>
      <c r="S3203">
        <f t="shared" ref="S3203:S3266" si="101">MONTH(J3203)</f>
        <v>8</v>
      </c>
      <c r="T3203" s="17" t="s">
        <v>8372</v>
      </c>
    </row>
    <row r="3204" spans="1:20" ht="43.2" hidden="1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9">
        <v>42293.853541666664</v>
      </c>
      <c r="K3204">
        <v>1445027346</v>
      </c>
      <c r="L3204" t="b">
        <v>0</v>
      </c>
      <c r="M3204">
        <v>25</v>
      </c>
      <c r="N3204" t="b">
        <v>0</v>
      </c>
      <c r="O3204" t="s">
        <v>8303</v>
      </c>
      <c r="P3204">
        <f t="shared" si="100"/>
        <v>2015</v>
      </c>
      <c r="Q3204" s="12" t="s">
        <v>8315</v>
      </c>
      <c r="R3204" t="s">
        <v>8357</v>
      </c>
      <c r="S3204">
        <f t="shared" si="101"/>
        <v>10</v>
      </c>
      <c r="T3204" s="17" t="s">
        <v>8374</v>
      </c>
    </row>
    <row r="3205" spans="1:20" ht="43.2" hidden="1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9">
        <v>42242.988680555558</v>
      </c>
      <c r="K3205">
        <v>1440632622</v>
      </c>
      <c r="L3205" t="b">
        <v>0</v>
      </c>
      <c r="M3205">
        <v>6</v>
      </c>
      <c r="N3205" t="b">
        <v>0</v>
      </c>
      <c r="O3205" t="s">
        <v>8303</v>
      </c>
      <c r="P3205">
        <f t="shared" si="100"/>
        <v>2015</v>
      </c>
      <c r="Q3205" s="12" t="s">
        <v>8315</v>
      </c>
      <c r="R3205" t="s">
        <v>8357</v>
      </c>
      <c r="S3205">
        <f t="shared" si="101"/>
        <v>8</v>
      </c>
      <c r="T3205" s="17" t="s">
        <v>8372</v>
      </c>
    </row>
    <row r="3206" spans="1:20" ht="43.2" hidden="1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9">
        <v>42172.686099537037</v>
      </c>
      <c r="K3206">
        <v>1434558479</v>
      </c>
      <c r="L3206" t="b">
        <v>0</v>
      </c>
      <c r="M3206">
        <v>0</v>
      </c>
      <c r="N3206" t="b">
        <v>0</v>
      </c>
      <c r="O3206" t="s">
        <v>8303</v>
      </c>
      <c r="P3206">
        <f t="shared" si="100"/>
        <v>2015</v>
      </c>
      <c r="Q3206" s="12" t="s">
        <v>8315</v>
      </c>
      <c r="R3206" t="s">
        <v>8357</v>
      </c>
      <c r="S3206">
        <f t="shared" si="101"/>
        <v>6</v>
      </c>
      <c r="T3206" s="17" t="s">
        <v>8370</v>
      </c>
    </row>
    <row r="3207" spans="1:20" ht="43.2" hidden="1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9">
        <v>42095.374675925923</v>
      </c>
      <c r="K3207">
        <v>1427878772</v>
      </c>
      <c r="L3207" t="b">
        <v>0</v>
      </c>
      <c r="M3207">
        <v>12</v>
      </c>
      <c r="N3207" t="b">
        <v>0</v>
      </c>
      <c r="O3207" t="s">
        <v>8303</v>
      </c>
      <c r="P3207">
        <f t="shared" si="100"/>
        <v>2015</v>
      </c>
      <c r="Q3207" s="12" t="s">
        <v>8315</v>
      </c>
      <c r="R3207" t="s">
        <v>8357</v>
      </c>
      <c r="S3207">
        <f t="shared" si="101"/>
        <v>4</v>
      </c>
      <c r="T3207" s="17" t="s">
        <v>8368</v>
      </c>
    </row>
    <row r="3208" spans="1:20" ht="43.2" hidden="1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9">
        <v>42236.276053240741</v>
      </c>
      <c r="K3208">
        <v>1440052651</v>
      </c>
      <c r="L3208" t="b">
        <v>0</v>
      </c>
      <c r="M3208">
        <v>0</v>
      </c>
      <c r="N3208" t="b">
        <v>0</v>
      </c>
      <c r="O3208" t="s">
        <v>8303</v>
      </c>
      <c r="P3208">
        <f t="shared" si="100"/>
        <v>2015</v>
      </c>
      <c r="Q3208" s="12" t="s">
        <v>8315</v>
      </c>
      <c r="R3208" t="s">
        <v>8357</v>
      </c>
      <c r="S3208">
        <f t="shared" si="101"/>
        <v>8</v>
      </c>
      <c r="T3208" s="17" t="s">
        <v>8372</v>
      </c>
    </row>
    <row r="3209" spans="1:20" ht="43.2" hidden="1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9">
        <v>42057.277858796297</v>
      </c>
      <c r="K3209">
        <v>1424587207</v>
      </c>
      <c r="L3209" t="b">
        <v>0</v>
      </c>
      <c r="M3209">
        <v>36</v>
      </c>
      <c r="N3209" t="b">
        <v>0</v>
      </c>
      <c r="O3209" t="s">
        <v>8303</v>
      </c>
      <c r="P3209">
        <f t="shared" si="100"/>
        <v>2015</v>
      </c>
      <c r="Q3209" s="12" t="s">
        <v>8315</v>
      </c>
      <c r="R3209" t="s">
        <v>8357</v>
      </c>
      <c r="S3209">
        <f t="shared" si="101"/>
        <v>2</v>
      </c>
      <c r="T3209" s="17" t="s">
        <v>8366</v>
      </c>
    </row>
    <row r="3210" spans="1:20" ht="43.2" x14ac:dyDescent="0.5500000000000000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9">
        <v>41827.605057870373</v>
      </c>
      <c r="K3210">
        <v>1404743477</v>
      </c>
      <c r="L3210" t="b">
        <v>1</v>
      </c>
      <c r="M3210">
        <v>82</v>
      </c>
      <c r="N3210" t="b">
        <v>1</v>
      </c>
      <c r="O3210" t="s">
        <v>8269</v>
      </c>
      <c r="P3210">
        <f t="shared" si="100"/>
        <v>2014</v>
      </c>
      <c r="Q3210" s="12" t="s">
        <v>8315</v>
      </c>
      <c r="R3210" t="s">
        <v>8316</v>
      </c>
      <c r="S3210">
        <f t="shared" si="101"/>
        <v>7</v>
      </c>
      <c r="T3210" s="17" t="s">
        <v>8371</v>
      </c>
    </row>
    <row r="3211" spans="1:20" ht="43.2" x14ac:dyDescent="0.5500000000000000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9">
        <v>41778.637245370373</v>
      </c>
      <c r="K3211">
        <v>1400512658</v>
      </c>
      <c r="L3211" t="b">
        <v>1</v>
      </c>
      <c r="M3211">
        <v>226</v>
      </c>
      <c r="N3211" t="b">
        <v>1</v>
      </c>
      <c r="O3211" t="s">
        <v>8269</v>
      </c>
      <c r="P3211">
        <f t="shared" si="100"/>
        <v>2014</v>
      </c>
      <c r="Q3211" s="12" t="s">
        <v>8315</v>
      </c>
      <c r="R3211" t="s">
        <v>8316</v>
      </c>
      <c r="S3211">
        <f t="shared" si="101"/>
        <v>5</v>
      </c>
      <c r="T3211" s="17" t="s">
        <v>8369</v>
      </c>
    </row>
    <row r="3212" spans="1:20" ht="43.2" x14ac:dyDescent="0.5500000000000000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9">
        <v>41013.936562499999</v>
      </c>
      <c r="K3212">
        <v>1334442519</v>
      </c>
      <c r="L3212" t="b">
        <v>1</v>
      </c>
      <c r="M3212">
        <v>60</v>
      </c>
      <c r="N3212" t="b">
        <v>1</v>
      </c>
      <c r="O3212" t="s">
        <v>8269</v>
      </c>
      <c r="P3212">
        <f t="shared" si="100"/>
        <v>2012</v>
      </c>
      <c r="Q3212" s="12" t="s">
        <v>8315</v>
      </c>
      <c r="R3212" t="s">
        <v>8316</v>
      </c>
      <c r="S3212">
        <f t="shared" si="101"/>
        <v>4</v>
      </c>
      <c r="T3212" s="17" t="s">
        <v>8368</v>
      </c>
    </row>
    <row r="3213" spans="1:20" ht="43.2" x14ac:dyDescent="0.5500000000000000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9">
        <v>41834.586574074077</v>
      </c>
      <c r="K3213">
        <v>1405346680</v>
      </c>
      <c r="L3213" t="b">
        <v>1</v>
      </c>
      <c r="M3213">
        <v>322</v>
      </c>
      <c r="N3213" t="b">
        <v>1</v>
      </c>
      <c r="O3213" t="s">
        <v>8269</v>
      </c>
      <c r="P3213">
        <f t="shared" si="100"/>
        <v>2014</v>
      </c>
      <c r="Q3213" s="12" t="s">
        <v>8315</v>
      </c>
      <c r="R3213" t="s">
        <v>8316</v>
      </c>
      <c r="S3213">
        <f t="shared" si="101"/>
        <v>7</v>
      </c>
      <c r="T3213" s="17" t="s">
        <v>8371</v>
      </c>
    </row>
    <row r="3214" spans="1:20" ht="28.8" x14ac:dyDescent="0.5500000000000000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9">
        <v>41829.795729166668</v>
      </c>
      <c r="K3214">
        <v>1404932751</v>
      </c>
      <c r="L3214" t="b">
        <v>1</v>
      </c>
      <c r="M3214">
        <v>94</v>
      </c>
      <c r="N3214" t="b">
        <v>1</v>
      </c>
      <c r="O3214" t="s">
        <v>8269</v>
      </c>
      <c r="P3214">
        <f t="shared" si="100"/>
        <v>2014</v>
      </c>
      <c r="Q3214" s="12" t="s">
        <v>8315</v>
      </c>
      <c r="R3214" t="s">
        <v>8316</v>
      </c>
      <c r="S3214">
        <f t="shared" si="101"/>
        <v>7</v>
      </c>
      <c r="T3214" s="17" t="s">
        <v>8371</v>
      </c>
    </row>
    <row r="3215" spans="1:20" ht="43.2" x14ac:dyDescent="0.5500000000000000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9">
        <v>42171.763414351852</v>
      </c>
      <c r="K3215">
        <v>1434478759</v>
      </c>
      <c r="L3215" t="b">
        <v>1</v>
      </c>
      <c r="M3215">
        <v>47</v>
      </c>
      <c r="N3215" t="b">
        <v>1</v>
      </c>
      <c r="O3215" t="s">
        <v>8269</v>
      </c>
      <c r="P3215">
        <f t="shared" si="100"/>
        <v>2015</v>
      </c>
      <c r="Q3215" s="12" t="s">
        <v>8315</v>
      </c>
      <c r="R3215" t="s">
        <v>8316</v>
      </c>
      <c r="S3215">
        <f t="shared" si="101"/>
        <v>6</v>
      </c>
      <c r="T3215" s="17" t="s">
        <v>8370</v>
      </c>
    </row>
    <row r="3216" spans="1:20" ht="43.2" x14ac:dyDescent="0.5500000000000000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9">
        <v>42337.792511574073</v>
      </c>
      <c r="K3216">
        <v>1448823673</v>
      </c>
      <c r="L3216" t="b">
        <v>1</v>
      </c>
      <c r="M3216">
        <v>115</v>
      </c>
      <c r="N3216" t="b">
        <v>1</v>
      </c>
      <c r="O3216" t="s">
        <v>8269</v>
      </c>
      <c r="P3216">
        <f t="shared" si="100"/>
        <v>2015</v>
      </c>
      <c r="Q3216" s="12" t="s">
        <v>8315</v>
      </c>
      <c r="R3216" t="s">
        <v>8316</v>
      </c>
      <c r="S3216">
        <f t="shared" si="101"/>
        <v>11</v>
      </c>
      <c r="T3216" s="17" t="s">
        <v>8375</v>
      </c>
    </row>
    <row r="3217" spans="1:20" ht="57.6" x14ac:dyDescent="0.5500000000000000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9">
        <v>42219.665173611109</v>
      </c>
      <c r="K3217">
        <v>1438617471</v>
      </c>
      <c r="L3217" t="b">
        <v>1</v>
      </c>
      <c r="M3217">
        <v>134</v>
      </c>
      <c r="N3217" t="b">
        <v>1</v>
      </c>
      <c r="O3217" t="s">
        <v>8269</v>
      </c>
      <c r="P3217">
        <f t="shared" si="100"/>
        <v>2015</v>
      </c>
      <c r="Q3217" s="12" t="s">
        <v>8315</v>
      </c>
      <c r="R3217" t="s">
        <v>8316</v>
      </c>
      <c r="S3217">
        <f t="shared" si="101"/>
        <v>8</v>
      </c>
      <c r="T3217" s="17" t="s">
        <v>8372</v>
      </c>
    </row>
    <row r="3218" spans="1:20" ht="43.2" x14ac:dyDescent="0.5500000000000000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9">
        <v>42165.462627314817</v>
      </c>
      <c r="K3218">
        <v>1433934371</v>
      </c>
      <c r="L3218" t="b">
        <v>1</v>
      </c>
      <c r="M3218">
        <v>35</v>
      </c>
      <c r="N3218" t="b">
        <v>1</v>
      </c>
      <c r="O3218" t="s">
        <v>8269</v>
      </c>
      <c r="P3218">
        <f t="shared" si="100"/>
        <v>2015</v>
      </c>
      <c r="Q3218" s="12" t="s">
        <v>8315</v>
      </c>
      <c r="R3218" t="s">
        <v>8316</v>
      </c>
      <c r="S3218">
        <f t="shared" si="101"/>
        <v>6</v>
      </c>
      <c r="T3218" s="17" t="s">
        <v>8370</v>
      </c>
    </row>
    <row r="3219" spans="1:20" ht="28.8" x14ac:dyDescent="0.5500000000000000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9">
        <v>42648.546111111114</v>
      </c>
      <c r="K3219">
        <v>1475672784</v>
      </c>
      <c r="L3219" t="b">
        <v>1</v>
      </c>
      <c r="M3219">
        <v>104</v>
      </c>
      <c r="N3219" t="b">
        <v>1</v>
      </c>
      <c r="O3219" t="s">
        <v>8269</v>
      </c>
      <c r="P3219">
        <f t="shared" si="100"/>
        <v>2016</v>
      </c>
      <c r="Q3219" s="12" t="s">
        <v>8315</v>
      </c>
      <c r="R3219" t="s">
        <v>8316</v>
      </c>
      <c r="S3219">
        <f t="shared" si="101"/>
        <v>10</v>
      </c>
      <c r="T3219" s="17" t="s">
        <v>8374</v>
      </c>
    </row>
    <row r="3220" spans="1:20" ht="43.2" x14ac:dyDescent="0.5500000000000000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9">
        <v>41971.002152777779</v>
      </c>
      <c r="K3220">
        <v>1417132986</v>
      </c>
      <c r="L3220" t="b">
        <v>1</v>
      </c>
      <c r="M3220">
        <v>184</v>
      </c>
      <c r="N3220" t="b">
        <v>1</v>
      </c>
      <c r="O3220" t="s">
        <v>8269</v>
      </c>
      <c r="P3220">
        <f t="shared" si="100"/>
        <v>2014</v>
      </c>
      <c r="Q3220" s="12" t="s">
        <v>8315</v>
      </c>
      <c r="R3220" t="s">
        <v>8316</v>
      </c>
      <c r="S3220">
        <f t="shared" si="101"/>
        <v>11</v>
      </c>
      <c r="T3220" s="17" t="s">
        <v>8375</v>
      </c>
    </row>
    <row r="3221" spans="1:20" ht="28.8" x14ac:dyDescent="0.5500000000000000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9">
        <v>42050.983182870368</v>
      </c>
      <c r="K3221">
        <v>1424043347</v>
      </c>
      <c r="L3221" t="b">
        <v>1</v>
      </c>
      <c r="M3221">
        <v>119</v>
      </c>
      <c r="N3221" t="b">
        <v>1</v>
      </c>
      <c r="O3221" t="s">
        <v>8269</v>
      </c>
      <c r="P3221">
        <f t="shared" si="100"/>
        <v>2015</v>
      </c>
      <c r="Q3221" s="12" t="s">
        <v>8315</v>
      </c>
      <c r="R3221" t="s">
        <v>8316</v>
      </c>
      <c r="S3221">
        <f t="shared" si="101"/>
        <v>2</v>
      </c>
      <c r="T3221" s="17" t="s">
        <v>8366</v>
      </c>
    </row>
    <row r="3222" spans="1:20" ht="28.8" x14ac:dyDescent="0.5500000000000000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9">
        <v>42772.833379629628</v>
      </c>
      <c r="K3222">
        <v>1486411204</v>
      </c>
      <c r="L3222" t="b">
        <v>1</v>
      </c>
      <c r="M3222">
        <v>59</v>
      </c>
      <c r="N3222" t="b">
        <v>1</v>
      </c>
      <c r="O3222" t="s">
        <v>8269</v>
      </c>
      <c r="P3222">
        <f t="shared" si="100"/>
        <v>2017</v>
      </c>
      <c r="Q3222" s="12" t="s">
        <v>8315</v>
      </c>
      <c r="R3222" t="s">
        <v>8316</v>
      </c>
      <c r="S3222">
        <f t="shared" si="101"/>
        <v>2</v>
      </c>
      <c r="T3222" s="17" t="s">
        <v>8366</v>
      </c>
    </row>
    <row r="3223" spans="1:20" ht="57.6" x14ac:dyDescent="0.5500000000000000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9">
        <v>42155.696793981479</v>
      </c>
      <c r="K3223">
        <v>1433090603</v>
      </c>
      <c r="L3223" t="b">
        <v>1</v>
      </c>
      <c r="M3223">
        <v>113</v>
      </c>
      <c r="N3223" t="b">
        <v>1</v>
      </c>
      <c r="O3223" t="s">
        <v>8269</v>
      </c>
      <c r="P3223">
        <f t="shared" si="100"/>
        <v>2015</v>
      </c>
      <c r="Q3223" s="12" t="s">
        <v>8315</v>
      </c>
      <c r="R3223" t="s">
        <v>8316</v>
      </c>
      <c r="S3223">
        <f t="shared" si="101"/>
        <v>5</v>
      </c>
      <c r="T3223" s="17" t="s">
        <v>8369</v>
      </c>
    </row>
    <row r="3224" spans="1:20" ht="28.8" x14ac:dyDescent="0.5500000000000000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9">
        <v>42270.582141203704</v>
      </c>
      <c r="K3224">
        <v>1443016697</v>
      </c>
      <c r="L3224" t="b">
        <v>1</v>
      </c>
      <c r="M3224">
        <v>84</v>
      </c>
      <c r="N3224" t="b">
        <v>1</v>
      </c>
      <c r="O3224" t="s">
        <v>8269</v>
      </c>
      <c r="P3224">
        <f t="shared" si="100"/>
        <v>2015</v>
      </c>
      <c r="Q3224" s="12" t="s">
        <v>8315</v>
      </c>
      <c r="R3224" t="s">
        <v>8316</v>
      </c>
      <c r="S3224">
        <f t="shared" si="101"/>
        <v>9</v>
      </c>
      <c r="T3224" s="17" t="s">
        <v>8373</v>
      </c>
    </row>
    <row r="3225" spans="1:20" ht="28.8" x14ac:dyDescent="0.5500000000000000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9">
        <v>42206.835370370369</v>
      </c>
      <c r="K3225">
        <v>1437508976</v>
      </c>
      <c r="L3225" t="b">
        <v>1</v>
      </c>
      <c r="M3225">
        <v>74</v>
      </c>
      <c r="N3225" t="b">
        <v>1</v>
      </c>
      <c r="O3225" t="s">
        <v>8269</v>
      </c>
      <c r="P3225">
        <f t="shared" si="100"/>
        <v>2015</v>
      </c>
      <c r="Q3225" s="12" t="s">
        <v>8315</v>
      </c>
      <c r="R3225" t="s">
        <v>8316</v>
      </c>
      <c r="S3225">
        <f t="shared" si="101"/>
        <v>7</v>
      </c>
      <c r="T3225" s="17" t="s">
        <v>8371</v>
      </c>
    </row>
    <row r="3226" spans="1:20" ht="43.2" x14ac:dyDescent="0.5500000000000000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9">
        <v>42697.850844907407</v>
      </c>
      <c r="K3226">
        <v>1479932713</v>
      </c>
      <c r="L3226" t="b">
        <v>1</v>
      </c>
      <c r="M3226">
        <v>216</v>
      </c>
      <c r="N3226" t="b">
        <v>1</v>
      </c>
      <c r="O3226" t="s">
        <v>8269</v>
      </c>
      <c r="P3226">
        <f t="shared" si="100"/>
        <v>2016</v>
      </c>
      <c r="Q3226" s="12" t="s">
        <v>8315</v>
      </c>
      <c r="R3226" t="s">
        <v>8316</v>
      </c>
      <c r="S3226">
        <f t="shared" si="101"/>
        <v>11</v>
      </c>
      <c r="T3226" s="17" t="s">
        <v>8375</v>
      </c>
    </row>
    <row r="3227" spans="1:20" ht="43.2" x14ac:dyDescent="0.5500000000000000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9">
        <v>42503.559467592589</v>
      </c>
      <c r="K3227">
        <v>1463145938</v>
      </c>
      <c r="L3227" t="b">
        <v>1</v>
      </c>
      <c r="M3227">
        <v>39</v>
      </c>
      <c r="N3227" t="b">
        <v>1</v>
      </c>
      <c r="O3227" t="s">
        <v>8269</v>
      </c>
      <c r="P3227">
        <f t="shared" si="100"/>
        <v>2016</v>
      </c>
      <c r="Q3227" s="12" t="s">
        <v>8315</v>
      </c>
      <c r="R3227" t="s">
        <v>8316</v>
      </c>
      <c r="S3227">
        <f t="shared" si="101"/>
        <v>5</v>
      </c>
      <c r="T3227" s="17" t="s">
        <v>8369</v>
      </c>
    </row>
    <row r="3228" spans="1:20" ht="43.2" x14ac:dyDescent="0.5500000000000000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9">
        <v>42277.583472222221</v>
      </c>
      <c r="K3228">
        <v>1443621612</v>
      </c>
      <c r="L3228" t="b">
        <v>1</v>
      </c>
      <c r="M3228">
        <v>21</v>
      </c>
      <c r="N3228" t="b">
        <v>1</v>
      </c>
      <c r="O3228" t="s">
        <v>8269</v>
      </c>
      <c r="P3228">
        <f t="shared" si="100"/>
        <v>2015</v>
      </c>
      <c r="Q3228" s="12" t="s">
        <v>8315</v>
      </c>
      <c r="R3228" t="s">
        <v>8316</v>
      </c>
      <c r="S3228">
        <f t="shared" si="101"/>
        <v>9</v>
      </c>
      <c r="T3228" s="17" t="s">
        <v>8373</v>
      </c>
    </row>
    <row r="3229" spans="1:20" ht="43.2" x14ac:dyDescent="0.5500000000000000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9">
        <v>42722.882361111115</v>
      </c>
      <c r="K3229">
        <v>1482095436</v>
      </c>
      <c r="L3229" t="b">
        <v>0</v>
      </c>
      <c r="M3229">
        <v>30</v>
      </c>
      <c r="N3229" t="b">
        <v>1</v>
      </c>
      <c r="O3229" t="s">
        <v>8269</v>
      </c>
      <c r="P3229">
        <f t="shared" si="100"/>
        <v>2016</v>
      </c>
      <c r="Q3229" s="12" t="s">
        <v>8315</v>
      </c>
      <c r="R3229" t="s">
        <v>8316</v>
      </c>
      <c r="S3229">
        <f t="shared" si="101"/>
        <v>12</v>
      </c>
      <c r="T3229" s="17" t="s">
        <v>8376</v>
      </c>
    </row>
    <row r="3230" spans="1:20" ht="28.8" x14ac:dyDescent="0.5500000000000000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9">
        <v>42323.709305555552</v>
      </c>
      <c r="K3230">
        <v>1447606884</v>
      </c>
      <c r="L3230" t="b">
        <v>1</v>
      </c>
      <c r="M3230">
        <v>37</v>
      </c>
      <c r="N3230" t="b">
        <v>1</v>
      </c>
      <c r="O3230" t="s">
        <v>8269</v>
      </c>
      <c r="P3230">
        <f t="shared" si="100"/>
        <v>2015</v>
      </c>
      <c r="Q3230" s="12" t="s">
        <v>8315</v>
      </c>
      <c r="R3230" t="s">
        <v>8316</v>
      </c>
      <c r="S3230">
        <f t="shared" si="101"/>
        <v>11</v>
      </c>
      <c r="T3230" s="17" t="s">
        <v>8375</v>
      </c>
    </row>
    <row r="3231" spans="1:20" ht="43.2" x14ac:dyDescent="0.5500000000000000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9">
        <v>41933.291643518518</v>
      </c>
      <c r="K3231">
        <v>1413874798</v>
      </c>
      <c r="L3231" t="b">
        <v>1</v>
      </c>
      <c r="M3231">
        <v>202</v>
      </c>
      <c r="N3231" t="b">
        <v>1</v>
      </c>
      <c r="O3231" t="s">
        <v>8269</v>
      </c>
      <c r="P3231">
        <f t="shared" si="100"/>
        <v>2014</v>
      </c>
      <c r="Q3231" s="12" t="s">
        <v>8315</v>
      </c>
      <c r="R3231" t="s">
        <v>8316</v>
      </c>
      <c r="S3231">
        <f t="shared" si="101"/>
        <v>10</v>
      </c>
      <c r="T3231" s="17" t="s">
        <v>8374</v>
      </c>
    </row>
    <row r="3232" spans="1:20" ht="43.2" x14ac:dyDescent="0.5500000000000000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9">
        <v>41898.168124999997</v>
      </c>
      <c r="K3232">
        <v>1410840126</v>
      </c>
      <c r="L3232" t="b">
        <v>1</v>
      </c>
      <c r="M3232">
        <v>37</v>
      </c>
      <c r="N3232" t="b">
        <v>1</v>
      </c>
      <c r="O3232" t="s">
        <v>8269</v>
      </c>
      <c r="P3232">
        <f t="shared" si="100"/>
        <v>2014</v>
      </c>
      <c r="Q3232" s="12" t="s">
        <v>8315</v>
      </c>
      <c r="R3232" t="s">
        <v>8316</v>
      </c>
      <c r="S3232">
        <f t="shared" si="101"/>
        <v>9</v>
      </c>
      <c r="T3232" s="17" t="s">
        <v>8373</v>
      </c>
    </row>
    <row r="3233" spans="1:20" ht="43.2" x14ac:dyDescent="0.5500000000000000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9">
        <v>42446.943831018521</v>
      </c>
      <c r="K3233">
        <v>1458254347</v>
      </c>
      <c r="L3233" t="b">
        <v>0</v>
      </c>
      <c r="M3233">
        <v>28</v>
      </c>
      <c r="N3233" t="b">
        <v>1</v>
      </c>
      <c r="O3233" t="s">
        <v>8269</v>
      </c>
      <c r="P3233">
        <f t="shared" si="100"/>
        <v>2016</v>
      </c>
      <c r="Q3233" s="12" t="s">
        <v>8315</v>
      </c>
      <c r="R3233" t="s">
        <v>8316</v>
      </c>
      <c r="S3233">
        <f t="shared" si="101"/>
        <v>3</v>
      </c>
      <c r="T3233" s="17" t="s">
        <v>8367</v>
      </c>
    </row>
    <row r="3234" spans="1:20" ht="43.2" x14ac:dyDescent="0.5500000000000000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9">
        <v>42463.813854166663</v>
      </c>
      <c r="K3234">
        <v>1459711917</v>
      </c>
      <c r="L3234" t="b">
        <v>1</v>
      </c>
      <c r="M3234">
        <v>26</v>
      </c>
      <c r="N3234" t="b">
        <v>1</v>
      </c>
      <c r="O3234" t="s">
        <v>8269</v>
      </c>
      <c r="P3234">
        <f t="shared" si="100"/>
        <v>2016</v>
      </c>
      <c r="Q3234" s="12" t="s">
        <v>8315</v>
      </c>
      <c r="R3234" t="s">
        <v>8316</v>
      </c>
      <c r="S3234">
        <f t="shared" si="101"/>
        <v>4</v>
      </c>
      <c r="T3234" s="17" t="s">
        <v>8368</v>
      </c>
    </row>
    <row r="3235" spans="1:20" ht="43.2" x14ac:dyDescent="0.5500000000000000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9">
        <v>42766.805034722223</v>
      </c>
      <c r="K3235">
        <v>1485890355</v>
      </c>
      <c r="L3235" t="b">
        <v>0</v>
      </c>
      <c r="M3235">
        <v>61</v>
      </c>
      <c r="N3235" t="b">
        <v>1</v>
      </c>
      <c r="O3235" t="s">
        <v>8269</v>
      </c>
      <c r="P3235">
        <f t="shared" si="100"/>
        <v>2017</v>
      </c>
      <c r="Q3235" s="12" t="s">
        <v>8315</v>
      </c>
      <c r="R3235" t="s">
        <v>8316</v>
      </c>
      <c r="S3235">
        <f t="shared" si="101"/>
        <v>1</v>
      </c>
      <c r="T3235" s="17" t="s">
        <v>8365</v>
      </c>
    </row>
    <row r="3236" spans="1:20" ht="43.2" x14ac:dyDescent="0.5500000000000000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9">
        <v>42734.789444444446</v>
      </c>
      <c r="K3236">
        <v>1483124208</v>
      </c>
      <c r="L3236" t="b">
        <v>0</v>
      </c>
      <c r="M3236">
        <v>115</v>
      </c>
      <c r="N3236" t="b">
        <v>1</v>
      </c>
      <c r="O3236" t="s">
        <v>8269</v>
      </c>
      <c r="P3236">
        <f t="shared" si="100"/>
        <v>2016</v>
      </c>
      <c r="Q3236" s="12" t="s">
        <v>8315</v>
      </c>
      <c r="R3236" t="s">
        <v>8316</v>
      </c>
      <c r="S3236">
        <f t="shared" si="101"/>
        <v>12</v>
      </c>
      <c r="T3236" s="17" t="s">
        <v>8376</v>
      </c>
    </row>
    <row r="3237" spans="1:20" ht="43.2" x14ac:dyDescent="0.5500000000000000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9">
        <v>42522.347812499997</v>
      </c>
      <c r="K3237">
        <v>1464769251</v>
      </c>
      <c r="L3237" t="b">
        <v>1</v>
      </c>
      <c r="M3237">
        <v>181</v>
      </c>
      <c r="N3237" t="b">
        <v>1</v>
      </c>
      <c r="O3237" t="s">
        <v>8269</v>
      </c>
      <c r="P3237">
        <f t="shared" si="100"/>
        <v>2016</v>
      </c>
      <c r="Q3237" s="12" t="s">
        <v>8315</v>
      </c>
      <c r="R3237" t="s">
        <v>8316</v>
      </c>
      <c r="S3237">
        <f t="shared" si="101"/>
        <v>6</v>
      </c>
      <c r="T3237" s="17" t="s">
        <v>8370</v>
      </c>
    </row>
    <row r="3238" spans="1:20" ht="43.2" x14ac:dyDescent="0.5500000000000000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9">
        <v>42702.917048611111</v>
      </c>
      <c r="K3238">
        <v>1480370433</v>
      </c>
      <c r="L3238" t="b">
        <v>0</v>
      </c>
      <c r="M3238">
        <v>110</v>
      </c>
      <c r="N3238" t="b">
        <v>1</v>
      </c>
      <c r="O3238" t="s">
        <v>8269</v>
      </c>
      <c r="P3238">
        <f t="shared" si="100"/>
        <v>2016</v>
      </c>
      <c r="Q3238" s="12" t="s">
        <v>8315</v>
      </c>
      <c r="R3238" t="s">
        <v>8316</v>
      </c>
      <c r="S3238">
        <f t="shared" si="101"/>
        <v>11</v>
      </c>
      <c r="T3238" s="17" t="s">
        <v>8375</v>
      </c>
    </row>
    <row r="3239" spans="1:20" ht="28.8" x14ac:dyDescent="0.5500000000000000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9">
        <v>42252.474351851852</v>
      </c>
      <c r="K3239">
        <v>1441452184</v>
      </c>
      <c r="L3239" t="b">
        <v>1</v>
      </c>
      <c r="M3239">
        <v>269</v>
      </c>
      <c r="N3239" t="b">
        <v>1</v>
      </c>
      <c r="O3239" t="s">
        <v>8269</v>
      </c>
      <c r="P3239">
        <f t="shared" si="100"/>
        <v>2015</v>
      </c>
      <c r="Q3239" s="12" t="s">
        <v>8315</v>
      </c>
      <c r="R3239" t="s">
        <v>8316</v>
      </c>
      <c r="S3239">
        <f t="shared" si="101"/>
        <v>9</v>
      </c>
      <c r="T3239" s="17" t="s">
        <v>8373</v>
      </c>
    </row>
    <row r="3240" spans="1:20" ht="43.2" x14ac:dyDescent="0.5500000000000000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9">
        <v>42156.510393518518</v>
      </c>
      <c r="K3240">
        <v>1433160898</v>
      </c>
      <c r="L3240" t="b">
        <v>1</v>
      </c>
      <c r="M3240">
        <v>79</v>
      </c>
      <c r="N3240" t="b">
        <v>1</v>
      </c>
      <c r="O3240" t="s">
        <v>8269</v>
      </c>
      <c r="P3240">
        <f t="shared" si="100"/>
        <v>2015</v>
      </c>
      <c r="Q3240" s="12" t="s">
        <v>8315</v>
      </c>
      <c r="R3240" t="s">
        <v>8316</v>
      </c>
      <c r="S3240">
        <f t="shared" si="101"/>
        <v>6</v>
      </c>
      <c r="T3240" s="17" t="s">
        <v>8370</v>
      </c>
    </row>
    <row r="3241" spans="1:20" ht="43.2" x14ac:dyDescent="0.5500000000000000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9">
        <v>42278.089039351849</v>
      </c>
      <c r="K3241">
        <v>1443665293</v>
      </c>
      <c r="L3241" t="b">
        <v>1</v>
      </c>
      <c r="M3241">
        <v>104</v>
      </c>
      <c r="N3241" t="b">
        <v>1</v>
      </c>
      <c r="O3241" t="s">
        <v>8269</v>
      </c>
      <c r="P3241">
        <f t="shared" si="100"/>
        <v>2015</v>
      </c>
      <c r="Q3241" s="12" t="s">
        <v>8315</v>
      </c>
      <c r="R3241" t="s">
        <v>8316</v>
      </c>
      <c r="S3241">
        <f t="shared" si="101"/>
        <v>10</v>
      </c>
      <c r="T3241" s="17" t="s">
        <v>8374</v>
      </c>
    </row>
    <row r="3242" spans="1:20" ht="43.2" x14ac:dyDescent="0.5500000000000000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9">
        <v>42754.693842592591</v>
      </c>
      <c r="K3242">
        <v>1484843948</v>
      </c>
      <c r="L3242" t="b">
        <v>0</v>
      </c>
      <c r="M3242">
        <v>34</v>
      </c>
      <c r="N3242" t="b">
        <v>1</v>
      </c>
      <c r="O3242" t="s">
        <v>8269</v>
      </c>
      <c r="P3242">
        <f t="shared" si="100"/>
        <v>2017</v>
      </c>
      <c r="Q3242" s="12" t="s">
        <v>8315</v>
      </c>
      <c r="R3242" t="s">
        <v>8316</v>
      </c>
      <c r="S3242">
        <f t="shared" si="101"/>
        <v>1</v>
      </c>
      <c r="T3242" s="17" t="s">
        <v>8365</v>
      </c>
    </row>
    <row r="3243" spans="1:20" ht="57.6" x14ac:dyDescent="0.5500000000000000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9">
        <v>41893.324884259258</v>
      </c>
      <c r="K3243">
        <v>1410421670</v>
      </c>
      <c r="L3243" t="b">
        <v>1</v>
      </c>
      <c r="M3243">
        <v>167</v>
      </c>
      <c r="N3243" t="b">
        <v>1</v>
      </c>
      <c r="O3243" t="s">
        <v>8269</v>
      </c>
      <c r="P3243">
        <f t="shared" si="100"/>
        <v>2014</v>
      </c>
      <c r="Q3243" s="12" t="s">
        <v>8315</v>
      </c>
      <c r="R3243" t="s">
        <v>8316</v>
      </c>
      <c r="S3243">
        <f t="shared" si="101"/>
        <v>9</v>
      </c>
      <c r="T3243" s="17" t="s">
        <v>8373</v>
      </c>
    </row>
    <row r="3244" spans="1:20" ht="28.8" x14ac:dyDescent="0.5500000000000000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9">
        <v>41871.755694444444</v>
      </c>
      <c r="K3244">
        <v>1408558092</v>
      </c>
      <c r="L3244" t="b">
        <v>1</v>
      </c>
      <c r="M3244">
        <v>183</v>
      </c>
      <c r="N3244" t="b">
        <v>1</v>
      </c>
      <c r="O3244" t="s">
        <v>8269</v>
      </c>
      <c r="P3244">
        <f t="shared" si="100"/>
        <v>2014</v>
      </c>
      <c r="Q3244" s="12" t="s">
        <v>8315</v>
      </c>
      <c r="R3244" t="s">
        <v>8316</v>
      </c>
      <c r="S3244">
        <f t="shared" si="101"/>
        <v>8</v>
      </c>
      <c r="T3244" s="17" t="s">
        <v>8372</v>
      </c>
    </row>
    <row r="3245" spans="1:20" ht="43.2" x14ac:dyDescent="0.5500000000000000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9">
        <v>42262.096782407411</v>
      </c>
      <c r="K3245">
        <v>1442283562</v>
      </c>
      <c r="L3245" t="b">
        <v>1</v>
      </c>
      <c r="M3245">
        <v>71</v>
      </c>
      <c r="N3245" t="b">
        <v>1</v>
      </c>
      <c r="O3245" t="s">
        <v>8269</v>
      </c>
      <c r="P3245">
        <f t="shared" si="100"/>
        <v>2015</v>
      </c>
      <c r="Q3245" s="12" t="s">
        <v>8315</v>
      </c>
      <c r="R3245" t="s">
        <v>8316</v>
      </c>
      <c r="S3245">
        <f t="shared" si="101"/>
        <v>9</v>
      </c>
      <c r="T3245" s="17" t="s">
        <v>8373</v>
      </c>
    </row>
    <row r="3246" spans="1:20" ht="43.2" x14ac:dyDescent="0.5500000000000000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9">
        <v>42675.694236111114</v>
      </c>
      <c r="K3246">
        <v>1478018382</v>
      </c>
      <c r="L3246" t="b">
        <v>0</v>
      </c>
      <c r="M3246">
        <v>69</v>
      </c>
      <c r="N3246" t="b">
        <v>1</v>
      </c>
      <c r="O3246" t="s">
        <v>8269</v>
      </c>
      <c r="P3246">
        <f t="shared" si="100"/>
        <v>2016</v>
      </c>
      <c r="Q3246" s="12" t="s">
        <v>8315</v>
      </c>
      <c r="R3246" t="s">
        <v>8316</v>
      </c>
      <c r="S3246">
        <f t="shared" si="101"/>
        <v>11</v>
      </c>
      <c r="T3246" s="17" t="s">
        <v>8375</v>
      </c>
    </row>
    <row r="3247" spans="1:20" ht="43.2" x14ac:dyDescent="0.5500000000000000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9">
        <v>42135.600208333337</v>
      </c>
      <c r="K3247">
        <v>1431354258</v>
      </c>
      <c r="L3247" t="b">
        <v>0</v>
      </c>
      <c r="M3247">
        <v>270</v>
      </c>
      <c r="N3247" t="b">
        <v>1</v>
      </c>
      <c r="O3247" t="s">
        <v>8269</v>
      </c>
      <c r="P3247">
        <f t="shared" si="100"/>
        <v>2015</v>
      </c>
      <c r="Q3247" s="12" t="s">
        <v>8315</v>
      </c>
      <c r="R3247" t="s">
        <v>8316</v>
      </c>
      <c r="S3247">
        <f t="shared" si="101"/>
        <v>5</v>
      </c>
      <c r="T3247" s="17" t="s">
        <v>8369</v>
      </c>
    </row>
    <row r="3248" spans="1:20" ht="43.2" x14ac:dyDescent="0.5500000000000000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9">
        <v>42230.472222222219</v>
      </c>
      <c r="K3248">
        <v>1439551200</v>
      </c>
      <c r="L3248" t="b">
        <v>1</v>
      </c>
      <c r="M3248">
        <v>193</v>
      </c>
      <c r="N3248" t="b">
        <v>1</v>
      </c>
      <c r="O3248" t="s">
        <v>8269</v>
      </c>
      <c r="P3248">
        <f t="shared" si="100"/>
        <v>2015</v>
      </c>
      <c r="Q3248" s="12" t="s">
        <v>8315</v>
      </c>
      <c r="R3248" t="s">
        <v>8316</v>
      </c>
      <c r="S3248">
        <f t="shared" si="101"/>
        <v>8</v>
      </c>
      <c r="T3248" s="17" t="s">
        <v>8372</v>
      </c>
    </row>
    <row r="3249" spans="1:20" ht="43.2" x14ac:dyDescent="0.5500000000000000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9">
        <v>42167.434166666666</v>
      </c>
      <c r="K3249">
        <v>1434104712</v>
      </c>
      <c r="L3249" t="b">
        <v>1</v>
      </c>
      <c r="M3249">
        <v>57</v>
      </c>
      <c r="N3249" t="b">
        <v>1</v>
      </c>
      <c r="O3249" t="s">
        <v>8269</v>
      </c>
      <c r="P3249">
        <f t="shared" si="100"/>
        <v>2015</v>
      </c>
      <c r="Q3249" s="12" t="s">
        <v>8315</v>
      </c>
      <c r="R3249" t="s">
        <v>8316</v>
      </c>
      <c r="S3249">
        <f t="shared" si="101"/>
        <v>6</v>
      </c>
      <c r="T3249" s="17" t="s">
        <v>8370</v>
      </c>
    </row>
    <row r="3250" spans="1:20" ht="28.8" x14ac:dyDescent="0.5500000000000000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9">
        <v>42068.888391203705</v>
      </c>
      <c r="K3250">
        <v>1425590357</v>
      </c>
      <c r="L3250" t="b">
        <v>1</v>
      </c>
      <c r="M3250">
        <v>200</v>
      </c>
      <c r="N3250" t="b">
        <v>1</v>
      </c>
      <c r="O3250" t="s">
        <v>8269</v>
      </c>
      <c r="P3250">
        <f t="shared" si="100"/>
        <v>2015</v>
      </c>
      <c r="Q3250" s="12" t="s">
        <v>8315</v>
      </c>
      <c r="R3250" t="s">
        <v>8316</v>
      </c>
      <c r="S3250">
        <f t="shared" si="101"/>
        <v>3</v>
      </c>
      <c r="T3250" s="17" t="s">
        <v>8367</v>
      </c>
    </row>
    <row r="3251" spans="1:20" ht="43.2" x14ac:dyDescent="0.5500000000000000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9">
        <v>42145.746689814812</v>
      </c>
      <c r="K3251">
        <v>1432230914</v>
      </c>
      <c r="L3251" t="b">
        <v>1</v>
      </c>
      <c r="M3251">
        <v>88</v>
      </c>
      <c r="N3251" t="b">
        <v>1</v>
      </c>
      <c r="O3251" t="s">
        <v>8269</v>
      </c>
      <c r="P3251">
        <f t="shared" si="100"/>
        <v>2015</v>
      </c>
      <c r="Q3251" s="12" t="s">
        <v>8315</v>
      </c>
      <c r="R3251" t="s">
        <v>8316</v>
      </c>
      <c r="S3251">
        <f t="shared" si="101"/>
        <v>5</v>
      </c>
      <c r="T3251" s="17" t="s">
        <v>8369</v>
      </c>
    </row>
    <row r="3252" spans="1:20" ht="43.2" x14ac:dyDescent="0.5500000000000000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9">
        <v>41918.742175925923</v>
      </c>
      <c r="K3252">
        <v>1412617724</v>
      </c>
      <c r="L3252" t="b">
        <v>1</v>
      </c>
      <c r="M3252">
        <v>213</v>
      </c>
      <c r="N3252" t="b">
        <v>1</v>
      </c>
      <c r="O3252" t="s">
        <v>8269</v>
      </c>
      <c r="P3252">
        <f t="shared" si="100"/>
        <v>2014</v>
      </c>
      <c r="Q3252" s="12" t="s">
        <v>8315</v>
      </c>
      <c r="R3252" t="s">
        <v>8316</v>
      </c>
      <c r="S3252">
        <f t="shared" si="101"/>
        <v>10</v>
      </c>
      <c r="T3252" s="17" t="s">
        <v>8374</v>
      </c>
    </row>
    <row r="3253" spans="1:20" ht="43.2" x14ac:dyDescent="0.5500000000000000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9">
        <v>42146.731087962966</v>
      </c>
      <c r="K3253">
        <v>1432315966</v>
      </c>
      <c r="L3253" t="b">
        <v>1</v>
      </c>
      <c r="M3253">
        <v>20</v>
      </c>
      <c r="N3253" t="b">
        <v>1</v>
      </c>
      <c r="O3253" t="s">
        <v>8269</v>
      </c>
      <c r="P3253">
        <f t="shared" si="100"/>
        <v>2015</v>
      </c>
      <c r="Q3253" s="12" t="s">
        <v>8315</v>
      </c>
      <c r="R3253" t="s">
        <v>8316</v>
      </c>
      <c r="S3253">
        <f t="shared" si="101"/>
        <v>5</v>
      </c>
      <c r="T3253" s="17" t="s">
        <v>8369</v>
      </c>
    </row>
    <row r="3254" spans="1:20" ht="28.8" x14ac:dyDescent="0.5500000000000000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9">
        <v>42590.472685185188</v>
      </c>
      <c r="K3254">
        <v>1470655240</v>
      </c>
      <c r="L3254" t="b">
        <v>1</v>
      </c>
      <c r="M3254">
        <v>50</v>
      </c>
      <c r="N3254" t="b">
        <v>1</v>
      </c>
      <c r="O3254" t="s">
        <v>8269</v>
      </c>
      <c r="P3254">
        <f t="shared" si="100"/>
        <v>2016</v>
      </c>
      <c r="Q3254" s="12" t="s">
        <v>8315</v>
      </c>
      <c r="R3254" t="s">
        <v>8316</v>
      </c>
      <c r="S3254">
        <f t="shared" si="101"/>
        <v>8</v>
      </c>
      <c r="T3254" s="17" t="s">
        <v>8372</v>
      </c>
    </row>
    <row r="3255" spans="1:20" ht="43.2" x14ac:dyDescent="0.5500000000000000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9">
        <v>42602.57671296296</v>
      </c>
      <c r="K3255">
        <v>1471701028</v>
      </c>
      <c r="L3255" t="b">
        <v>1</v>
      </c>
      <c r="M3255">
        <v>115</v>
      </c>
      <c r="N3255" t="b">
        <v>1</v>
      </c>
      <c r="O3255" t="s">
        <v>8269</v>
      </c>
      <c r="P3255">
        <f t="shared" si="100"/>
        <v>2016</v>
      </c>
      <c r="Q3255" s="12" t="s">
        <v>8315</v>
      </c>
      <c r="R3255" t="s">
        <v>8316</v>
      </c>
      <c r="S3255">
        <f t="shared" si="101"/>
        <v>8</v>
      </c>
      <c r="T3255" s="17" t="s">
        <v>8372</v>
      </c>
    </row>
    <row r="3256" spans="1:20" ht="43.2" x14ac:dyDescent="0.5500000000000000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9">
        <v>42059.085752314815</v>
      </c>
      <c r="K3256">
        <v>1424743409</v>
      </c>
      <c r="L3256" t="b">
        <v>1</v>
      </c>
      <c r="M3256">
        <v>186</v>
      </c>
      <c r="N3256" t="b">
        <v>1</v>
      </c>
      <c r="O3256" t="s">
        <v>8269</v>
      </c>
      <c r="P3256">
        <f t="shared" si="100"/>
        <v>2015</v>
      </c>
      <c r="Q3256" s="12" t="s">
        <v>8315</v>
      </c>
      <c r="R3256" t="s">
        <v>8316</v>
      </c>
      <c r="S3256">
        <f t="shared" si="101"/>
        <v>2</v>
      </c>
      <c r="T3256" s="17" t="s">
        <v>8366</v>
      </c>
    </row>
    <row r="3257" spans="1:20" ht="43.2" x14ac:dyDescent="0.5500000000000000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9">
        <v>41889.768229166664</v>
      </c>
      <c r="K3257">
        <v>1410114375</v>
      </c>
      <c r="L3257" t="b">
        <v>1</v>
      </c>
      <c r="M3257">
        <v>18</v>
      </c>
      <c r="N3257" t="b">
        <v>1</v>
      </c>
      <c r="O3257" t="s">
        <v>8269</v>
      </c>
      <c r="P3257">
        <f t="shared" si="100"/>
        <v>2014</v>
      </c>
      <c r="Q3257" s="12" t="s">
        <v>8315</v>
      </c>
      <c r="R3257" t="s">
        <v>8316</v>
      </c>
      <c r="S3257">
        <f t="shared" si="101"/>
        <v>9</v>
      </c>
      <c r="T3257" s="17" t="s">
        <v>8373</v>
      </c>
    </row>
    <row r="3258" spans="1:20" ht="43.2" x14ac:dyDescent="0.5500000000000000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9">
        <v>42144.573807870373</v>
      </c>
      <c r="K3258">
        <v>1432129577</v>
      </c>
      <c r="L3258" t="b">
        <v>1</v>
      </c>
      <c r="M3258">
        <v>176</v>
      </c>
      <c r="N3258" t="b">
        <v>1</v>
      </c>
      <c r="O3258" t="s">
        <v>8269</v>
      </c>
      <c r="P3258">
        <f t="shared" si="100"/>
        <v>2015</v>
      </c>
      <c r="Q3258" s="12" t="s">
        <v>8315</v>
      </c>
      <c r="R3258" t="s">
        <v>8316</v>
      </c>
      <c r="S3258">
        <f t="shared" si="101"/>
        <v>5</v>
      </c>
      <c r="T3258" s="17" t="s">
        <v>8369</v>
      </c>
    </row>
    <row r="3259" spans="1:20" ht="43.2" x14ac:dyDescent="0.5500000000000000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9">
        <v>42758.559629629628</v>
      </c>
      <c r="K3259">
        <v>1485177952</v>
      </c>
      <c r="L3259" t="b">
        <v>0</v>
      </c>
      <c r="M3259">
        <v>41</v>
      </c>
      <c r="N3259" t="b">
        <v>1</v>
      </c>
      <c r="O3259" t="s">
        <v>8269</v>
      </c>
      <c r="P3259">
        <f t="shared" si="100"/>
        <v>2017</v>
      </c>
      <c r="Q3259" s="12" t="s">
        <v>8315</v>
      </c>
      <c r="R3259" t="s">
        <v>8316</v>
      </c>
      <c r="S3259">
        <f t="shared" si="101"/>
        <v>1</v>
      </c>
      <c r="T3259" s="17" t="s">
        <v>8365</v>
      </c>
    </row>
    <row r="3260" spans="1:20" ht="28.8" x14ac:dyDescent="0.5500000000000000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9">
        <v>41982.887280092589</v>
      </c>
      <c r="K3260">
        <v>1418159861</v>
      </c>
      <c r="L3260" t="b">
        <v>1</v>
      </c>
      <c r="M3260">
        <v>75</v>
      </c>
      <c r="N3260" t="b">
        <v>1</v>
      </c>
      <c r="O3260" t="s">
        <v>8269</v>
      </c>
      <c r="P3260">
        <f t="shared" si="100"/>
        <v>2014</v>
      </c>
      <c r="Q3260" s="12" t="s">
        <v>8315</v>
      </c>
      <c r="R3260" t="s">
        <v>8316</v>
      </c>
      <c r="S3260">
        <f t="shared" si="101"/>
        <v>12</v>
      </c>
      <c r="T3260" s="17" t="s">
        <v>8376</v>
      </c>
    </row>
    <row r="3261" spans="1:20" ht="43.2" x14ac:dyDescent="0.5500000000000000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9">
        <v>42614.760937500003</v>
      </c>
      <c r="K3261">
        <v>1472753745</v>
      </c>
      <c r="L3261" t="b">
        <v>1</v>
      </c>
      <c r="M3261">
        <v>97</v>
      </c>
      <c r="N3261" t="b">
        <v>1</v>
      </c>
      <c r="O3261" t="s">
        <v>8269</v>
      </c>
      <c r="P3261">
        <f t="shared" si="100"/>
        <v>2016</v>
      </c>
      <c r="Q3261" s="12" t="s">
        <v>8315</v>
      </c>
      <c r="R3261" t="s">
        <v>8316</v>
      </c>
      <c r="S3261">
        <f t="shared" si="101"/>
        <v>9</v>
      </c>
      <c r="T3261" s="17" t="s">
        <v>8373</v>
      </c>
    </row>
    <row r="3262" spans="1:20" ht="43.2" x14ac:dyDescent="0.5500000000000000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9">
        <v>42303.672662037039</v>
      </c>
      <c r="K3262">
        <v>1445875718</v>
      </c>
      <c r="L3262" t="b">
        <v>1</v>
      </c>
      <c r="M3262">
        <v>73</v>
      </c>
      <c r="N3262" t="b">
        <v>1</v>
      </c>
      <c r="O3262" t="s">
        <v>8269</v>
      </c>
      <c r="P3262">
        <f t="shared" si="100"/>
        <v>2015</v>
      </c>
      <c r="Q3262" s="12" t="s">
        <v>8315</v>
      </c>
      <c r="R3262" t="s">
        <v>8316</v>
      </c>
      <c r="S3262">
        <f t="shared" si="101"/>
        <v>10</v>
      </c>
      <c r="T3262" s="17" t="s">
        <v>8374</v>
      </c>
    </row>
    <row r="3263" spans="1:20" ht="43.2" x14ac:dyDescent="0.5500000000000000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9">
        <v>42171.725416666668</v>
      </c>
      <c r="K3263">
        <v>1434475476</v>
      </c>
      <c r="L3263" t="b">
        <v>1</v>
      </c>
      <c r="M3263">
        <v>49</v>
      </c>
      <c r="N3263" t="b">
        <v>1</v>
      </c>
      <c r="O3263" t="s">
        <v>8269</v>
      </c>
      <c r="P3263">
        <f t="shared" si="100"/>
        <v>2015</v>
      </c>
      <c r="Q3263" s="12" t="s">
        <v>8315</v>
      </c>
      <c r="R3263" t="s">
        <v>8316</v>
      </c>
      <c r="S3263">
        <f t="shared" si="101"/>
        <v>6</v>
      </c>
      <c r="T3263" s="17" t="s">
        <v>8370</v>
      </c>
    </row>
    <row r="3264" spans="1:20" ht="28.8" x14ac:dyDescent="0.5500000000000000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9">
        <v>41964.315532407411</v>
      </c>
      <c r="K3264">
        <v>1416555262</v>
      </c>
      <c r="L3264" t="b">
        <v>1</v>
      </c>
      <c r="M3264">
        <v>134</v>
      </c>
      <c r="N3264" t="b">
        <v>1</v>
      </c>
      <c r="O3264" t="s">
        <v>8269</v>
      </c>
      <c r="P3264">
        <f t="shared" si="100"/>
        <v>2014</v>
      </c>
      <c r="Q3264" s="12" t="s">
        <v>8315</v>
      </c>
      <c r="R3264" t="s">
        <v>8316</v>
      </c>
      <c r="S3264">
        <f t="shared" si="101"/>
        <v>11</v>
      </c>
      <c r="T3264" s="17" t="s">
        <v>8375</v>
      </c>
    </row>
    <row r="3265" spans="1:20" ht="28.8" x14ac:dyDescent="0.5500000000000000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9">
        <v>42284.516064814816</v>
      </c>
      <c r="K3265">
        <v>1444220588</v>
      </c>
      <c r="L3265" t="b">
        <v>1</v>
      </c>
      <c r="M3265">
        <v>68</v>
      </c>
      <c r="N3265" t="b">
        <v>1</v>
      </c>
      <c r="O3265" t="s">
        <v>8269</v>
      </c>
      <c r="P3265">
        <f t="shared" si="100"/>
        <v>2015</v>
      </c>
      <c r="Q3265" s="12" t="s">
        <v>8315</v>
      </c>
      <c r="R3265" t="s">
        <v>8316</v>
      </c>
      <c r="S3265">
        <f t="shared" si="101"/>
        <v>10</v>
      </c>
      <c r="T3265" s="17" t="s">
        <v>8374</v>
      </c>
    </row>
    <row r="3266" spans="1:20" ht="28.8" x14ac:dyDescent="0.5500000000000000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9">
        <v>42016.800208333334</v>
      </c>
      <c r="K3266">
        <v>1421089938</v>
      </c>
      <c r="L3266" t="b">
        <v>1</v>
      </c>
      <c r="M3266">
        <v>49</v>
      </c>
      <c r="N3266" t="b">
        <v>1</v>
      </c>
      <c r="O3266" t="s">
        <v>8269</v>
      </c>
      <c r="P3266">
        <f t="shared" si="100"/>
        <v>2015</v>
      </c>
      <c r="Q3266" s="12" t="s">
        <v>8315</v>
      </c>
      <c r="R3266" t="s">
        <v>8316</v>
      </c>
      <c r="S3266">
        <f t="shared" si="101"/>
        <v>1</v>
      </c>
      <c r="T3266" s="17" t="s">
        <v>8365</v>
      </c>
    </row>
    <row r="3267" spans="1:20" ht="43.2" x14ac:dyDescent="0.5500000000000000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9">
        <v>42311.71197916667</v>
      </c>
      <c r="K3267">
        <v>1446570315</v>
      </c>
      <c r="L3267" t="b">
        <v>1</v>
      </c>
      <c r="M3267">
        <v>63</v>
      </c>
      <c r="N3267" t="b">
        <v>1</v>
      </c>
      <c r="O3267" t="s">
        <v>8269</v>
      </c>
      <c r="P3267">
        <f t="shared" ref="P3267:P3330" si="102">YEAR(J3267)</f>
        <v>2015</v>
      </c>
      <c r="Q3267" s="12" t="s">
        <v>8315</v>
      </c>
      <c r="R3267" t="s">
        <v>8316</v>
      </c>
      <c r="S3267">
        <f t="shared" ref="S3267:S3330" si="103">MONTH(J3267)</f>
        <v>11</v>
      </c>
      <c r="T3267" s="17" t="s">
        <v>8375</v>
      </c>
    </row>
    <row r="3268" spans="1:20" ht="43.2" x14ac:dyDescent="0.5500000000000000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9">
        <v>42136.536134259259</v>
      </c>
      <c r="K3268">
        <v>1431435122</v>
      </c>
      <c r="L3268" t="b">
        <v>1</v>
      </c>
      <c r="M3268">
        <v>163</v>
      </c>
      <c r="N3268" t="b">
        <v>1</v>
      </c>
      <c r="O3268" t="s">
        <v>8269</v>
      </c>
      <c r="P3268">
        <f t="shared" si="102"/>
        <v>2015</v>
      </c>
      <c r="Q3268" s="12" t="s">
        <v>8315</v>
      </c>
      <c r="R3268" t="s">
        <v>8316</v>
      </c>
      <c r="S3268">
        <f t="shared" si="103"/>
        <v>5</v>
      </c>
      <c r="T3268" s="17" t="s">
        <v>8369</v>
      </c>
    </row>
    <row r="3269" spans="1:20" ht="43.2" x14ac:dyDescent="0.5500000000000000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9">
        <v>42172.757638888892</v>
      </c>
      <c r="K3269">
        <v>1434564660</v>
      </c>
      <c r="L3269" t="b">
        <v>1</v>
      </c>
      <c r="M3269">
        <v>288</v>
      </c>
      <c r="N3269" t="b">
        <v>1</v>
      </c>
      <c r="O3269" t="s">
        <v>8269</v>
      </c>
      <c r="P3269">
        <f t="shared" si="102"/>
        <v>2015</v>
      </c>
      <c r="Q3269" s="12" t="s">
        <v>8315</v>
      </c>
      <c r="R3269" t="s">
        <v>8316</v>
      </c>
      <c r="S3269">
        <f t="shared" si="103"/>
        <v>6</v>
      </c>
      <c r="T3269" s="17" t="s">
        <v>8370</v>
      </c>
    </row>
    <row r="3270" spans="1:20" ht="43.2" x14ac:dyDescent="0.5500000000000000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9">
        <v>42590.90425925926</v>
      </c>
      <c r="K3270">
        <v>1470692528</v>
      </c>
      <c r="L3270" t="b">
        <v>1</v>
      </c>
      <c r="M3270">
        <v>42</v>
      </c>
      <c r="N3270" t="b">
        <v>1</v>
      </c>
      <c r="O3270" t="s">
        <v>8269</v>
      </c>
      <c r="P3270">
        <f t="shared" si="102"/>
        <v>2016</v>
      </c>
      <c r="Q3270" s="12" t="s">
        <v>8315</v>
      </c>
      <c r="R3270" t="s">
        <v>8316</v>
      </c>
      <c r="S3270">
        <f t="shared" si="103"/>
        <v>8</v>
      </c>
      <c r="T3270" s="17" t="s">
        <v>8372</v>
      </c>
    </row>
    <row r="3271" spans="1:20" ht="43.2" x14ac:dyDescent="0.5500000000000000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9">
        <v>42137.395798611113</v>
      </c>
      <c r="K3271">
        <v>1431509397</v>
      </c>
      <c r="L3271" t="b">
        <v>1</v>
      </c>
      <c r="M3271">
        <v>70</v>
      </c>
      <c r="N3271" t="b">
        <v>1</v>
      </c>
      <c r="O3271" t="s">
        <v>8269</v>
      </c>
      <c r="P3271">
        <f t="shared" si="102"/>
        <v>2015</v>
      </c>
      <c r="Q3271" s="12" t="s">
        <v>8315</v>
      </c>
      <c r="R3271" t="s">
        <v>8316</v>
      </c>
      <c r="S3271">
        <f t="shared" si="103"/>
        <v>5</v>
      </c>
      <c r="T3271" s="17" t="s">
        <v>8369</v>
      </c>
    </row>
    <row r="3272" spans="1:20" ht="43.2" x14ac:dyDescent="0.5500000000000000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9">
        <v>42167.533159722225</v>
      </c>
      <c r="K3272">
        <v>1434113265</v>
      </c>
      <c r="L3272" t="b">
        <v>1</v>
      </c>
      <c r="M3272">
        <v>30</v>
      </c>
      <c r="N3272" t="b">
        <v>1</v>
      </c>
      <c r="O3272" t="s">
        <v>8269</v>
      </c>
      <c r="P3272">
        <f t="shared" si="102"/>
        <v>2015</v>
      </c>
      <c r="Q3272" s="12" t="s">
        <v>8315</v>
      </c>
      <c r="R3272" t="s">
        <v>8316</v>
      </c>
      <c r="S3272">
        <f t="shared" si="103"/>
        <v>6</v>
      </c>
      <c r="T3272" s="17" t="s">
        <v>8370</v>
      </c>
    </row>
    <row r="3273" spans="1:20" x14ac:dyDescent="0.5500000000000000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9">
        <v>41915.437210648146</v>
      </c>
      <c r="K3273">
        <v>1412332175</v>
      </c>
      <c r="L3273" t="b">
        <v>1</v>
      </c>
      <c r="M3273">
        <v>51</v>
      </c>
      <c r="N3273" t="b">
        <v>1</v>
      </c>
      <c r="O3273" t="s">
        <v>8269</v>
      </c>
      <c r="P3273">
        <f t="shared" si="102"/>
        <v>2014</v>
      </c>
      <c r="Q3273" s="12" t="s">
        <v>8315</v>
      </c>
      <c r="R3273" t="s">
        <v>8316</v>
      </c>
      <c r="S3273">
        <f t="shared" si="103"/>
        <v>10</v>
      </c>
      <c r="T3273" s="17" t="s">
        <v>8374</v>
      </c>
    </row>
    <row r="3274" spans="1:20" ht="43.2" x14ac:dyDescent="0.5500000000000000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9">
        <v>42284.500104166669</v>
      </c>
      <c r="K3274">
        <v>1444219209</v>
      </c>
      <c r="L3274" t="b">
        <v>1</v>
      </c>
      <c r="M3274">
        <v>145</v>
      </c>
      <c r="N3274" t="b">
        <v>1</v>
      </c>
      <c r="O3274" t="s">
        <v>8269</v>
      </c>
      <c r="P3274">
        <f t="shared" si="102"/>
        <v>2015</v>
      </c>
      <c r="Q3274" s="12" t="s">
        <v>8315</v>
      </c>
      <c r="R3274" t="s">
        <v>8316</v>
      </c>
      <c r="S3274">
        <f t="shared" si="103"/>
        <v>10</v>
      </c>
      <c r="T3274" s="17" t="s">
        <v>8374</v>
      </c>
    </row>
    <row r="3275" spans="1:20" ht="43.2" x14ac:dyDescent="0.5500000000000000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9">
        <v>42611.801412037035</v>
      </c>
      <c r="K3275">
        <v>1472498042</v>
      </c>
      <c r="L3275" t="b">
        <v>1</v>
      </c>
      <c r="M3275">
        <v>21</v>
      </c>
      <c r="N3275" t="b">
        <v>1</v>
      </c>
      <c r="O3275" t="s">
        <v>8269</v>
      </c>
      <c r="P3275">
        <f t="shared" si="102"/>
        <v>2016</v>
      </c>
      <c r="Q3275" s="12" t="s">
        <v>8315</v>
      </c>
      <c r="R3275" t="s">
        <v>8316</v>
      </c>
      <c r="S3275">
        <f t="shared" si="103"/>
        <v>8</v>
      </c>
      <c r="T3275" s="17" t="s">
        <v>8372</v>
      </c>
    </row>
    <row r="3276" spans="1:20" ht="43.2" x14ac:dyDescent="0.5500000000000000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9">
        <v>42400.70453703704</v>
      </c>
      <c r="K3276">
        <v>1454259272</v>
      </c>
      <c r="L3276" t="b">
        <v>1</v>
      </c>
      <c r="M3276">
        <v>286</v>
      </c>
      <c r="N3276" t="b">
        <v>1</v>
      </c>
      <c r="O3276" t="s">
        <v>8269</v>
      </c>
      <c r="P3276">
        <f t="shared" si="102"/>
        <v>2016</v>
      </c>
      <c r="Q3276" s="12" t="s">
        <v>8315</v>
      </c>
      <c r="R3276" t="s">
        <v>8316</v>
      </c>
      <c r="S3276">
        <f t="shared" si="103"/>
        <v>1</v>
      </c>
      <c r="T3276" s="17" t="s">
        <v>8365</v>
      </c>
    </row>
    <row r="3277" spans="1:20" ht="43.2" x14ac:dyDescent="0.5500000000000000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9">
        <v>42017.88045138889</v>
      </c>
      <c r="K3277">
        <v>1421183271</v>
      </c>
      <c r="L3277" t="b">
        <v>1</v>
      </c>
      <c r="M3277">
        <v>12</v>
      </c>
      <c r="N3277" t="b">
        <v>1</v>
      </c>
      <c r="O3277" t="s">
        <v>8269</v>
      </c>
      <c r="P3277">
        <f t="shared" si="102"/>
        <v>2015</v>
      </c>
      <c r="Q3277" s="12" t="s">
        <v>8315</v>
      </c>
      <c r="R3277" t="s">
        <v>8316</v>
      </c>
      <c r="S3277">
        <f t="shared" si="103"/>
        <v>1</v>
      </c>
      <c r="T3277" s="17" t="s">
        <v>8365</v>
      </c>
    </row>
    <row r="3278" spans="1:20" ht="43.2" x14ac:dyDescent="0.5500000000000000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9">
        <v>42426.949988425928</v>
      </c>
      <c r="K3278">
        <v>1456526879</v>
      </c>
      <c r="L3278" t="b">
        <v>1</v>
      </c>
      <c r="M3278">
        <v>100</v>
      </c>
      <c r="N3278" t="b">
        <v>1</v>
      </c>
      <c r="O3278" t="s">
        <v>8269</v>
      </c>
      <c r="P3278">
        <f t="shared" si="102"/>
        <v>2016</v>
      </c>
      <c r="Q3278" s="12" t="s">
        <v>8315</v>
      </c>
      <c r="R3278" t="s">
        <v>8316</v>
      </c>
      <c r="S3278">
        <f t="shared" si="103"/>
        <v>2</v>
      </c>
      <c r="T3278" s="17" t="s">
        <v>8366</v>
      </c>
    </row>
    <row r="3279" spans="1:20" ht="43.2" x14ac:dyDescent="0.5500000000000000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9">
        <v>41931.682939814818</v>
      </c>
      <c r="K3279">
        <v>1413735806</v>
      </c>
      <c r="L3279" t="b">
        <v>1</v>
      </c>
      <c r="M3279">
        <v>100</v>
      </c>
      <c r="N3279" t="b">
        <v>1</v>
      </c>
      <c r="O3279" t="s">
        <v>8269</v>
      </c>
      <c r="P3279">
        <f t="shared" si="102"/>
        <v>2014</v>
      </c>
      <c r="Q3279" s="12" t="s">
        <v>8315</v>
      </c>
      <c r="R3279" t="s">
        <v>8316</v>
      </c>
      <c r="S3279">
        <f t="shared" si="103"/>
        <v>10</v>
      </c>
      <c r="T3279" s="17" t="s">
        <v>8374</v>
      </c>
    </row>
    <row r="3280" spans="1:20" ht="43.2" x14ac:dyDescent="0.5500000000000000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9">
        <v>42124.848414351851</v>
      </c>
      <c r="K3280">
        <v>1430425303</v>
      </c>
      <c r="L3280" t="b">
        <v>1</v>
      </c>
      <c r="M3280">
        <v>34</v>
      </c>
      <c r="N3280" t="b">
        <v>1</v>
      </c>
      <c r="O3280" t="s">
        <v>8269</v>
      </c>
      <c r="P3280">
        <f t="shared" si="102"/>
        <v>2015</v>
      </c>
      <c r="Q3280" s="12" t="s">
        <v>8315</v>
      </c>
      <c r="R3280" t="s">
        <v>8316</v>
      </c>
      <c r="S3280">
        <f t="shared" si="103"/>
        <v>4</v>
      </c>
      <c r="T3280" s="17" t="s">
        <v>8368</v>
      </c>
    </row>
    <row r="3281" spans="1:20" ht="43.2" x14ac:dyDescent="0.5500000000000000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9">
        <v>42431.102534722224</v>
      </c>
      <c r="K3281">
        <v>1456885659</v>
      </c>
      <c r="L3281" t="b">
        <v>0</v>
      </c>
      <c r="M3281">
        <v>63</v>
      </c>
      <c r="N3281" t="b">
        <v>1</v>
      </c>
      <c r="O3281" t="s">
        <v>8269</v>
      </c>
      <c r="P3281">
        <f t="shared" si="102"/>
        <v>2016</v>
      </c>
      <c r="Q3281" s="12" t="s">
        <v>8315</v>
      </c>
      <c r="R3281" t="s">
        <v>8316</v>
      </c>
      <c r="S3281">
        <f t="shared" si="103"/>
        <v>3</v>
      </c>
      <c r="T3281" s="17" t="s">
        <v>8367</v>
      </c>
    </row>
    <row r="3282" spans="1:20" ht="43.2" x14ac:dyDescent="0.5500000000000000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9">
        <v>42121.756921296299</v>
      </c>
      <c r="K3282">
        <v>1430158198</v>
      </c>
      <c r="L3282" t="b">
        <v>0</v>
      </c>
      <c r="M3282">
        <v>30</v>
      </c>
      <c r="N3282" t="b">
        <v>1</v>
      </c>
      <c r="O3282" t="s">
        <v>8269</v>
      </c>
      <c r="P3282">
        <f t="shared" si="102"/>
        <v>2015</v>
      </c>
      <c r="Q3282" s="12" t="s">
        <v>8315</v>
      </c>
      <c r="R3282" t="s">
        <v>8316</v>
      </c>
      <c r="S3282">
        <f t="shared" si="103"/>
        <v>4</v>
      </c>
      <c r="T3282" s="17" t="s">
        <v>8368</v>
      </c>
    </row>
    <row r="3283" spans="1:20" ht="28.8" x14ac:dyDescent="0.5500000000000000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9">
        <v>42219.019733796296</v>
      </c>
      <c r="K3283">
        <v>1438561705</v>
      </c>
      <c r="L3283" t="b">
        <v>0</v>
      </c>
      <c r="M3283">
        <v>47</v>
      </c>
      <c r="N3283" t="b">
        <v>1</v>
      </c>
      <c r="O3283" t="s">
        <v>8269</v>
      </c>
      <c r="P3283">
        <f t="shared" si="102"/>
        <v>2015</v>
      </c>
      <c r="Q3283" s="12" t="s">
        <v>8315</v>
      </c>
      <c r="R3283" t="s">
        <v>8316</v>
      </c>
      <c r="S3283">
        <f t="shared" si="103"/>
        <v>8</v>
      </c>
      <c r="T3283" s="17" t="s">
        <v>8372</v>
      </c>
    </row>
    <row r="3284" spans="1:20" ht="43.2" x14ac:dyDescent="0.5500000000000000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9">
        <v>42445.194305555553</v>
      </c>
      <c r="K3284">
        <v>1458103188</v>
      </c>
      <c r="L3284" t="b">
        <v>0</v>
      </c>
      <c r="M3284">
        <v>237</v>
      </c>
      <c r="N3284" t="b">
        <v>1</v>
      </c>
      <c r="O3284" t="s">
        <v>8269</v>
      </c>
      <c r="P3284">
        <f t="shared" si="102"/>
        <v>2016</v>
      </c>
      <c r="Q3284" s="12" t="s">
        <v>8315</v>
      </c>
      <c r="R3284" t="s">
        <v>8316</v>
      </c>
      <c r="S3284">
        <f t="shared" si="103"/>
        <v>3</v>
      </c>
      <c r="T3284" s="17" t="s">
        <v>8367</v>
      </c>
    </row>
    <row r="3285" spans="1:20" ht="43.2" x14ac:dyDescent="0.5500000000000000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9">
        <v>42379.744189814817</v>
      </c>
      <c r="K3285">
        <v>1452448298</v>
      </c>
      <c r="L3285" t="b">
        <v>0</v>
      </c>
      <c r="M3285">
        <v>47</v>
      </c>
      <c r="N3285" t="b">
        <v>1</v>
      </c>
      <c r="O3285" t="s">
        <v>8269</v>
      </c>
      <c r="P3285">
        <f t="shared" si="102"/>
        <v>2016</v>
      </c>
      <c r="Q3285" s="12" t="s">
        <v>8315</v>
      </c>
      <c r="R3285" t="s">
        <v>8316</v>
      </c>
      <c r="S3285">
        <f t="shared" si="103"/>
        <v>1</v>
      </c>
      <c r="T3285" s="17" t="s">
        <v>8365</v>
      </c>
    </row>
    <row r="3286" spans="1:20" ht="43.2" x14ac:dyDescent="0.5500000000000000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9">
        <v>42380.884872685187</v>
      </c>
      <c r="K3286">
        <v>1452546853</v>
      </c>
      <c r="L3286" t="b">
        <v>0</v>
      </c>
      <c r="M3286">
        <v>15</v>
      </c>
      <c r="N3286" t="b">
        <v>1</v>
      </c>
      <c r="O3286" t="s">
        <v>8269</v>
      </c>
      <c r="P3286">
        <f t="shared" si="102"/>
        <v>2016</v>
      </c>
      <c r="Q3286" s="12" t="s">
        <v>8315</v>
      </c>
      <c r="R3286" t="s">
        <v>8316</v>
      </c>
      <c r="S3286">
        <f t="shared" si="103"/>
        <v>1</v>
      </c>
      <c r="T3286" s="17" t="s">
        <v>8365</v>
      </c>
    </row>
    <row r="3287" spans="1:20" x14ac:dyDescent="0.5500000000000000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9">
        <v>42762.942430555559</v>
      </c>
      <c r="K3287">
        <v>1485556626</v>
      </c>
      <c r="L3287" t="b">
        <v>0</v>
      </c>
      <c r="M3287">
        <v>81</v>
      </c>
      <c r="N3287" t="b">
        <v>1</v>
      </c>
      <c r="O3287" t="s">
        <v>8269</v>
      </c>
      <c r="P3287">
        <f t="shared" si="102"/>
        <v>2017</v>
      </c>
      <c r="Q3287" s="12" t="s">
        <v>8315</v>
      </c>
      <c r="R3287" t="s">
        <v>8316</v>
      </c>
      <c r="S3287">
        <f t="shared" si="103"/>
        <v>1</v>
      </c>
      <c r="T3287" s="17" t="s">
        <v>8365</v>
      </c>
    </row>
    <row r="3288" spans="1:20" ht="43.2" x14ac:dyDescent="0.5500000000000000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9">
        <v>42567.840069444443</v>
      </c>
      <c r="K3288">
        <v>1468699782</v>
      </c>
      <c r="L3288" t="b">
        <v>0</v>
      </c>
      <c r="M3288">
        <v>122</v>
      </c>
      <c r="N3288" t="b">
        <v>1</v>
      </c>
      <c r="O3288" t="s">
        <v>8269</v>
      </c>
      <c r="P3288">
        <f t="shared" si="102"/>
        <v>2016</v>
      </c>
      <c r="Q3288" s="12" t="s">
        <v>8315</v>
      </c>
      <c r="R3288" t="s">
        <v>8316</v>
      </c>
      <c r="S3288">
        <f t="shared" si="103"/>
        <v>7</v>
      </c>
      <c r="T3288" s="17" t="s">
        <v>8371</v>
      </c>
    </row>
    <row r="3289" spans="1:20" ht="28.8" x14ac:dyDescent="0.5500000000000000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9">
        <v>42311.750324074077</v>
      </c>
      <c r="K3289">
        <v>1446573628</v>
      </c>
      <c r="L3289" t="b">
        <v>0</v>
      </c>
      <c r="M3289">
        <v>34</v>
      </c>
      <c r="N3289" t="b">
        <v>1</v>
      </c>
      <c r="O3289" t="s">
        <v>8269</v>
      </c>
      <c r="P3289">
        <f t="shared" si="102"/>
        <v>2015</v>
      </c>
      <c r="Q3289" s="12" t="s">
        <v>8315</v>
      </c>
      <c r="R3289" t="s">
        <v>8316</v>
      </c>
      <c r="S3289">
        <f t="shared" si="103"/>
        <v>11</v>
      </c>
      <c r="T3289" s="17" t="s">
        <v>8375</v>
      </c>
    </row>
    <row r="3290" spans="1:20" ht="43.2" x14ac:dyDescent="0.5500000000000000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9">
        <v>42505.77447916667</v>
      </c>
      <c r="K3290">
        <v>1463337315</v>
      </c>
      <c r="L3290" t="b">
        <v>0</v>
      </c>
      <c r="M3290">
        <v>207</v>
      </c>
      <c r="N3290" t="b">
        <v>1</v>
      </c>
      <c r="O3290" t="s">
        <v>8269</v>
      </c>
      <c r="P3290">
        <f t="shared" si="102"/>
        <v>2016</v>
      </c>
      <c r="Q3290" s="12" t="s">
        <v>8315</v>
      </c>
      <c r="R3290" t="s">
        <v>8316</v>
      </c>
      <c r="S3290">
        <f t="shared" si="103"/>
        <v>5</v>
      </c>
      <c r="T3290" s="17" t="s">
        <v>8369</v>
      </c>
    </row>
    <row r="3291" spans="1:20" ht="43.2" x14ac:dyDescent="0.5500000000000000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9">
        <v>42758.368078703701</v>
      </c>
      <c r="K3291">
        <v>1485161402</v>
      </c>
      <c r="L3291" t="b">
        <v>0</v>
      </c>
      <c r="M3291">
        <v>25</v>
      </c>
      <c r="N3291" t="b">
        <v>1</v>
      </c>
      <c r="O3291" t="s">
        <v>8269</v>
      </c>
      <c r="P3291">
        <f t="shared" si="102"/>
        <v>2017</v>
      </c>
      <c r="Q3291" s="12" t="s">
        <v>8315</v>
      </c>
      <c r="R3291" t="s">
        <v>8316</v>
      </c>
      <c r="S3291">
        <f t="shared" si="103"/>
        <v>1</v>
      </c>
      <c r="T3291" s="17" t="s">
        <v>8365</v>
      </c>
    </row>
    <row r="3292" spans="1:20" ht="72" x14ac:dyDescent="0.5500000000000000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9">
        <v>42775.51494212963</v>
      </c>
      <c r="K3292">
        <v>1486642891</v>
      </c>
      <c r="L3292" t="b">
        <v>0</v>
      </c>
      <c r="M3292">
        <v>72</v>
      </c>
      <c r="N3292" t="b">
        <v>1</v>
      </c>
      <c r="O3292" t="s">
        <v>8269</v>
      </c>
      <c r="P3292">
        <f t="shared" si="102"/>
        <v>2017</v>
      </c>
      <c r="Q3292" s="12" t="s">
        <v>8315</v>
      </c>
      <c r="R3292" t="s">
        <v>8316</v>
      </c>
      <c r="S3292">
        <f t="shared" si="103"/>
        <v>2</v>
      </c>
      <c r="T3292" s="17" t="s">
        <v>8366</v>
      </c>
    </row>
    <row r="3293" spans="1:20" ht="43.2" x14ac:dyDescent="0.5500000000000000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9">
        <v>42232.702546296299</v>
      </c>
      <c r="K3293">
        <v>1439743900</v>
      </c>
      <c r="L3293" t="b">
        <v>0</v>
      </c>
      <c r="M3293">
        <v>14</v>
      </c>
      <c r="N3293" t="b">
        <v>1</v>
      </c>
      <c r="O3293" t="s">
        <v>8269</v>
      </c>
      <c r="P3293">
        <f t="shared" si="102"/>
        <v>2015</v>
      </c>
      <c r="Q3293" s="12" t="s">
        <v>8315</v>
      </c>
      <c r="R3293" t="s">
        <v>8316</v>
      </c>
      <c r="S3293">
        <f t="shared" si="103"/>
        <v>8</v>
      </c>
      <c r="T3293" s="17" t="s">
        <v>8372</v>
      </c>
    </row>
    <row r="3294" spans="1:20" ht="43.2" x14ac:dyDescent="0.5500000000000000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9">
        <v>42282.770231481481</v>
      </c>
      <c r="K3294">
        <v>1444069748</v>
      </c>
      <c r="L3294" t="b">
        <v>0</v>
      </c>
      <c r="M3294">
        <v>15</v>
      </c>
      <c r="N3294" t="b">
        <v>1</v>
      </c>
      <c r="O3294" t="s">
        <v>8269</v>
      </c>
      <c r="P3294">
        <f t="shared" si="102"/>
        <v>2015</v>
      </c>
      <c r="Q3294" s="12" t="s">
        <v>8315</v>
      </c>
      <c r="R3294" t="s">
        <v>8316</v>
      </c>
      <c r="S3294">
        <f t="shared" si="103"/>
        <v>10</v>
      </c>
      <c r="T3294" s="17" t="s">
        <v>8374</v>
      </c>
    </row>
    <row r="3295" spans="1:20" ht="57.6" x14ac:dyDescent="0.5500000000000000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9">
        <v>42768.425370370373</v>
      </c>
      <c r="K3295">
        <v>1486030352</v>
      </c>
      <c r="L3295" t="b">
        <v>0</v>
      </c>
      <c r="M3295">
        <v>91</v>
      </c>
      <c r="N3295" t="b">
        <v>1</v>
      </c>
      <c r="O3295" t="s">
        <v>8269</v>
      </c>
      <c r="P3295">
        <f t="shared" si="102"/>
        <v>2017</v>
      </c>
      <c r="Q3295" s="12" t="s">
        <v>8315</v>
      </c>
      <c r="R3295" t="s">
        <v>8316</v>
      </c>
      <c r="S3295">
        <f t="shared" si="103"/>
        <v>2</v>
      </c>
      <c r="T3295" s="17" t="s">
        <v>8366</v>
      </c>
    </row>
    <row r="3296" spans="1:20" ht="43.2" x14ac:dyDescent="0.5500000000000000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9">
        <v>42141.541134259256</v>
      </c>
      <c r="K3296">
        <v>1431867554</v>
      </c>
      <c r="L3296" t="b">
        <v>0</v>
      </c>
      <c r="M3296">
        <v>24</v>
      </c>
      <c r="N3296" t="b">
        <v>1</v>
      </c>
      <c r="O3296" t="s">
        <v>8269</v>
      </c>
      <c r="P3296">
        <f t="shared" si="102"/>
        <v>2015</v>
      </c>
      <c r="Q3296" s="12" t="s">
        <v>8315</v>
      </c>
      <c r="R3296" t="s">
        <v>8316</v>
      </c>
      <c r="S3296">
        <f t="shared" si="103"/>
        <v>5</v>
      </c>
      <c r="T3296" s="17" t="s">
        <v>8369</v>
      </c>
    </row>
    <row r="3297" spans="1:20" ht="43.2" x14ac:dyDescent="0.5500000000000000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9">
        <v>42609.442465277774</v>
      </c>
      <c r="K3297">
        <v>1472294229</v>
      </c>
      <c r="L3297" t="b">
        <v>0</v>
      </c>
      <c r="M3297">
        <v>27</v>
      </c>
      <c r="N3297" t="b">
        <v>1</v>
      </c>
      <c r="O3297" t="s">
        <v>8269</v>
      </c>
      <c r="P3297">
        <f t="shared" si="102"/>
        <v>2016</v>
      </c>
      <c r="Q3297" s="12" t="s">
        <v>8315</v>
      </c>
      <c r="R3297" t="s">
        <v>8316</v>
      </c>
      <c r="S3297">
        <f t="shared" si="103"/>
        <v>8</v>
      </c>
      <c r="T3297" s="17" t="s">
        <v>8372</v>
      </c>
    </row>
    <row r="3298" spans="1:20" ht="43.2" x14ac:dyDescent="0.5500000000000000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9">
        <v>42309.756620370368</v>
      </c>
      <c r="K3298">
        <v>1446401372</v>
      </c>
      <c r="L3298" t="b">
        <v>0</v>
      </c>
      <c r="M3298">
        <v>47</v>
      </c>
      <c r="N3298" t="b">
        <v>1</v>
      </c>
      <c r="O3298" t="s">
        <v>8269</v>
      </c>
      <c r="P3298">
        <f t="shared" si="102"/>
        <v>2015</v>
      </c>
      <c r="Q3298" s="12" t="s">
        <v>8315</v>
      </c>
      <c r="R3298" t="s">
        <v>8316</v>
      </c>
      <c r="S3298">
        <f t="shared" si="103"/>
        <v>11</v>
      </c>
      <c r="T3298" s="17" t="s">
        <v>8375</v>
      </c>
    </row>
    <row r="3299" spans="1:20" ht="43.2" x14ac:dyDescent="0.5500000000000000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9">
        <v>42193.771481481483</v>
      </c>
      <c r="K3299">
        <v>1436380256</v>
      </c>
      <c r="L3299" t="b">
        <v>0</v>
      </c>
      <c r="M3299">
        <v>44</v>
      </c>
      <c r="N3299" t="b">
        <v>1</v>
      </c>
      <c r="O3299" t="s">
        <v>8269</v>
      </c>
      <c r="P3299">
        <f t="shared" si="102"/>
        <v>2015</v>
      </c>
      <c r="Q3299" s="12" t="s">
        <v>8315</v>
      </c>
      <c r="R3299" t="s">
        <v>8316</v>
      </c>
      <c r="S3299">
        <f t="shared" si="103"/>
        <v>7</v>
      </c>
      <c r="T3299" s="17" t="s">
        <v>8371</v>
      </c>
    </row>
    <row r="3300" spans="1:20" ht="43.2" x14ac:dyDescent="0.5500000000000000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9">
        <v>42239.957962962966</v>
      </c>
      <c r="K3300">
        <v>1440370768</v>
      </c>
      <c r="L3300" t="b">
        <v>0</v>
      </c>
      <c r="M3300">
        <v>72</v>
      </c>
      <c r="N3300" t="b">
        <v>1</v>
      </c>
      <c r="O3300" t="s">
        <v>8269</v>
      </c>
      <c r="P3300">
        <f t="shared" si="102"/>
        <v>2015</v>
      </c>
      <c r="Q3300" s="12" t="s">
        <v>8315</v>
      </c>
      <c r="R3300" t="s">
        <v>8316</v>
      </c>
      <c r="S3300">
        <f t="shared" si="103"/>
        <v>8</v>
      </c>
      <c r="T3300" s="17" t="s">
        <v>8372</v>
      </c>
    </row>
    <row r="3301" spans="1:20" ht="43.2" x14ac:dyDescent="0.5500000000000000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9">
        <v>42261.917395833334</v>
      </c>
      <c r="K3301">
        <v>1442268063</v>
      </c>
      <c r="L3301" t="b">
        <v>0</v>
      </c>
      <c r="M3301">
        <v>63</v>
      </c>
      <c r="N3301" t="b">
        <v>1</v>
      </c>
      <c r="O3301" t="s">
        <v>8269</v>
      </c>
      <c r="P3301">
        <f t="shared" si="102"/>
        <v>2015</v>
      </c>
      <c r="Q3301" s="12" t="s">
        <v>8315</v>
      </c>
      <c r="R3301" t="s">
        <v>8316</v>
      </c>
      <c r="S3301">
        <f t="shared" si="103"/>
        <v>9</v>
      </c>
      <c r="T3301" s="17" t="s">
        <v>8373</v>
      </c>
    </row>
    <row r="3302" spans="1:20" ht="43.2" x14ac:dyDescent="0.5500000000000000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9">
        <v>42102.743773148148</v>
      </c>
      <c r="K3302">
        <v>1428515462</v>
      </c>
      <c r="L3302" t="b">
        <v>0</v>
      </c>
      <c r="M3302">
        <v>88</v>
      </c>
      <c r="N3302" t="b">
        <v>1</v>
      </c>
      <c r="O3302" t="s">
        <v>8269</v>
      </c>
      <c r="P3302">
        <f t="shared" si="102"/>
        <v>2015</v>
      </c>
      <c r="Q3302" s="12" t="s">
        <v>8315</v>
      </c>
      <c r="R3302" t="s">
        <v>8316</v>
      </c>
      <c r="S3302">
        <f t="shared" si="103"/>
        <v>4</v>
      </c>
      <c r="T3302" s="17" t="s">
        <v>8368</v>
      </c>
    </row>
    <row r="3303" spans="1:20" ht="43.2" x14ac:dyDescent="0.5500000000000000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9">
        <v>42538.735833333332</v>
      </c>
      <c r="K3303">
        <v>1466185176</v>
      </c>
      <c r="L3303" t="b">
        <v>0</v>
      </c>
      <c r="M3303">
        <v>70</v>
      </c>
      <c r="N3303" t="b">
        <v>1</v>
      </c>
      <c r="O3303" t="s">
        <v>8269</v>
      </c>
      <c r="P3303">
        <f t="shared" si="102"/>
        <v>2016</v>
      </c>
      <c r="Q3303" s="12" t="s">
        <v>8315</v>
      </c>
      <c r="R3303" t="s">
        <v>8316</v>
      </c>
      <c r="S3303">
        <f t="shared" si="103"/>
        <v>6</v>
      </c>
      <c r="T3303" s="17" t="s">
        <v>8370</v>
      </c>
    </row>
    <row r="3304" spans="1:20" x14ac:dyDescent="0.5500000000000000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9">
        <v>42681.351574074077</v>
      </c>
      <c r="K3304">
        <v>1478507176</v>
      </c>
      <c r="L3304" t="b">
        <v>0</v>
      </c>
      <c r="M3304">
        <v>50</v>
      </c>
      <c r="N3304" t="b">
        <v>1</v>
      </c>
      <c r="O3304" t="s">
        <v>8269</v>
      </c>
      <c r="P3304">
        <f t="shared" si="102"/>
        <v>2016</v>
      </c>
      <c r="Q3304" s="12" t="s">
        <v>8315</v>
      </c>
      <c r="R3304" t="s">
        <v>8316</v>
      </c>
      <c r="S3304">
        <f t="shared" si="103"/>
        <v>11</v>
      </c>
      <c r="T3304" s="17" t="s">
        <v>8375</v>
      </c>
    </row>
    <row r="3305" spans="1:20" ht="43.2" x14ac:dyDescent="0.5500000000000000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9">
        <v>42056.651435185187</v>
      </c>
      <c r="K3305">
        <v>1424533084</v>
      </c>
      <c r="L3305" t="b">
        <v>0</v>
      </c>
      <c r="M3305">
        <v>35</v>
      </c>
      <c r="N3305" t="b">
        <v>1</v>
      </c>
      <c r="O3305" t="s">
        <v>8269</v>
      </c>
      <c r="P3305">
        <f t="shared" si="102"/>
        <v>2015</v>
      </c>
      <c r="Q3305" s="12" t="s">
        <v>8315</v>
      </c>
      <c r="R3305" t="s">
        <v>8316</v>
      </c>
      <c r="S3305">
        <f t="shared" si="103"/>
        <v>2</v>
      </c>
      <c r="T3305" s="17" t="s">
        <v>8366</v>
      </c>
    </row>
    <row r="3306" spans="1:20" ht="43.2" x14ac:dyDescent="0.5500000000000000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9">
        <v>42696.624444444446</v>
      </c>
      <c r="K3306">
        <v>1479826752</v>
      </c>
      <c r="L3306" t="b">
        <v>0</v>
      </c>
      <c r="M3306">
        <v>175</v>
      </c>
      <c r="N3306" t="b">
        <v>1</v>
      </c>
      <c r="O3306" t="s">
        <v>8269</v>
      </c>
      <c r="P3306">
        <f t="shared" si="102"/>
        <v>2016</v>
      </c>
      <c r="Q3306" s="12" t="s">
        <v>8315</v>
      </c>
      <c r="R3306" t="s">
        <v>8316</v>
      </c>
      <c r="S3306">
        <f t="shared" si="103"/>
        <v>11</v>
      </c>
      <c r="T3306" s="17" t="s">
        <v>8375</v>
      </c>
    </row>
    <row r="3307" spans="1:20" ht="43.2" x14ac:dyDescent="0.5500000000000000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9">
        <v>42186.855879629627</v>
      </c>
      <c r="K3307">
        <v>1435782748</v>
      </c>
      <c r="L3307" t="b">
        <v>0</v>
      </c>
      <c r="M3307">
        <v>20</v>
      </c>
      <c r="N3307" t="b">
        <v>1</v>
      </c>
      <c r="O3307" t="s">
        <v>8269</v>
      </c>
      <c r="P3307">
        <f t="shared" si="102"/>
        <v>2015</v>
      </c>
      <c r="Q3307" s="12" t="s">
        <v>8315</v>
      </c>
      <c r="R3307" t="s">
        <v>8316</v>
      </c>
      <c r="S3307">
        <f t="shared" si="103"/>
        <v>7</v>
      </c>
      <c r="T3307" s="17" t="s">
        <v>8371</v>
      </c>
    </row>
    <row r="3308" spans="1:20" ht="43.2" x14ac:dyDescent="0.5500000000000000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9">
        <v>42493.219236111108</v>
      </c>
      <c r="K3308">
        <v>1462252542</v>
      </c>
      <c r="L3308" t="b">
        <v>0</v>
      </c>
      <c r="M3308">
        <v>54</v>
      </c>
      <c r="N3308" t="b">
        <v>1</v>
      </c>
      <c r="O3308" t="s">
        <v>8269</v>
      </c>
      <c r="P3308">
        <f t="shared" si="102"/>
        <v>2016</v>
      </c>
      <c r="Q3308" s="12" t="s">
        <v>8315</v>
      </c>
      <c r="R3308" t="s">
        <v>8316</v>
      </c>
      <c r="S3308">
        <f t="shared" si="103"/>
        <v>5</v>
      </c>
      <c r="T3308" s="17" t="s">
        <v>8369</v>
      </c>
    </row>
    <row r="3309" spans="1:20" ht="43.2" x14ac:dyDescent="0.5500000000000000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9">
        <v>42475.057164351849</v>
      </c>
      <c r="K3309">
        <v>1460683339</v>
      </c>
      <c r="L3309" t="b">
        <v>0</v>
      </c>
      <c r="M3309">
        <v>20</v>
      </c>
      <c r="N3309" t="b">
        <v>1</v>
      </c>
      <c r="O3309" t="s">
        <v>8269</v>
      </c>
      <c r="P3309">
        <f t="shared" si="102"/>
        <v>2016</v>
      </c>
      <c r="Q3309" s="12" t="s">
        <v>8315</v>
      </c>
      <c r="R3309" t="s">
        <v>8316</v>
      </c>
      <c r="S3309">
        <f t="shared" si="103"/>
        <v>4</v>
      </c>
      <c r="T3309" s="17" t="s">
        <v>8368</v>
      </c>
    </row>
    <row r="3310" spans="1:20" ht="43.2" x14ac:dyDescent="0.5500000000000000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9">
        <v>42452.876909722225</v>
      </c>
      <c r="K3310">
        <v>1458766965</v>
      </c>
      <c r="L3310" t="b">
        <v>0</v>
      </c>
      <c r="M3310">
        <v>57</v>
      </c>
      <c r="N3310" t="b">
        <v>1</v>
      </c>
      <c r="O3310" t="s">
        <v>8269</v>
      </c>
      <c r="P3310">
        <f t="shared" si="102"/>
        <v>2016</v>
      </c>
      <c r="Q3310" s="12" t="s">
        <v>8315</v>
      </c>
      <c r="R3310" t="s">
        <v>8316</v>
      </c>
      <c r="S3310">
        <f t="shared" si="103"/>
        <v>3</v>
      </c>
      <c r="T3310" s="17" t="s">
        <v>8367</v>
      </c>
    </row>
    <row r="3311" spans="1:20" ht="28.8" x14ac:dyDescent="0.5500000000000000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9">
        <v>42628.650208333333</v>
      </c>
      <c r="K3311">
        <v>1473953778</v>
      </c>
      <c r="L3311" t="b">
        <v>0</v>
      </c>
      <c r="M3311">
        <v>31</v>
      </c>
      <c r="N3311" t="b">
        <v>1</v>
      </c>
      <c r="O3311" t="s">
        <v>8269</v>
      </c>
      <c r="P3311">
        <f t="shared" si="102"/>
        <v>2016</v>
      </c>
      <c r="Q3311" s="12" t="s">
        <v>8315</v>
      </c>
      <c r="R3311" t="s">
        <v>8316</v>
      </c>
      <c r="S3311">
        <f t="shared" si="103"/>
        <v>9</v>
      </c>
      <c r="T3311" s="17" t="s">
        <v>8373</v>
      </c>
    </row>
    <row r="3312" spans="1:20" ht="28.8" x14ac:dyDescent="0.5500000000000000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9">
        <v>42253.928530092591</v>
      </c>
      <c r="K3312">
        <v>1441577825</v>
      </c>
      <c r="L3312" t="b">
        <v>0</v>
      </c>
      <c r="M3312">
        <v>31</v>
      </c>
      <c r="N3312" t="b">
        <v>1</v>
      </c>
      <c r="O3312" t="s">
        <v>8269</v>
      </c>
      <c r="P3312">
        <f t="shared" si="102"/>
        <v>2015</v>
      </c>
      <c r="Q3312" s="12" t="s">
        <v>8315</v>
      </c>
      <c r="R3312" t="s">
        <v>8316</v>
      </c>
      <c r="S3312">
        <f t="shared" si="103"/>
        <v>9</v>
      </c>
      <c r="T3312" s="17" t="s">
        <v>8373</v>
      </c>
    </row>
    <row r="3313" spans="1:20" ht="43.2" x14ac:dyDescent="0.5500000000000000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9">
        <v>42264.29178240741</v>
      </c>
      <c r="K3313">
        <v>1442473210</v>
      </c>
      <c r="L3313" t="b">
        <v>0</v>
      </c>
      <c r="M3313">
        <v>45</v>
      </c>
      <c r="N3313" t="b">
        <v>1</v>
      </c>
      <c r="O3313" t="s">
        <v>8269</v>
      </c>
      <c r="P3313">
        <f t="shared" si="102"/>
        <v>2015</v>
      </c>
      <c r="Q3313" s="12" t="s">
        <v>8315</v>
      </c>
      <c r="R3313" t="s">
        <v>8316</v>
      </c>
      <c r="S3313">
        <f t="shared" si="103"/>
        <v>9</v>
      </c>
      <c r="T3313" s="17" t="s">
        <v>8373</v>
      </c>
    </row>
    <row r="3314" spans="1:20" ht="43.2" x14ac:dyDescent="0.5500000000000000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9">
        <v>42664.809560185182</v>
      </c>
      <c r="K3314">
        <v>1477077946</v>
      </c>
      <c r="L3314" t="b">
        <v>0</v>
      </c>
      <c r="M3314">
        <v>41</v>
      </c>
      <c r="N3314" t="b">
        <v>1</v>
      </c>
      <c r="O3314" t="s">
        <v>8269</v>
      </c>
      <c r="P3314">
        <f t="shared" si="102"/>
        <v>2016</v>
      </c>
      <c r="Q3314" s="12" t="s">
        <v>8315</v>
      </c>
      <c r="R3314" t="s">
        <v>8316</v>
      </c>
      <c r="S3314">
        <f t="shared" si="103"/>
        <v>10</v>
      </c>
      <c r="T3314" s="17" t="s">
        <v>8374</v>
      </c>
    </row>
    <row r="3315" spans="1:20" ht="43.2" x14ac:dyDescent="0.5500000000000000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9">
        <v>42382.244409722225</v>
      </c>
      <c r="K3315">
        <v>1452664317</v>
      </c>
      <c r="L3315" t="b">
        <v>0</v>
      </c>
      <c r="M3315">
        <v>29</v>
      </c>
      <c r="N3315" t="b">
        <v>1</v>
      </c>
      <c r="O3315" t="s">
        <v>8269</v>
      </c>
      <c r="P3315">
        <f t="shared" si="102"/>
        <v>2016</v>
      </c>
      <c r="Q3315" s="12" t="s">
        <v>8315</v>
      </c>
      <c r="R3315" t="s">
        <v>8316</v>
      </c>
      <c r="S3315">
        <f t="shared" si="103"/>
        <v>1</v>
      </c>
      <c r="T3315" s="17" t="s">
        <v>8365</v>
      </c>
    </row>
    <row r="3316" spans="1:20" ht="43.2" x14ac:dyDescent="0.5500000000000000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9">
        <v>42105.267488425925</v>
      </c>
      <c r="K3316">
        <v>1428733511</v>
      </c>
      <c r="L3316" t="b">
        <v>0</v>
      </c>
      <c r="M3316">
        <v>58</v>
      </c>
      <c r="N3316" t="b">
        <v>1</v>
      </c>
      <c r="O3316" t="s">
        <v>8269</v>
      </c>
      <c r="P3316">
        <f t="shared" si="102"/>
        <v>2015</v>
      </c>
      <c r="Q3316" s="12" t="s">
        <v>8315</v>
      </c>
      <c r="R3316" t="s">
        <v>8316</v>
      </c>
      <c r="S3316">
        <f t="shared" si="103"/>
        <v>4</v>
      </c>
      <c r="T3316" s="17" t="s">
        <v>8368</v>
      </c>
    </row>
    <row r="3317" spans="1:20" ht="43.2" x14ac:dyDescent="0.5500000000000000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9">
        <v>42466.303715277776</v>
      </c>
      <c r="K3317">
        <v>1459927041</v>
      </c>
      <c r="L3317" t="b">
        <v>0</v>
      </c>
      <c r="M3317">
        <v>89</v>
      </c>
      <c r="N3317" t="b">
        <v>1</v>
      </c>
      <c r="O3317" t="s">
        <v>8269</v>
      </c>
      <c r="P3317">
        <f t="shared" si="102"/>
        <v>2016</v>
      </c>
      <c r="Q3317" s="12" t="s">
        <v>8315</v>
      </c>
      <c r="R3317" t="s">
        <v>8316</v>
      </c>
      <c r="S3317">
        <f t="shared" si="103"/>
        <v>4</v>
      </c>
      <c r="T3317" s="17" t="s">
        <v>8368</v>
      </c>
    </row>
    <row r="3318" spans="1:20" ht="72" x14ac:dyDescent="0.5500000000000000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9">
        <v>41826.871238425927</v>
      </c>
      <c r="K3318">
        <v>1404680075</v>
      </c>
      <c r="L3318" t="b">
        <v>0</v>
      </c>
      <c r="M3318">
        <v>125</v>
      </c>
      <c r="N3318" t="b">
        <v>1</v>
      </c>
      <c r="O3318" t="s">
        <v>8269</v>
      </c>
      <c r="P3318">
        <f t="shared" si="102"/>
        <v>2014</v>
      </c>
      <c r="Q3318" s="12" t="s">
        <v>8315</v>
      </c>
      <c r="R3318" t="s">
        <v>8316</v>
      </c>
      <c r="S3318">
        <f t="shared" si="103"/>
        <v>7</v>
      </c>
      <c r="T3318" s="17" t="s">
        <v>8371</v>
      </c>
    </row>
    <row r="3319" spans="1:20" ht="43.2" x14ac:dyDescent="0.5500000000000000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9">
        <v>42499.039629629631</v>
      </c>
      <c r="K3319">
        <v>1462755424</v>
      </c>
      <c r="L3319" t="b">
        <v>0</v>
      </c>
      <c r="M3319">
        <v>18</v>
      </c>
      <c r="N3319" t="b">
        <v>1</v>
      </c>
      <c r="O3319" t="s">
        <v>8269</v>
      </c>
      <c r="P3319">
        <f t="shared" si="102"/>
        <v>2016</v>
      </c>
      <c r="Q3319" s="12" t="s">
        <v>8315</v>
      </c>
      <c r="R3319" t="s">
        <v>8316</v>
      </c>
      <c r="S3319">
        <f t="shared" si="103"/>
        <v>5</v>
      </c>
      <c r="T3319" s="17" t="s">
        <v>8369</v>
      </c>
    </row>
    <row r="3320" spans="1:20" ht="28.8" x14ac:dyDescent="0.5500000000000000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9">
        <v>42431.302002314813</v>
      </c>
      <c r="K3320">
        <v>1456902893</v>
      </c>
      <c r="L3320" t="b">
        <v>0</v>
      </c>
      <c r="M3320">
        <v>32</v>
      </c>
      <c r="N3320" t="b">
        <v>1</v>
      </c>
      <c r="O3320" t="s">
        <v>8269</v>
      </c>
      <c r="P3320">
        <f t="shared" si="102"/>
        <v>2016</v>
      </c>
      <c r="Q3320" s="12" t="s">
        <v>8315</v>
      </c>
      <c r="R3320" t="s">
        <v>8316</v>
      </c>
      <c r="S3320">
        <f t="shared" si="103"/>
        <v>3</v>
      </c>
      <c r="T3320" s="17" t="s">
        <v>8367</v>
      </c>
    </row>
    <row r="3321" spans="1:20" ht="43.2" x14ac:dyDescent="0.5500000000000000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9">
        <v>41990.585486111115</v>
      </c>
      <c r="K3321">
        <v>1418824986</v>
      </c>
      <c r="L3321" t="b">
        <v>0</v>
      </c>
      <c r="M3321">
        <v>16</v>
      </c>
      <c r="N3321" t="b">
        <v>1</v>
      </c>
      <c r="O3321" t="s">
        <v>8269</v>
      </c>
      <c r="P3321">
        <f t="shared" si="102"/>
        <v>2014</v>
      </c>
      <c r="Q3321" s="12" t="s">
        <v>8315</v>
      </c>
      <c r="R3321" t="s">
        <v>8316</v>
      </c>
      <c r="S3321">
        <f t="shared" si="103"/>
        <v>12</v>
      </c>
      <c r="T3321" s="17" t="s">
        <v>8376</v>
      </c>
    </row>
    <row r="3322" spans="1:20" ht="43.2" x14ac:dyDescent="0.5500000000000000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9">
        <v>42513.045798611114</v>
      </c>
      <c r="K3322">
        <v>1463965557</v>
      </c>
      <c r="L3322" t="b">
        <v>0</v>
      </c>
      <c r="M3322">
        <v>38</v>
      </c>
      <c r="N3322" t="b">
        <v>1</v>
      </c>
      <c r="O3322" t="s">
        <v>8269</v>
      </c>
      <c r="P3322">
        <f t="shared" si="102"/>
        <v>2016</v>
      </c>
      <c r="Q3322" s="12" t="s">
        <v>8315</v>
      </c>
      <c r="R3322" t="s">
        <v>8316</v>
      </c>
      <c r="S3322">
        <f t="shared" si="103"/>
        <v>5</v>
      </c>
      <c r="T3322" s="17" t="s">
        <v>8369</v>
      </c>
    </row>
    <row r="3323" spans="1:20" ht="43.2" x14ac:dyDescent="0.5500000000000000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9">
        <v>41914.100289351853</v>
      </c>
      <c r="K3323">
        <v>1412216665</v>
      </c>
      <c r="L3323" t="b">
        <v>0</v>
      </c>
      <c r="M3323">
        <v>15</v>
      </c>
      <c r="N3323" t="b">
        <v>1</v>
      </c>
      <c r="O3323" t="s">
        <v>8269</v>
      </c>
      <c r="P3323">
        <f t="shared" si="102"/>
        <v>2014</v>
      </c>
      <c r="Q3323" s="12" t="s">
        <v>8315</v>
      </c>
      <c r="R3323" t="s">
        <v>8316</v>
      </c>
      <c r="S3323">
        <f t="shared" si="103"/>
        <v>10</v>
      </c>
      <c r="T3323" s="17" t="s">
        <v>8374</v>
      </c>
    </row>
    <row r="3324" spans="1:20" ht="43.2" x14ac:dyDescent="0.5500000000000000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9">
        <v>42521.010370370372</v>
      </c>
      <c r="K3324">
        <v>1464653696</v>
      </c>
      <c r="L3324" t="b">
        <v>0</v>
      </c>
      <c r="M3324">
        <v>23</v>
      </c>
      <c r="N3324" t="b">
        <v>1</v>
      </c>
      <c r="O3324" t="s">
        <v>8269</v>
      </c>
      <c r="P3324">
        <f t="shared" si="102"/>
        <v>2016</v>
      </c>
      <c r="Q3324" s="12" t="s">
        <v>8315</v>
      </c>
      <c r="R3324" t="s">
        <v>8316</v>
      </c>
      <c r="S3324">
        <f t="shared" si="103"/>
        <v>5</v>
      </c>
      <c r="T3324" s="17" t="s">
        <v>8369</v>
      </c>
    </row>
    <row r="3325" spans="1:20" ht="43.2" x14ac:dyDescent="0.5500000000000000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9">
        <v>42608.365833333337</v>
      </c>
      <c r="K3325">
        <v>1472201208</v>
      </c>
      <c r="L3325" t="b">
        <v>0</v>
      </c>
      <c r="M3325">
        <v>49</v>
      </c>
      <c r="N3325" t="b">
        <v>1</v>
      </c>
      <c r="O3325" t="s">
        <v>8269</v>
      </c>
      <c r="P3325">
        <f t="shared" si="102"/>
        <v>2016</v>
      </c>
      <c r="Q3325" s="12" t="s">
        <v>8315</v>
      </c>
      <c r="R3325" t="s">
        <v>8316</v>
      </c>
      <c r="S3325">
        <f t="shared" si="103"/>
        <v>8</v>
      </c>
      <c r="T3325" s="17" t="s">
        <v>8372</v>
      </c>
    </row>
    <row r="3326" spans="1:20" ht="28.8" x14ac:dyDescent="0.5500000000000000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9">
        <v>42512.58321759259</v>
      </c>
      <c r="K3326">
        <v>1463925590</v>
      </c>
      <c r="L3326" t="b">
        <v>0</v>
      </c>
      <c r="M3326">
        <v>10</v>
      </c>
      <c r="N3326" t="b">
        <v>1</v>
      </c>
      <c r="O3326" t="s">
        <v>8269</v>
      </c>
      <c r="P3326">
        <f t="shared" si="102"/>
        <v>2016</v>
      </c>
      <c r="Q3326" s="12" t="s">
        <v>8315</v>
      </c>
      <c r="R3326" t="s">
        <v>8316</v>
      </c>
      <c r="S3326">
        <f t="shared" si="103"/>
        <v>5</v>
      </c>
      <c r="T3326" s="17" t="s">
        <v>8369</v>
      </c>
    </row>
    <row r="3327" spans="1:20" ht="43.2" x14ac:dyDescent="0.5500000000000000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9">
        <v>42064.785613425927</v>
      </c>
      <c r="K3327">
        <v>1425235877</v>
      </c>
      <c r="L3327" t="b">
        <v>0</v>
      </c>
      <c r="M3327">
        <v>15</v>
      </c>
      <c r="N3327" t="b">
        <v>1</v>
      </c>
      <c r="O3327" t="s">
        <v>8269</v>
      </c>
      <c r="P3327">
        <f t="shared" si="102"/>
        <v>2015</v>
      </c>
      <c r="Q3327" s="12" t="s">
        <v>8315</v>
      </c>
      <c r="R3327" t="s">
        <v>8316</v>
      </c>
      <c r="S3327">
        <f t="shared" si="103"/>
        <v>3</v>
      </c>
      <c r="T3327" s="17" t="s">
        <v>8367</v>
      </c>
    </row>
    <row r="3328" spans="1:20" ht="43.2" x14ac:dyDescent="0.5500000000000000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9">
        <v>42041.714178240742</v>
      </c>
      <c r="K3328">
        <v>1423242505</v>
      </c>
      <c r="L3328" t="b">
        <v>0</v>
      </c>
      <c r="M3328">
        <v>57</v>
      </c>
      <c r="N3328" t="b">
        <v>1</v>
      </c>
      <c r="O3328" t="s">
        <v>8269</v>
      </c>
      <c r="P3328">
        <f t="shared" si="102"/>
        <v>2015</v>
      </c>
      <c r="Q3328" s="12" t="s">
        <v>8315</v>
      </c>
      <c r="R3328" t="s">
        <v>8316</v>
      </c>
      <c r="S3328">
        <f t="shared" si="103"/>
        <v>2</v>
      </c>
      <c r="T3328" s="17" t="s">
        <v>8366</v>
      </c>
    </row>
    <row r="3329" spans="1:20" ht="43.2" x14ac:dyDescent="0.5500000000000000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9">
        <v>42468.374606481484</v>
      </c>
      <c r="K3329">
        <v>1460105966</v>
      </c>
      <c r="L3329" t="b">
        <v>0</v>
      </c>
      <c r="M3329">
        <v>33</v>
      </c>
      <c r="N3329" t="b">
        <v>1</v>
      </c>
      <c r="O3329" t="s">
        <v>8269</v>
      </c>
      <c r="P3329">
        <f t="shared" si="102"/>
        <v>2016</v>
      </c>
      <c r="Q3329" s="12" t="s">
        <v>8315</v>
      </c>
      <c r="R3329" t="s">
        <v>8316</v>
      </c>
      <c r="S3329">
        <f t="shared" si="103"/>
        <v>4</v>
      </c>
      <c r="T3329" s="17" t="s">
        <v>8368</v>
      </c>
    </row>
    <row r="3330" spans="1:20" ht="43.2" x14ac:dyDescent="0.5500000000000000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9">
        <v>41822.57503472222</v>
      </c>
      <c r="K3330">
        <v>1404308883</v>
      </c>
      <c r="L3330" t="b">
        <v>0</v>
      </c>
      <c r="M3330">
        <v>9</v>
      </c>
      <c r="N3330" t="b">
        <v>1</v>
      </c>
      <c r="O3330" t="s">
        <v>8269</v>
      </c>
      <c r="P3330">
        <f t="shared" si="102"/>
        <v>2014</v>
      </c>
      <c r="Q3330" s="12" t="s">
        <v>8315</v>
      </c>
      <c r="R3330" t="s">
        <v>8316</v>
      </c>
      <c r="S3330">
        <f t="shared" si="103"/>
        <v>7</v>
      </c>
      <c r="T3330" s="17" t="s">
        <v>8371</v>
      </c>
    </row>
    <row r="3331" spans="1:20" ht="43.2" x14ac:dyDescent="0.5500000000000000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9">
        <v>41837.323009259257</v>
      </c>
      <c r="K3331">
        <v>1405583108</v>
      </c>
      <c r="L3331" t="b">
        <v>0</v>
      </c>
      <c r="M3331">
        <v>26</v>
      </c>
      <c r="N3331" t="b">
        <v>1</v>
      </c>
      <c r="O3331" t="s">
        <v>8269</v>
      </c>
      <c r="P3331">
        <f t="shared" ref="P3331:P3394" si="104">YEAR(J3331)</f>
        <v>2014</v>
      </c>
      <c r="Q3331" s="12" t="s">
        <v>8315</v>
      </c>
      <c r="R3331" t="s">
        <v>8316</v>
      </c>
      <c r="S3331">
        <f t="shared" ref="S3331:S3394" si="105">MONTH(J3331)</f>
        <v>7</v>
      </c>
      <c r="T3331" s="17" t="s">
        <v>8371</v>
      </c>
    </row>
    <row r="3332" spans="1:20" ht="43.2" x14ac:dyDescent="0.5500000000000000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9">
        <v>42065.887361111112</v>
      </c>
      <c r="K3332">
        <v>1425331068</v>
      </c>
      <c r="L3332" t="b">
        <v>0</v>
      </c>
      <c r="M3332">
        <v>69</v>
      </c>
      <c r="N3332" t="b">
        <v>1</v>
      </c>
      <c r="O3332" t="s">
        <v>8269</v>
      </c>
      <c r="P3332">
        <f t="shared" si="104"/>
        <v>2015</v>
      </c>
      <c r="Q3332" s="12" t="s">
        <v>8315</v>
      </c>
      <c r="R3332" t="s">
        <v>8316</v>
      </c>
      <c r="S3332">
        <f t="shared" si="105"/>
        <v>3</v>
      </c>
      <c r="T3332" s="17" t="s">
        <v>8367</v>
      </c>
    </row>
    <row r="3333" spans="1:20" ht="43.2" x14ac:dyDescent="0.5500000000000000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9">
        <v>42248.697754629633</v>
      </c>
      <c r="K3333">
        <v>1441125886</v>
      </c>
      <c r="L3333" t="b">
        <v>0</v>
      </c>
      <c r="M3333">
        <v>65</v>
      </c>
      <c r="N3333" t="b">
        <v>1</v>
      </c>
      <c r="O3333" t="s">
        <v>8269</v>
      </c>
      <c r="P3333">
        <f t="shared" si="104"/>
        <v>2015</v>
      </c>
      <c r="Q3333" s="12" t="s">
        <v>8315</v>
      </c>
      <c r="R3333" t="s">
        <v>8316</v>
      </c>
      <c r="S3333">
        <f t="shared" si="105"/>
        <v>9</v>
      </c>
      <c r="T3333" s="17" t="s">
        <v>8373</v>
      </c>
    </row>
    <row r="3334" spans="1:20" ht="43.2" x14ac:dyDescent="0.5500000000000000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9">
        <v>41809.860300925924</v>
      </c>
      <c r="K3334">
        <v>1403210330</v>
      </c>
      <c r="L3334" t="b">
        <v>0</v>
      </c>
      <c r="M3334">
        <v>83</v>
      </c>
      <c r="N3334" t="b">
        <v>1</v>
      </c>
      <c r="O3334" t="s">
        <v>8269</v>
      </c>
      <c r="P3334">
        <f t="shared" si="104"/>
        <v>2014</v>
      </c>
      <c r="Q3334" s="12" t="s">
        <v>8315</v>
      </c>
      <c r="R3334" t="s">
        <v>8316</v>
      </c>
      <c r="S3334">
        <f t="shared" si="105"/>
        <v>6</v>
      </c>
      <c r="T3334" s="17" t="s">
        <v>8370</v>
      </c>
    </row>
    <row r="3335" spans="1:20" ht="43.2" x14ac:dyDescent="0.5500000000000000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9">
        <v>42148.676851851851</v>
      </c>
      <c r="K3335">
        <v>1432484080</v>
      </c>
      <c r="L3335" t="b">
        <v>0</v>
      </c>
      <c r="M3335">
        <v>111</v>
      </c>
      <c r="N3335" t="b">
        <v>1</v>
      </c>
      <c r="O3335" t="s">
        <v>8269</v>
      </c>
      <c r="P3335">
        <f t="shared" si="104"/>
        <v>2015</v>
      </c>
      <c r="Q3335" s="12" t="s">
        <v>8315</v>
      </c>
      <c r="R3335" t="s">
        <v>8316</v>
      </c>
      <c r="S3335">
        <f t="shared" si="105"/>
        <v>5</v>
      </c>
      <c r="T3335" s="17" t="s">
        <v>8369</v>
      </c>
    </row>
    <row r="3336" spans="1:20" ht="28.8" x14ac:dyDescent="0.5500000000000000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9">
        <v>42185.521087962959</v>
      </c>
      <c r="K3336">
        <v>1435667422</v>
      </c>
      <c r="L3336" t="b">
        <v>0</v>
      </c>
      <c r="M3336">
        <v>46</v>
      </c>
      <c r="N3336" t="b">
        <v>1</v>
      </c>
      <c r="O3336" t="s">
        <v>8269</v>
      </c>
      <c r="P3336">
        <f t="shared" si="104"/>
        <v>2015</v>
      </c>
      <c r="Q3336" s="12" t="s">
        <v>8315</v>
      </c>
      <c r="R3336" t="s">
        <v>8316</v>
      </c>
      <c r="S3336">
        <f t="shared" si="105"/>
        <v>6</v>
      </c>
      <c r="T3336" s="17" t="s">
        <v>8370</v>
      </c>
    </row>
    <row r="3337" spans="1:20" ht="43.2" x14ac:dyDescent="0.5500000000000000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9">
        <v>41827.674143518518</v>
      </c>
      <c r="K3337">
        <v>1404749446</v>
      </c>
      <c r="L3337" t="b">
        <v>0</v>
      </c>
      <c r="M3337">
        <v>63</v>
      </c>
      <c r="N3337" t="b">
        <v>1</v>
      </c>
      <c r="O3337" t="s">
        <v>8269</v>
      </c>
      <c r="P3337">
        <f t="shared" si="104"/>
        <v>2014</v>
      </c>
      <c r="Q3337" s="12" t="s">
        <v>8315</v>
      </c>
      <c r="R3337" t="s">
        <v>8316</v>
      </c>
      <c r="S3337">
        <f t="shared" si="105"/>
        <v>7</v>
      </c>
      <c r="T3337" s="17" t="s">
        <v>8371</v>
      </c>
    </row>
    <row r="3338" spans="1:20" ht="43.2" x14ac:dyDescent="0.5500000000000000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9">
        <v>42437.398680555554</v>
      </c>
      <c r="K3338">
        <v>1457429646</v>
      </c>
      <c r="L3338" t="b">
        <v>0</v>
      </c>
      <c r="M3338">
        <v>9</v>
      </c>
      <c r="N3338" t="b">
        <v>1</v>
      </c>
      <c r="O3338" t="s">
        <v>8269</v>
      </c>
      <c r="P3338">
        <f t="shared" si="104"/>
        <v>2016</v>
      </c>
      <c r="Q3338" s="12" t="s">
        <v>8315</v>
      </c>
      <c r="R3338" t="s">
        <v>8316</v>
      </c>
      <c r="S3338">
        <f t="shared" si="105"/>
        <v>3</v>
      </c>
      <c r="T3338" s="17" t="s">
        <v>8367</v>
      </c>
    </row>
    <row r="3339" spans="1:20" ht="43.2" x14ac:dyDescent="0.5500000000000000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9">
        <v>41901.282025462962</v>
      </c>
      <c r="K3339">
        <v>1411109167</v>
      </c>
      <c r="L3339" t="b">
        <v>0</v>
      </c>
      <c r="M3339">
        <v>34</v>
      </c>
      <c r="N3339" t="b">
        <v>1</v>
      </c>
      <c r="O3339" t="s">
        <v>8269</v>
      </c>
      <c r="P3339">
        <f t="shared" si="104"/>
        <v>2014</v>
      </c>
      <c r="Q3339" s="12" t="s">
        <v>8315</v>
      </c>
      <c r="R3339" t="s">
        <v>8316</v>
      </c>
      <c r="S3339">
        <f t="shared" si="105"/>
        <v>9</v>
      </c>
      <c r="T3339" s="17" t="s">
        <v>8373</v>
      </c>
    </row>
    <row r="3340" spans="1:20" ht="28.8" x14ac:dyDescent="0.5500000000000000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9">
        <v>42769.574999999997</v>
      </c>
      <c r="K3340">
        <v>1486129680</v>
      </c>
      <c r="L3340" t="b">
        <v>0</v>
      </c>
      <c r="M3340">
        <v>112</v>
      </c>
      <c r="N3340" t="b">
        <v>1</v>
      </c>
      <c r="O3340" t="s">
        <v>8269</v>
      </c>
      <c r="P3340">
        <f t="shared" si="104"/>
        <v>2017</v>
      </c>
      <c r="Q3340" s="12" t="s">
        <v>8315</v>
      </c>
      <c r="R3340" t="s">
        <v>8316</v>
      </c>
      <c r="S3340">
        <f t="shared" si="105"/>
        <v>2</v>
      </c>
      <c r="T3340" s="17" t="s">
        <v>8366</v>
      </c>
    </row>
    <row r="3341" spans="1:20" ht="28.8" x14ac:dyDescent="0.5500000000000000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9">
        <v>42549.665717592594</v>
      </c>
      <c r="K3341">
        <v>1467129518</v>
      </c>
      <c r="L3341" t="b">
        <v>0</v>
      </c>
      <c r="M3341">
        <v>47</v>
      </c>
      <c r="N3341" t="b">
        <v>1</v>
      </c>
      <c r="O3341" t="s">
        <v>8269</v>
      </c>
      <c r="P3341">
        <f t="shared" si="104"/>
        <v>2016</v>
      </c>
      <c r="Q3341" s="12" t="s">
        <v>8315</v>
      </c>
      <c r="R3341" t="s">
        <v>8316</v>
      </c>
      <c r="S3341">
        <f t="shared" si="105"/>
        <v>6</v>
      </c>
      <c r="T3341" s="17" t="s">
        <v>8370</v>
      </c>
    </row>
    <row r="3342" spans="1:20" ht="43.2" x14ac:dyDescent="0.5500000000000000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9">
        <v>42685.974004629628</v>
      </c>
      <c r="K3342">
        <v>1478906554</v>
      </c>
      <c r="L3342" t="b">
        <v>0</v>
      </c>
      <c r="M3342">
        <v>38</v>
      </c>
      <c r="N3342" t="b">
        <v>1</v>
      </c>
      <c r="O3342" t="s">
        <v>8269</v>
      </c>
      <c r="P3342">
        <f t="shared" si="104"/>
        <v>2016</v>
      </c>
      <c r="Q3342" s="12" t="s">
        <v>8315</v>
      </c>
      <c r="R3342" t="s">
        <v>8316</v>
      </c>
      <c r="S3342">
        <f t="shared" si="105"/>
        <v>11</v>
      </c>
      <c r="T3342" s="17" t="s">
        <v>8375</v>
      </c>
    </row>
    <row r="3343" spans="1:20" ht="43.2" x14ac:dyDescent="0.5500000000000000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9">
        <v>42510.798854166664</v>
      </c>
      <c r="K3343">
        <v>1463771421</v>
      </c>
      <c r="L3343" t="b">
        <v>0</v>
      </c>
      <c r="M3343">
        <v>28</v>
      </c>
      <c r="N3343" t="b">
        <v>1</v>
      </c>
      <c r="O3343" t="s">
        <v>8269</v>
      </c>
      <c r="P3343">
        <f t="shared" si="104"/>
        <v>2016</v>
      </c>
      <c r="Q3343" s="12" t="s">
        <v>8315</v>
      </c>
      <c r="R3343" t="s">
        <v>8316</v>
      </c>
      <c r="S3343">
        <f t="shared" si="105"/>
        <v>5</v>
      </c>
      <c r="T3343" s="17" t="s">
        <v>8369</v>
      </c>
    </row>
    <row r="3344" spans="1:20" ht="28.8" x14ac:dyDescent="0.5500000000000000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9">
        <v>42062.296412037038</v>
      </c>
      <c r="K3344">
        <v>1425020810</v>
      </c>
      <c r="L3344" t="b">
        <v>0</v>
      </c>
      <c r="M3344">
        <v>78</v>
      </c>
      <c r="N3344" t="b">
        <v>1</v>
      </c>
      <c r="O3344" t="s">
        <v>8269</v>
      </c>
      <c r="P3344">
        <f t="shared" si="104"/>
        <v>2015</v>
      </c>
      <c r="Q3344" s="12" t="s">
        <v>8315</v>
      </c>
      <c r="R3344" t="s">
        <v>8316</v>
      </c>
      <c r="S3344">
        <f t="shared" si="105"/>
        <v>2</v>
      </c>
      <c r="T3344" s="17" t="s">
        <v>8366</v>
      </c>
    </row>
    <row r="3345" spans="1:20" ht="43.2" x14ac:dyDescent="0.5500000000000000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9">
        <v>42452.916481481479</v>
      </c>
      <c r="K3345">
        <v>1458770384</v>
      </c>
      <c r="L3345" t="b">
        <v>0</v>
      </c>
      <c r="M3345">
        <v>23</v>
      </c>
      <c r="N3345" t="b">
        <v>1</v>
      </c>
      <c r="O3345" t="s">
        <v>8269</v>
      </c>
      <c r="P3345">
        <f t="shared" si="104"/>
        <v>2016</v>
      </c>
      <c r="Q3345" s="12" t="s">
        <v>8315</v>
      </c>
      <c r="R3345" t="s">
        <v>8316</v>
      </c>
      <c r="S3345">
        <f t="shared" si="105"/>
        <v>3</v>
      </c>
      <c r="T3345" s="17" t="s">
        <v>8367</v>
      </c>
    </row>
    <row r="3346" spans="1:20" ht="43.2" x14ac:dyDescent="0.5500000000000000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9">
        <v>41851.200150462966</v>
      </c>
      <c r="K3346">
        <v>1406782093</v>
      </c>
      <c r="L3346" t="b">
        <v>0</v>
      </c>
      <c r="M3346">
        <v>40</v>
      </c>
      <c r="N3346" t="b">
        <v>1</v>
      </c>
      <c r="O3346" t="s">
        <v>8269</v>
      </c>
      <c r="P3346">
        <f t="shared" si="104"/>
        <v>2014</v>
      </c>
      <c r="Q3346" s="12" t="s">
        <v>8315</v>
      </c>
      <c r="R3346" t="s">
        <v>8316</v>
      </c>
      <c r="S3346">
        <f t="shared" si="105"/>
        <v>7</v>
      </c>
      <c r="T3346" s="17" t="s">
        <v>8371</v>
      </c>
    </row>
    <row r="3347" spans="1:20" ht="43.2" x14ac:dyDescent="0.5500000000000000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9">
        <v>42053.106111111112</v>
      </c>
      <c r="K3347">
        <v>1424226768</v>
      </c>
      <c r="L3347" t="b">
        <v>0</v>
      </c>
      <c r="M3347">
        <v>13</v>
      </c>
      <c r="N3347" t="b">
        <v>1</v>
      </c>
      <c r="O3347" t="s">
        <v>8269</v>
      </c>
      <c r="P3347">
        <f t="shared" si="104"/>
        <v>2015</v>
      </c>
      <c r="Q3347" s="12" t="s">
        <v>8315</v>
      </c>
      <c r="R3347" t="s">
        <v>8316</v>
      </c>
      <c r="S3347">
        <f t="shared" si="105"/>
        <v>2</v>
      </c>
      <c r="T3347" s="17" t="s">
        <v>8366</v>
      </c>
    </row>
    <row r="3348" spans="1:20" ht="43.2" x14ac:dyDescent="0.5500000000000000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9">
        <v>42054.024421296293</v>
      </c>
      <c r="K3348">
        <v>1424306110</v>
      </c>
      <c r="L3348" t="b">
        <v>0</v>
      </c>
      <c r="M3348">
        <v>18</v>
      </c>
      <c r="N3348" t="b">
        <v>1</v>
      </c>
      <c r="O3348" t="s">
        <v>8269</v>
      </c>
      <c r="P3348">
        <f t="shared" si="104"/>
        <v>2015</v>
      </c>
      <c r="Q3348" s="12" t="s">
        <v>8315</v>
      </c>
      <c r="R3348" t="s">
        <v>8316</v>
      </c>
      <c r="S3348">
        <f t="shared" si="105"/>
        <v>2</v>
      </c>
      <c r="T3348" s="17" t="s">
        <v>8366</v>
      </c>
    </row>
    <row r="3349" spans="1:20" ht="43.2" x14ac:dyDescent="0.5500000000000000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9">
        <v>42484.551550925928</v>
      </c>
      <c r="K3349">
        <v>1461503654</v>
      </c>
      <c r="L3349" t="b">
        <v>0</v>
      </c>
      <c r="M3349">
        <v>22</v>
      </c>
      <c r="N3349" t="b">
        <v>1</v>
      </c>
      <c r="O3349" t="s">
        <v>8269</v>
      </c>
      <c r="P3349">
        <f t="shared" si="104"/>
        <v>2016</v>
      </c>
      <c r="Q3349" s="12" t="s">
        <v>8315</v>
      </c>
      <c r="R3349" t="s">
        <v>8316</v>
      </c>
      <c r="S3349">
        <f t="shared" si="105"/>
        <v>4</v>
      </c>
      <c r="T3349" s="17" t="s">
        <v>8368</v>
      </c>
    </row>
    <row r="3350" spans="1:20" ht="43.2" x14ac:dyDescent="0.5500000000000000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9">
        <v>42466.558796296296</v>
      </c>
      <c r="K3350">
        <v>1459949080</v>
      </c>
      <c r="L3350" t="b">
        <v>0</v>
      </c>
      <c r="M3350">
        <v>79</v>
      </c>
      <c r="N3350" t="b">
        <v>1</v>
      </c>
      <c r="O3350" t="s">
        <v>8269</v>
      </c>
      <c r="P3350">
        <f t="shared" si="104"/>
        <v>2016</v>
      </c>
      <c r="Q3350" s="12" t="s">
        <v>8315</v>
      </c>
      <c r="R3350" t="s">
        <v>8316</v>
      </c>
      <c r="S3350">
        <f t="shared" si="105"/>
        <v>4</v>
      </c>
      <c r="T3350" s="17" t="s">
        <v>8368</v>
      </c>
    </row>
    <row r="3351" spans="1:20" ht="43.2" x14ac:dyDescent="0.5500000000000000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9">
        <v>42513.11078703704</v>
      </c>
      <c r="K3351">
        <v>1463971172</v>
      </c>
      <c r="L3351" t="b">
        <v>0</v>
      </c>
      <c r="M3351">
        <v>14</v>
      </c>
      <c r="N3351" t="b">
        <v>1</v>
      </c>
      <c r="O3351" t="s">
        <v>8269</v>
      </c>
      <c r="P3351">
        <f t="shared" si="104"/>
        <v>2016</v>
      </c>
      <c r="Q3351" s="12" t="s">
        <v>8315</v>
      </c>
      <c r="R3351" t="s">
        <v>8316</v>
      </c>
      <c r="S3351">
        <f t="shared" si="105"/>
        <v>5</v>
      </c>
      <c r="T3351" s="17" t="s">
        <v>8369</v>
      </c>
    </row>
    <row r="3352" spans="1:20" ht="43.2" x14ac:dyDescent="0.5500000000000000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9">
        <v>42302.701516203706</v>
      </c>
      <c r="K3352">
        <v>1445791811</v>
      </c>
      <c r="L3352" t="b">
        <v>0</v>
      </c>
      <c r="M3352">
        <v>51</v>
      </c>
      <c r="N3352" t="b">
        <v>1</v>
      </c>
      <c r="O3352" t="s">
        <v>8269</v>
      </c>
      <c r="P3352">
        <f t="shared" si="104"/>
        <v>2015</v>
      </c>
      <c r="Q3352" s="12" t="s">
        <v>8315</v>
      </c>
      <c r="R3352" t="s">
        <v>8316</v>
      </c>
      <c r="S3352">
        <f t="shared" si="105"/>
        <v>10</v>
      </c>
      <c r="T3352" s="17" t="s">
        <v>8374</v>
      </c>
    </row>
    <row r="3353" spans="1:20" ht="43.2" x14ac:dyDescent="0.5500000000000000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9">
        <v>41806.395428240743</v>
      </c>
      <c r="K3353">
        <v>1402910965</v>
      </c>
      <c r="L3353" t="b">
        <v>0</v>
      </c>
      <c r="M3353">
        <v>54</v>
      </c>
      <c r="N3353" t="b">
        <v>1</v>
      </c>
      <c r="O3353" t="s">
        <v>8269</v>
      </c>
      <c r="P3353">
        <f t="shared" si="104"/>
        <v>2014</v>
      </c>
      <c r="Q3353" s="12" t="s">
        <v>8315</v>
      </c>
      <c r="R3353" t="s">
        <v>8316</v>
      </c>
      <c r="S3353">
        <f t="shared" si="105"/>
        <v>6</v>
      </c>
      <c r="T3353" s="17" t="s">
        <v>8370</v>
      </c>
    </row>
    <row r="3354" spans="1:20" ht="43.2" x14ac:dyDescent="0.5500000000000000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9">
        <v>42495.992800925924</v>
      </c>
      <c r="K3354">
        <v>1462492178</v>
      </c>
      <c r="L3354" t="b">
        <v>0</v>
      </c>
      <c r="M3354">
        <v>70</v>
      </c>
      <c r="N3354" t="b">
        <v>1</v>
      </c>
      <c r="O3354" t="s">
        <v>8269</v>
      </c>
      <c r="P3354">
        <f t="shared" si="104"/>
        <v>2016</v>
      </c>
      <c r="Q3354" s="12" t="s">
        <v>8315</v>
      </c>
      <c r="R3354" t="s">
        <v>8316</v>
      </c>
      <c r="S3354">
        <f t="shared" si="105"/>
        <v>5</v>
      </c>
      <c r="T3354" s="17" t="s">
        <v>8369</v>
      </c>
    </row>
    <row r="3355" spans="1:20" ht="43.2" x14ac:dyDescent="0.5500000000000000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9">
        <v>42479.432291666664</v>
      </c>
      <c r="K3355">
        <v>1461061350</v>
      </c>
      <c r="L3355" t="b">
        <v>0</v>
      </c>
      <c r="M3355">
        <v>44</v>
      </c>
      <c r="N3355" t="b">
        <v>1</v>
      </c>
      <c r="O3355" t="s">
        <v>8269</v>
      </c>
      <c r="P3355">
        <f t="shared" si="104"/>
        <v>2016</v>
      </c>
      <c r="Q3355" s="12" t="s">
        <v>8315</v>
      </c>
      <c r="R3355" t="s">
        <v>8316</v>
      </c>
      <c r="S3355">
        <f t="shared" si="105"/>
        <v>4</v>
      </c>
      <c r="T3355" s="17" t="s">
        <v>8368</v>
      </c>
    </row>
    <row r="3356" spans="1:20" ht="28.8" x14ac:dyDescent="0.5500000000000000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9">
        <v>42270.726921296293</v>
      </c>
      <c r="K3356">
        <v>1443029206</v>
      </c>
      <c r="L3356" t="b">
        <v>0</v>
      </c>
      <c r="M3356">
        <v>55</v>
      </c>
      <c r="N3356" t="b">
        <v>1</v>
      </c>
      <c r="O3356" t="s">
        <v>8269</v>
      </c>
      <c r="P3356">
        <f t="shared" si="104"/>
        <v>2015</v>
      </c>
      <c r="Q3356" s="12" t="s">
        <v>8315</v>
      </c>
      <c r="R3356" t="s">
        <v>8316</v>
      </c>
      <c r="S3356">
        <f t="shared" si="105"/>
        <v>9</v>
      </c>
      <c r="T3356" s="17" t="s">
        <v>8373</v>
      </c>
    </row>
    <row r="3357" spans="1:20" ht="43.2" x14ac:dyDescent="0.5500000000000000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9">
        <v>42489.619525462964</v>
      </c>
      <c r="K3357">
        <v>1461941527</v>
      </c>
      <c r="L3357" t="b">
        <v>0</v>
      </c>
      <c r="M3357">
        <v>15</v>
      </c>
      <c r="N3357" t="b">
        <v>1</v>
      </c>
      <c r="O3357" t="s">
        <v>8269</v>
      </c>
      <c r="P3357">
        <f t="shared" si="104"/>
        <v>2016</v>
      </c>
      <c r="Q3357" s="12" t="s">
        <v>8315</v>
      </c>
      <c r="R3357" t="s">
        <v>8316</v>
      </c>
      <c r="S3357">
        <f t="shared" si="105"/>
        <v>4</v>
      </c>
      <c r="T3357" s="17" t="s">
        <v>8368</v>
      </c>
    </row>
    <row r="3358" spans="1:20" ht="43.2" x14ac:dyDescent="0.5500000000000000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9">
        <v>42536.815648148149</v>
      </c>
      <c r="K3358">
        <v>1466019272</v>
      </c>
      <c r="L3358" t="b">
        <v>0</v>
      </c>
      <c r="M3358">
        <v>27</v>
      </c>
      <c r="N3358" t="b">
        <v>1</v>
      </c>
      <c r="O3358" t="s">
        <v>8269</v>
      </c>
      <c r="P3358">
        <f t="shared" si="104"/>
        <v>2016</v>
      </c>
      <c r="Q3358" s="12" t="s">
        <v>8315</v>
      </c>
      <c r="R3358" t="s">
        <v>8316</v>
      </c>
      <c r="S3358">
        <f t="shared" si="105"/>
        <v>6</v>
      </c>
      <c r="T3358" s="17" t="s">
        <v>8370</v>
      </c>
    </row>
    <row r="3359" spans="1:20" ht="43.2" x14ac:dyDescent="0.5500000000000000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9">
        <v>41822.417939814812</v>
      </c>
      <c r="K3359">
        <v>1404295310</v>
      </c>
      <c r="L3359" t="b">
        <v>0</v>
      </c>
      <c r="M3359">
        <v>21</v>
      </c>
      <c r="N3359" t="b">
        <v>1</v>
      </c>
      <c r="O3359" t="s">
        <v>8269</v>
      </c>
      <c r="P3359">
        <f t="shared" si="104"/>
        <v>2014</v>
      </c>
      <c r="Q3359" s="12" t="s">
        <v>8315</v>
      </c>
      <c r="R3359" t="s">
        <v>8316</v>
      </c>
      <c r="S3359">
        <f t="shared" si="105"/>
        <v>7</v>
      </c>
      <c r="T3359" s="17" t="s">
        <v>8371</v>
      </c>
    </row>
    <row r="3360" spans="1:20" ht="43.2" x14ac:dyDescent="0.5500000000000000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9">
        <v>41932.311099537037</v>
      </c>
      <c r="K3360">
        <v>1413790079</v>
      </c>
      <c r="L3360" t="b">
        <v>0</v>
      </c>
      <c r="M3360">
        <v>162</v>
      </c>
      <c r="N3360" t="b">
        <v>1</v>
      </c>
      <c r="O3360" t="s">
        <v>8269</v>
      </c>
      <c r="P3360">
        <f t="shared" si="104"/>
        <v>2014</v>
      </c>
      <c r="Q3360" s="12" t="s">
        <v>8315</v>
      </c>
      <c r="R3360" t="s">
        <v>8316</v>
      </c>
      <c r="S3360">
        <f t="shared" si="105"/>
        <v>10</v>
      </c>
      <c r="T3360" s="17" t="s">
        <v>8374</v>
      </c>
    </row>
    <row r="3361" spans="1:20" ht="28.8" x14ac:dyDescent="0.5500000000000000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9">
        <v>42746.057106481479</v>
      </c>
      <c r="K3361">
        <v>1484097734</v>
      </c>
      <c r="L3361" t="b">
        <v>0</v>
      </c>
      <c r="M3361">
        <v>23</v>
      </c>
      <c r="N3361" t="b">
        <v>1</v>
      </c>
      <c r="O3361" t="s">
        <v>8269</v>
      </c>
      <c r="P3361">
        <f t="shared" si="104"/>
        <v>2017</v>
      </c>
      <c r="Q3361" s="12" t="s">
        <v>8315</v>
      </c>
      <c r="R3361" t="s">
        <v>8316</v>
      </c>
      <c r="S3361">
        <f t="shared" si="105"/>
        <v>1</v>
      </c>
      <c r="T3361" s="17" t="s">
        <v>8365</v>
      </c>
    </row>
    <row r="3362" spans="1:20" ht="28.8" x14ac:dyDescent="0.5500000000000000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9">
        <v>42697.082673611112</v>
      </c>
      <c r="K3362">
        <v>1479866343</v>
      </c>
      <c r="L3362" t="b">
        <v>0</v>
      </c>
      <c r="M3362">
        <v>72</v>
      </c>
      <c r="N3362" t="b">
        <v>1</v>
      </c>
      <c r="O3362" t="s">
        <v>8269</v>
      </c>
      <c r="P3362">
        <f t="shared" si="104"/>
        <v>2016</v>
      </c>
      <c r="Q3362" s="12" t="s">
        <v>8315</v>
      </c>
      <c r="R3362" t="s">
        <v>8316</v>
      </c>
      <c r="S3362">
        <f t="shared" si="105"/>
        <v>11</v>
      </c>
      <c r="T3362" s="17" t="s">
        <v>8375</v>
      </c>
    </row>
    <row r="3363" spans="1:20" ht="43.2" x14ac:dyDescent="0.5500000000000000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9">
        <v>41866.025347222225</v>
      </c>
      <c r="K3363">
        <v>1408062990</v>
      </c>
      <c r="L3363" t="b">
        <v>0</v>
      </c>
      <c r="M3363">
        <v>68</v>
      </c>
      <c r="N3363" t="b">
        <v>1</v>
      </c>
      <c r="O3363" t="s">
        <v>8269</v>
      </c>
      <c r="P3363">
        <f t="shared" si="104"/>
        <v>2014</v>
      </c>
      <c r="Q3363" s="12" t="s">
        <v>8315</v>
      </c>
      <c r="R3363" t="s">
        <v>8316</v>
      </c>
      <c r="S3363">
        <f t="shared" si="105"/>
        <v>8</v>
      </c>
      <c r="T3363" s="17" t="s">
        <v>8372</v>
      </c>
    </row>
    <row r="3364" spans="1:20" ht="43.2" x14ac:dyDescent="0.5500000000000000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9">
        <v>42056.091631944444</v>
      </c>
      <c r="K3364">
        <v>1424484717</v>
      </c>
      <c r="L3364" t="b">
        <v>0</v>
      </c>
      <c r="M3364">
        <v>20</v>
      </c>
      <c r="N3364" t="b">
        <v>1</v>
      </c>
      <c r="O3364" t="s">
        <v>8269</v>
      </c>
      <c r="P3364">
        <f t="shared" si="104"/>
        <v>2015</v>
      </c>
      <c r="Q3364" s="12" t="s">
        <v>8315</v>
      </c>
      <c r="R3364" t="s">
        <v>8316</v>
      </c>
      <c r="S3364">
        <f t="shared" si="105"/>
        <v>2</v>
      </c>
      <c r="T3364" s="17" t="s">
        <v>8366</v>
      </c>
    </row>
    <row r="3365" spans="1:20" ht="43.2" x14ac:dyDescent="0.5500000000000000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9">
        <v>41851.771354166667</v>
      </c>
      <c r="K3365">
        <v>1406831445</v>
      </c>
      <c r="L3365" t="b">
        <v>0</v>
      </c>
      <c r="M3365">
        <v>26</v>
      </c>
      <c r="N3365" t="b">
        <v>1</v>
      </c>
      <c r="O3365" t="s">
        <v>8269</v>
      </c>
      <c r="P3365">
        <f t="shared" si="104"/>
        <v>2014</v>
      </c>
      <c r="Q3365" s="12" t="s">
        <v>8315</v>
      </c>
      <c r="R3365" t="s">
        <v>8316</v>
      </c>
      <c r="S3365">
        <f t="shared" si="105"/>
        <v>7</v>
      </c>
      <c r="T3365" s="17" t="s">
        <v>8371</v>
      </c>
    </row>
    <row r="3366" spans="1:20" ht="43.2" x14ac:dyDescent="0.5500000000000000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9">
        <v>42422.977418981478</v>
      </c>
      <c r="K3366">
        <v>1456183649</v>
      </c>
      <c r="L3366" t="b">
        <v>0</v>
      </c>
      <c r="M3366">
        <v>72</v>
      </c>
      <c r="N3366" t="b">
        <v>1</v>
      </c>
      <c r="O3366" t="s">
        <v>8269</v>
      </c>
      <c r="P3366">
        <f t="shared" si="104"/>
        <v>2016</v>
      </c>
      <c r="Q3366" s="12" t="s">
        <v>8315</v>
      </c>
      <c r="R3366" t="s">
        <v>8316</v>
      </c>
      <c r="S3366">
        <f t="shared" si="105"/>
        <v>2</v>
      </c>
      <c r="T3366" s="17" t="s">
        <v>8366</v>
      </c>
    </row>
    <row r="3367" spans="1:20" ht="43.2" x14ac:dyDescent="0.5500000000000000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9">
        <v>42321.101759259262</v>
      </c>
      <c r="K3367">
        <v>1447381592</v>
      </c>
      <c r="L3367" t="b">
        <v>0</v>
      </c>
      <c r="M3367">
        <v>3</v>
      </c>
      <c r="N3367" t="b">
        <v>1</v>
      </c>
      <c r="O3367" t="s">
        <v>8269</v>
      </c>
      <c r="P3367">
        <f t="shared" si="104"/>
        <v>2015</v>
      </c>
      <c r="Q3367" s="12" t="s">
        <v>8315</v>
      </c>
      <c r="R3367" t="s">
        <v>8316</v>
      </c>
      <c r="S3367">
        <f t="shared" si="105"/>
        <v>11</v>
      </c>
      <c r="T3367" s="17" t="s">
        <v>8375</v>
      </c>
    </row>
    <row r="3368" spans="1:20" ht="43.2" x14ac:dyDescent="0.5500000000000000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9">
        <v>42107.067557870374</v>
      </c>
      <c r="K3368">
        <v>1428889037</v>
      </c>
      <c r="L3368" t="b">
        <v>0</v>
      </c>
      <c r="M3368">
        <v>18</v>
      </c>
      <c r="N3368" t="b">
        <v>1</v>
      </c>
      <c r="O3368" t="s">
        <v>8269</v>
      </c>
      <c r="P3368">
        <f t="shared" si="104"/>
        <v>2015</v>
      </c>
      <c r="Q3368" s="12" t="s">
        <v>8315</v>
      </c>
      <c r="R3368" t="s">
        <v>8316</v>
      </c>
      <c r="S3368">
        <f t="shared" si="105"/>
        <v>4</v>
      </c>
      <c r="T3368" s="17" t="s">
        <v>8368</v>
      </c>
    </row>
    <row r="3369" spans="1:20" ht="43.2" x14ac:dyDescent="0.5500000000000000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9">
        <v>42192.933958333335</v>
      </c>
      <c r="K3369">
        <v>1436307894</v>
      </c>
      <c r="L3369" t="b">
        <v>0</v>
      </c>
      <c r="M3369">
        <v>30</v>
      </c>
      <c r="N3369" t="b">
        <v>1</v>
      </c>
      <c r="O3369" t="s">
        <v>8269</v>
      </c>
      <c r="P3369">
        <f t="shared" si="104"/>
        <v>2015</v>
      </c>
      <c r="Q3369" s="12" t="s">
        <v>8315</v>
      </c>
      <c r="R3369" t="s">
        <v>8316</v>
      </c>
      <c r="S3369">
        <f t="shared" si="105"/>
        <v>7</v>
      </c>
      <c r="T3369" s="17" t="s">
        <v>8371</v>
      </c>
    </row>
    <row r="3370" spans="1:20" ht="43.2" x14ac:dyDescent="0.5500000000000000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9">
        <v>41969.199756944443</v>
      </c>
      <c r="K3370">
        <v>1416977259</v>
      </c>
      <c r="L3370" t="b">
        <v>0</v>
      </c>
      <c r="M3370">
        <v>23</v>
      </c>
      <c r="N3370" t="b">
        <v>1</v>
      </c>
      <c r="O3370" t="s">
        <v>8269</v>
      </c>
      <c r="P3370">
        <f t="shared" si="104"/>
        <v>2014</v>
      </c>
      <c r="Q3370" s="12" t="s">
        <v>8315</v>
      </c>
      <c r="R3370" t="s">
        <v>8316</v>
      </c>
      <c r="S3370">
        <f t="shared" si="105"/>
        <v>11</v>
      </c>
      <c r="T3370" s="17" t="s">
        <v>8375</v>
      </c>
    </row>
    <row r="3371" spans="1:20" ht="43.2" x14ac:dyDescent="0.5500000000000000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9">
        <v>42690.041435185187</v>
      </c>
      <c r="K3371">
        <v>1479257980</v>
      </c>
      <c r="L3371" t="b">
        <v>0</v>
      </c>
      <c r="M3371">
        <v>54</v>
      </c>
      <c r="N3371" t="b">
        <v>1</v>
      </c>
      <c r="O3371" t="s">
        <v>8269</v>
      </c>
      <c r="P3371">
        <f t="shared" si="104"/>
        <v>2016</v>
      </c>
      <c r="Q3371" s="12" t="s">
        <v>8315</v>
      </c>
      <c r="R3371" t="s">
        <v>8316</v>
      </c>
      <c r="S3371">
        <f t="shared" si="105"/>
        <v>11</v>
      </c>
      <c r="T3371" s="17" t="s">
        <v>8375</v>
      </c>
    </row>
    <row r="3372" spans="1:20" ht="28.8" x14ac:dyDescent="0.5500000000000000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9">
        <v>42690.334317129629</v>
      </c>
      <c r="K3372">
        <v>1479283285</v>
      </c>
      <c r="L3372" t="b">
        <v>0</v>
      </c>
      <c r="M3372">
        <v>26</v>
      </c>
      <c r="N3372" t="b">
        <v>1</v>
      </c>
      <c r="O3372" t="s">
        <v>8269</v>
      </c>
      <c r="P3372">
        <f t="shared" si="104"/>
        <v>2016</v>
      </c>
      <c r="Q3372" s="12" t="s">
        <v>8315</v>
      </c>
      <c r="R3372" t="s">
        <v>8316</v>
      </c>
      <c r="S3372">
        <f t="shared" si="105"/>
        <v>11</v>
      </c>
      <c r="T3372" s="17" t="s">
        <v>8375</v>
      </c>
    </row>
    <row r="3373" spans="1:20" ht="28.8" x14ac:dyDescent="0.5500000000000000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9">
        <v>42312.874594907407</v>
      </c>
      <c r="K3373">
        <v>1446670765</v>
      </c>
      <c r="L3373" t="b">
        <v>0</v>
      </c>
      <c r="M3373">
        <v>9</v>
      </c>
      <c r="N3373" t="b">
        <v>1</v>
      </c>
      <c r="O3373" t="s">
        <v>8269</v>
      </c>
      <c r="P3373">
        <f t="shared" si="104"/>
        <v>2015</v>
      </c>
      <c r="Q3373" s="12" t="s">
        <v>8315</v>
      </c>
      <c r="R3373" t="s">
        <v>8316</v>
      </c>
      <c r="S3373">
        <f t="shared" si="105"/>
        <v>11</v>
      </c>
      <c r="T3373" s="17" t="s">
        <v>8375</v>
      </c>
    </row>
    <row r="3374" spans="1:20" ht="43.2" x14ac:dyDescent="0.5500000000000000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9">
        <v>41855.548101851855</v>
      </c>
      <c r="K3374">
        <v>1407157756</v>
      </c>
      <c r="L3374" t="b">
        <v>0</v>
      </c>
      <c r="M3374">
        <v>27</v>
      </c>
      <c r="N3374" t="b">
        <v>1</v>
      </c>
      <c r="O3374" t="s">
        <v>8269</v>
      </c>
      <c r="P3374">
        <f t="shared" si="104"/>
        <v>2014</v>
      </c>
      <c r="Q3374" s="12" t="s">
        <v>8315</v>
      </c>
      <c r="R3374" t="s">
        <v>8316</v>
      </c>
      <c r="S3374">
        <f t="shared" si="105"/>
        <v>8</v>
      </c>
      <c r="T3374" s="17" t="s">
        <v>8372</v>
      </c>
    </row>
    <row r="3375" spans="1:20" ht="43.2" x14ac:dyDescent="0.5500000000000000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9">
        <v>42179.854629629626</v>
      </c>
      <c r="K3375">
        <v>1435177840</v>
      </c>
      <c r="L3375" t="b">
        <v>0</v>
      </c>
      <c r="M3375">
        <v>30</v>
      </c>
      <c r="N3375" t="b">
        <v>1</v>
      </c>
      <c r="O3375" t="s">
        <v>8269</v>
      </c>
      <c r="P3375">
        <f t="shared" si="104"/>
        <v>2015</v>
      </c>
      <c r="Q3375" s="12" t="s">
        <v>8315</v>
      </c>
      <c r="R3375" t="s">
        <v>8316</v>
      </c>
      <c r="S3375">
        <f t="shared" si="105"/>
        <v>6</v>
      </c>
      <c r="T3375" s="17" t="s">
        <v>8370</v>
      </c>
    </row>
    <row r="3376" spans="1:20" ht="43.2" x14ac:dyDescent="0.5500000000000000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9">
        <v>42275.731666666667</v>
      </c>
      <c r="K3376">
        <v>1443461616</v>
      </c>
      <c r="L3376" t="b">
        <v>0</v>
      </c>
      <c r="M3376">
        <v>52</v>
      </c>
      <c r="N3376" t="b">
        <v>1</v>
      </c>
      <c r="O3376" t="s">
        <v>8269</v>
      </c>
      <c r="P3376">
        <f t="shared" si="104"/>
        <v>2015</v>
      </c>
      <c r="Q3376" s="12" t="s">
        <v>8315</v>
      </c>
      <c r="R3376" t="s">
        <v>8316</v>
      </c>
      <c r="S3376">
        <f t="shared" si="105"/>
        <v>9</v>
      </c>
      <c r="T3376" s="17" t="s">
        <v>8373</v>
      </c>
    </row>
    <row r="3377" spans="1:20" ht="43.2" x14ac:dyDescent="0.5500000000000000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9">
        <v>41765.610798611109</v>
      </c>
      <c r="K3377">
        <v>1399387173</v>
      </c>
      <c r="L3377" t="b">
        <v>0</v>
      </c>
      <c r="M3377">
        <v>17</v>
      </c>
      <c r="N3377" t="b">
        <v>1</v>
      </c>
      <c r="O3377" t="s">
        <v>8269</v>
      </c>
      <c r="P3377">
        <f t="shared" si="104"/>
        <v>2014</v>
      </c>
      <c r="Q3377" s="12" t="s">
        <v>8315</v>
      </c>
      <c r="R3377" t="s">
        <v>8316</v>
      </c>
      <c r="S3377">
        <f t="shared" si="105"/>
        <v>5</v>
      </c>
      <c r="T3377" s="17" t="s">
        <v>8369</v>
      </c>
    </row>
    <row r="3378" spans="1:20" ht="43.2" x14ac:dyDescent="0.5500000000000000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9">
        <v>42059.701319444444</v>
      </c>
      <c r="K3378">
        <v>1424796594</v>
      </c>
      <c r="L3378" t="b">
        <v>0</v>
      </c>
      <c r="M3378">
        <v>19</v>
      </c>
      <c r="N3378" t="b">
        <v>1</v>
      </c>
      <c r="O3378" t="s">
        <v>8269</v>
      </c>
      <c r="P3378">
        <f t="shared" si="104"/>
        <v>2015</v>
      </c>
      <c r="Q3378" s="12" t="s">
        <v>8315</v>
      </c>
      <c r="R3378" t="s">
        <v>8316</v>
      </c>
      <c r="S3378">
        <f t="shared" si="105"/>
        <v>2</v>
      </c>
      <c r="T3378" s="17" t="s">
        <v>8366</v>
      </c>
    </row>
    <row r="3379" spans="1:20" ht="43.2" x14ac:dyDescent="0.5500000000000000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9">
        <v>42053.732627314814</v>
      </c>
      <c r="K3379">
        <v>1424280899</v>
      </c>
      <c r="L3379" t="b">
        <v>0</v>
      </c>
      <c r="M3379">
        <v>77</v>
      </c>
      <c r="N3379" t="b">
        <v>1</v>
      </c>
      <c r="O3379" t="s">
        <v>8269</v>
      </c>
      <c r="P3379">
        <f t="shared" si="104"/>
        <v>2015</v>
      </c>
      <c r="Q3379" s="12" t="s">
        <v>8315</v>
      </c>
      <c r="R3379" t="s">
        <v>8316</v>
      </c>
      <c r="S3379">
        <f t="shared" si="105"/>
        <v>2</v>
      </c>
      <c r="T3379" s="17" t="s">
        <v>8366</v>
      </c>
    </row>
    <row r="3380" spans="1:20" ht="43.2" x14ac:dyDescent="0.5500000000000000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9">
        <v>41858.355393518519</v>
      </c>
      <c r="K3380">
        <v>1407400306</v>
      </c>
      <c r="L3380" t="b">
        <v>0</v>
      </c>
      <c r="M3380">
        <v>21</v>
      </c>
      <c r="N3380" t="b">
        <v>1</v>
      </c>
      <c r="O3380" t="s">
        <v>8269</v>
      </c>
      <c r="P3380">
        <f t="shared" si="104"/>
        <v>2014</v>
      </c>
      <c r="Q3380" s="12" t="s">
        <v>8315</v>
      </c>
      <c r="R3380" t="s">
        <v>8316</v>
      </c>
      <c r="S3380">
        <f t="shared" si="105"/>
        <v>8</v>
      </c>
      <c r="T3380" s="17" t="s">
        <v>8372</v>
      </c>
    </row>
    <row r="3381" spans="1:20" ht="43.2" x14ac:dyDescent="0.5500000000000000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9">
        <v>42225.513888888891</v>
      </c>
      <c r="K3381">
        <v>1439122800</v>
      </c>
      <c r="L3381" t="b">
        <v>0</v>
      </c>
      <c r="M3381">
        <v>38</v>
      </c>
      <c r="N3381" t="b">
        <v>1</v>
      </c>
      <c r="O3381" t="s">
        <v>8269</v>
      </c>
      <c r="P3381">
        <f t="shared" si="104"/>
        <v>2015</v>
      </c>
      <c r="Q3381" s="12" t="s">
        <v>8315</v>
      </c>
      <c r="R3381" t="s">
        <v>8316</v>
      </c>
      <c r="S3381">
        <f t="shared" si="105"/>
        <v>8</v>
      </c>
      <c r="T3381" s="17" t="s">
        <v>8372</v>
      </c>
    </row>
    <row r="3382" spans="1:20" ht="43.2" x14ac:dyDescent="0.5500000000000000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9">
        <v>41937.953449074077</v>
      </c>
      <c r="K3382">
        <v>1414277578</v>
      </c>
      <c r="L3382" t="b">
        <v>0</v>
      </c>
      <c r="M3382">
        <v>28</v>
      </c>
      <c r="N3382" t="b">
        <v>1</v>
      </c>
      <c r="O3382" t="s">
        <v>8269</v>
      </c>
      <c r="P3382">
        <f t="shared" si="104"/>
        <v>2014</v>
      </c>
      <c r="Q3382" s="12" t="s">
        <v>8315</v>
      </c>
      <c r="R3382" t="s">
        <v>8316</v>
      </c>
      <c r="S3382">
        <f t="shared" si="105"/>
        <v>10</v>
      </c>
      <c r="T3382" s="17" t="s">
        <v>8374</v>
      </c>
    </row>
    <row r="3383" spans="1:20" ht="43.2" x14ac:dyDescent="0.5500000000000000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9">
        <v>42044.184988425928</v>
      </c>
      <c r="K3383">
        <v>1423455983</v>
      </c>
      <c r="L3383" t="b">
        <v>0</v>
      </c>
      <c r="M3383">
        <v>48</v>
      </c>
      <c r="N3383" t="b">
        <v>1</v>
      </c>
      <c r="O3383" t="s">
        <v>8269</v>
      </c>
      <c r="P3383">
        <f t="shared" si="104"/>
        <v>2015</v>
      </c>
      <c r="Q3383" s="12" t="s">
        <v>8315</v>
      </c>
      <c r="R3383" t="s">
        <v>8316</v>
      </c>
      <c r="S3383">
        <f t="shared" si="105"/>
        <v>2</v>
      </c>
      <c r="T3383" s="17" t="s">
        <v>8366</v>
      </c>
    </row>
    <row r="3384" spans="1:20" ht="43.2" x14ac:dyDescent="0.5500000000000000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9">
        <v>42559.431203703702</v>
      </c>
      <c r="K3384">
        <v>1467973256</v>
      </c>
      <c r="L3384" t="b">
        <v>0</v>
      </c>
      <c r="M3384">
        <v>46</v>
      </c>
      <c r="N3384" t="b">
        <v>1</v>
      </c>
      <c r="O3384" t="s">
        <v>8269</v>
      </c>
      <c r="P3384">
        <f t="shared" si="104"/>
        <v>2016</v>
      </c>
      <c r="Q3384" s="12" t="s">
        <v>8315</v>
      </c>
      <c r="R3384" t="s">
        <v>8316</v>
      </c>
      <c r="S3384">
        <f t="shared" si="105"/>
        <v>7</v>
      </c>
      <c r="T3384" s="17" t="s">
        <v>8371</v>
      </c>
    </row>
    <row r="3385" spans="1:20" ht="43.2" x14ac:dyDescent="0.5500000000000000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9">
        <v>42524.782638888886</v>
      </c>
      <c r="K3385">
        <v>1464979620</v>
      </c>
      <c r="L3385" t="b">
        <v>0</v>
      </c>
      <c r="M3385">
        <v>30</v>
      </c>
      <c r="N3385" t="b">
        <v>1</v>
      </c>
      <c r="O3385" t="s">
        <v>8269</v>
      </c>
      <c r="P3385">
        <f t="shared" si="104"/>
        <v>2016</v>
      </c>
      <c r="Q3385" s="12" t="s">
        <v>8315</v>
      </c>
      <c r="R3385" t="s">
        <v>8316</v>
      </c>
      <c r="S3385">
        <f t="shared" si="105"/>
        <v>6</v>
      </c>
      <c r="T3385" s="17" t="s">
        <v>8370</v>
      </c>
    </row>
    <row r="3386" spans="1:20" ht="43.2" x14ac:dyDescent="0.5500000000000000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9">
        <v>42292.087592592594</v>
      </c>
      <c r="K3386">
        <v>1444874768</v>
      </c>
      <c r="L3386" t="b">
        <v>0</v>
      </c>
      <c r="M3386">
        <v>64</v>
      </c>
      <c r="N3386" t="b">
        <v>1</v>
      </c>
      <c r="O3386" t="s">
        <v>8269</v>
      </c>
      <c r="P3386">
        <f t="shared" si="104"/>
        <v>2015</v>
      </c>
      <c r="Q3386" s="12" t="s">
        <v>8315</v>
      </c>
      <c r="R3386" t="s">
        <v>8316</v>
      </c>
      <c r="S3386">
        <f t="shared" si="105"/>
        <v>10</v>
      </c>
      <c r="T3386" s="17" t="s">
        <v>8374</v>
      </c>
    </row>
    <row r="3387" spans="1:20" ht="43.2" x14ac:dyDescent="0.5500000000000000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9">
        <v>41953.8675</v>
      </c>
      <c r="K3387">
        <v>1415652552</v>
      </c>
      <c r="L3387" t="b">
        <v>0</v>
      </c>
      <c r="M3387">
        <v>15</v>
      </c>
      <c r="N3387" t="b">
        <v>1</v>
      </c>
      <c r="O3387" t="s">
        <v>8269</v>
      </c>
      <c r="P3387">
        <f t="shared" si="104"/>
        <v>2014</v>
      </c>
      <c r="Q3387" s="12" t="s">
        <v>8315</v>
      </c>
      <c r="R3387" t="s">
        <v>8316</v>
      </c>
      <c r="S3387">
        <f t="shared" si="105"/>
        <v>11</v>
      </c>
      <c r="T3387" s="17" t="s">
        <v>8375</v>
      </c>
    </row>
    <row r="3388" spans="1:20" ht="43.2" x14ac:dyDescent="0.5500000000000000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9">
        <v>41946.644745370373</v>
      </c>
      <c r="K3388">
        <v>1415028506</v>
      </c>
      <c r="L3388" t="b">
        <v>0</v>
      </c>
      <c r="M3388">
        <v>41</v>
      </c>
      <c r="N3388" t="b">
        <v>1</v>
      </c>
      <c r="O3388" t="s">
        <v>8269</v>
      </c>
      <c r="P3388">
        <f t="shared" si="104"/>
        <v>2014</v>
      </c>
      <c r="Q3388" s="12" t="s">
        <v>8315</v>
      </c>
      <c r="R3388" t="s">
        <v>8316</v>
      </c>
      <c r="S3388">
        <f t="shared" si="105"/>
        <v>11</v>
      </c>
      <c r="T3388" s="17" t="s">
        <v>8375</v>
      </c>
    </row>
    <row r="3389" spans="1:20" ht="43.2" x14ac:dyDescent="0.5500000000000000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9">
        <v>41947.762592592589</v>
      </c>
      <c r="K3389">
        <v>1415125088</v>
      </c>
      <c r="L3389" t="b">
        <v>0</v>
      </c>
      <c r="M3389">
        <v>35</v>
      </c>
      <c r="N3389" t="b">
        <v>1</v>
      </c>
      <c r="O3389" t="s">
        <v>8269</v>
      </c>
      <c r="P3389">
        <f t="shared" si="104"/>
        <v>2014</v>
      </c>
      <c r="Q3389" s="12" t="s">
        <v>8315</v>
      </c>
      <c r="R3389" t="s">
        <v>8316</v>
      </c>
      <c r="S3389">
        <f t="shared" si="105"/>
        <v>11</v>
      </c>
      <c r="T3389" s="17" t="s">
        <v>8375</v>
      </c>
    </row>
    <row r="3390" spans="1:20" ht="43.2" x14ac:dyDescent="0.5500000000000000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9">
        <v>42143.461122685185</v>
      </c>
      <c r="K3390">
        <v>1432033441</v>
      </c>
      <c r="L3390" t="b">
        <v>0</v>
      </c>
      <c r="M3390">
        <v>45</v>
      </c>
      <c r="N3390" t="b">
        <v>1</v>
      </c>
      <c r="O3390" t="s">
        <v>8269</v>
      </c>
      <c r="P3390">
        <f t="shared" si="104"/>
        <v>2015</v>
      </c>
      <c r="Q3390" s="12" t="s">
        <v>8315</v>
      </c>
      <c r="R3390" t="s">
        <v>8316</v>
      </c>
      <c r="S3390">
        <f t="shared" si="105"/>
        <v>5</v>
      </c>
      <c r="T3390" s="17" t="s">
        <v>8369</v>
      </c>
    </row>
    <row r="3391" spans="1:20" ht="43.2" x14ac:dyDescent="0.5500000000000000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9">
        <v>42494.563449074078</v>
      </c>
      <c r="K3391">
        <v>1462368682</v>
      </c>
      <c r="L3391" t="b">
        <v>0</v>
      </c>
      <c r="M3391">
        <v>62</v>
      </c>
      <c r="N3391" t="b">
        <v>1</v>
      </c>
      <c r="O3391" t="s">
        <v>8269</v>
      </c>
      <c r="P3391">
        <f t="shared" si="104"/>
        <v>2016</v>
      </c>
      <c r="Q3391" s="12" t="s">
        <v>8315</v>
      </c>
      <c r="R3391" t="s">
        <v>8316</v>
      </c>
      <c r="S3391">
        <f t="shared" si="105"/>
        <v>5</v>
      </c>
      <c r="T3391" s="17" t="s">
        <v>8369</v>
      </c>
    </row>
    <row r="3392" spans="1:20" ht="43.2" x14ac:dyDescent="0.5500000000000000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9">
        <v>41815.774826388886</v>
      </c>
      <c r="K3392">
        <v>1403721345</v>
      </c>
      <c r="L3392" t="b">
        <v>0</v>
      </c>
      <c r="M3392">
        <v>22</v>
      </c>
      <c r="N3392" t="b">
        <v>1</v>
      </c>
      <c r="O3392" t="s">
        <v>8269</v>
      </c>
      <c r="P3392">
        <f t="shared" si="104"/>
        <v>2014</v>
      </c>
      <c r="Q3392" s="12" t="s">
        <v>8315</v>
      </c>
      <c r="R3392" t="s">
        <v>8316</v>
      </c>
      <c r="S3392">
        <f t="shared" si="105"/>
        <v>6</v>
      </c>
      <c r="T3392" s="17" t="s">
        <v>8370</v>
      </c>
    </row>
    <row r="3393" spans="1:20" ht="43.2" x14ac:dyDescent="0.5500000000000000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9">
        <v>41830.545694444445</v>
      </c>
      <c r="K3393">
        <v>1404997548</v>
      </c>
      <c r="L3393" t="b">
        <v>0</v>
      </c>
      <c r="M3393">
        <v>18</v>
      </c>
      <c r="N3393" t="b">
        <v>1</v>
      </c>
      <c r="O3393" t="s">
        <v>8269</v>
      </c>
      <c r="P3393">
        <f t="shared" si="104"/>
        <v>2014</v>
      </c>
      <c r="Q3393" s="12" t="s">
        <v>8315</v>
      </c>
      <c r="R3393" t="s">
        <v>8316</v>
      </c>
      <c r="S3393">
        <f t="shared" si="105"/>
        <v>7</v>
      </c>
      <c r="T3393" s="17" t="s">
        <v>8371</v>
      </c>
    </row>
    <row r="3394" spans="1:20" ht="43.2" x14ac:dyDescent="0.5500000000000000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9">
        <v>42446.845543981479</v>
      </c>
      <c r="K3394">
        <v>1458245855</v>
      </c>
      <c r="L3394" t="b">
        <v>0</v>
      </c>
      <c r="M3394">
        <v>12</v>
      </c>
      <c r="N3394" t="b">
        <v>1</v>
      </c>
      <c r="O3394" t="s">
        <v>8269</v>
      </c>
      <c r="P3394">
        <f t="shared" si="104"/>
        <v>2016</v>
      </c>
      <c r="Q3394" s="12" t="s">
        <v>8315</v>
      </c>
      <c r="R3394" t="s">
        <v>8316</v>
      </c>
      <c r="S3394">
        <f t="shared" si="105"/>
        <v>3</v>
      </c>
      <c r="T3394" s="17" t="s">
        <v>8367</v>
      </c>
    </row>
    <row r="3395" spans="1:20" ht="43.2" x14ac:dyDescent="0.5500000000000000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9">
        <v>41923.921643518515</v>
      </c>
      <c r="K3395">
        <v>1413065230</v>
      </c>
      <c r="L3395" t="b">
        <v>0</v>
      </c>
      <c r="M3395">
        <v>44</v>
      </c>
      <c r="N3395" t="b">
        <v>1</v>
      </c>
      <c r="O3395" t="s">
        <v>8269</v>
      </c>
      <c r="P3395">
        <f t="shared" ref="P3395:P3458" si="106">YEAR(J3395)</f>
        <v>2014</v>
      </c>
      <c r="Q3395" s="12" t="s">
        <v>8315</v>
      </c>
      <c r="R3395" t="s">
        <v>8316</v>
      </c>
      <c r="S3395">
        <f t="shared" ref="S3395:S3458" si="107">MONTH(J3395)</f>
        <v>10</v>
      </c>
      <c r="T3395" s="17" t="s">
        <v>8374</v>
      </c>
    </row>
    <row r="3396" spans="1:20" ht="43.2" x14ac:dyDescent="0.5500000000000000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9">
        <v>41817.59542824074</v>
      </c>
      <c r="K3396">
        <v>1403878645</v>
      </c>
      <c r="L3396" t="b">
        <v>0</v>
      </c>
      <c r="M3396">
        <v>27</v>
      </c>
      <c r="N3396" t="b">
        <v>1</v>
      </c>
      <c r="O3396" t="s">
        <v>8269</v>
      </c>
      <c r="P3396">
        <f t="shared" si="106"/>
        <v>2014</v>
      </c>
      <c r="Q3396" s="12" t="s">
        <v>8315</v>
      </c>
      <c r="R3396" t="s">
        <v>8316</v>
      </c>
      <c r="S3396">
        <f t="shared" si="107"/>
        <v>6</v>
      </c>
      <c r="T3396" s="17" t="s">
        <v>8370</v>
      </c>
    </row>
    <row r="3397" spans="1:20" ht="28.8" x14ac:dyDescent="0.5500000000000000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9">
        <v>42140.712314814817</v>
      </c>
      <c r="K3397">
        <v>1431795944</v>
      </c>
      <c r="L3397" t="b">
        <v>0</v>
      </c>
      <c r="M3397">
        <v>38</v>
      </c>
      <c r="N3397" t="b">
        <v>1</v>
      </c>
      <c r="O3397" t="s">
        <v>8269</v>
      </c>
      <c r="P3397">
        <f t="shared" si="106"/>
        <v>2015</v>
      </c>
      <c r="Q3397" s="12" t="s">
        <v>8315</v>
      </c>
      <c r="R3397" t="s">
        <v>8316</v>
      </c>
      <c r="S3397">
        <f t="shared" si="107"/>
        <v>5</v>
      </c>
      <c r="T3397" s="17" t="s">
        <v>8369</v>
      </c>
    </row>
    <row r="3398" spans="1:20" ht="43.2" x14ac:dyDescent="0.5500000000000000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9">
        <v>41764.446631944447</v>
      </c>
      <c r="K3398">
        <v>1399286589</v>
      </c>
      <c r="L3398" t="b">
        <v>0</v>
      </c>
      <c r="M3398">
        <v>28</v>
      </c>
      <c r="N3398" t="b">
        <v>1</v>
      </c>
      <c r="O3398" t="s">
        <v>8269</v>
      </c>
      <c r="P3398">
        <f t="shared" si="106"/>
        <v>2014</v>
      </c>
      <c r="Q3398" s="12" t="s">
        <v>8315</v>
      </c>
      <c r="R3398" t="s">
        <v>8316</v>
      </c>
      <c r="S3398">
        <f t="shared" si="107"/>
        <v>5</v>
      </c>
      <c r="T3398" s="17" t="s">
        <v>8369</v>
      </c>
    </row>
    <row r="3399" spans="1:20" ht="28.8" x14ac:dyDescent="0.5500000000000000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9">
        <v>42378.478344907409</v>
      </c>
      <c r="K3399">
        <v>1452338929</v>
      </c>
      <c r="L3399" t="b">
        <v>0</v>
      </c>
      <c r="M3399">
        <v>24</v>
      </c>
      <c r="N3399" t="b">
        <v>1</v>
      </c>
      <c r="O3399" t="s">
        <v>8269</v>
      </c>
      <c r="P3399">
        <f t="shared" si="106"/>
        <v>2016</v>
      </c>
      <c r="Q3399" s="12" t="s">
        <v>8315</v>
      </c>
      <c r="R3399" t="s">
        <v>8316</v>
      </c>
      <c r="S3399">
        <f t="shared" si="107"/>
        <v>1</v>
      </c>
      <c r="T3399" s="17" t="s">
        <v>8365</v>
      </c>
    </row>
    <row r="3400" spans="1:20" ht="43.2" x14ac:dyDescent="0.5500000000000000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9">
        <v>41941.75203703704</v>
      </c>
      <c r="K3400">
        <v>1414605776</v>
      </c>
      <c r="L3400" t="b">
        <v>0</v>
      </c>
      <c r="M3400">
        <v>65</v>
      </c>
      <c r="N3400" t="b">
        <v>1</v>
      </c>
      <c r="O3400" t="s">
        <v>8269</v>
      </c>
      <c r="P3400">
        <f t="shared" si="106"/>
        <v>2014</v>
      </c>
      <c r="Q3400" s="12" t="s">
        <v>8315</v>
      </c>
      <c r="R3400" t="s">
        <v>8316</v>
      </c>
      <c r="S3400">
        <f t="shared" si="107"/>
        <v>10</v>
      </c>
      <c r="T3400" s="17" t="s">
        <v>8374</v>
      </c>
    </row>
    <row r="3401" spans="1:20" ht="43.2" x14ac:dyDescent="0.5500000000000000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9">
        <v>42026.920428240737</v>
      </c>
      <c r="K3401">
        <v>1421964325</v>
      </c>
      <c r="L3401" t="b">
        <v>0</v>
      </c>
      <c r="M3401">
        <v>46</v>
      </c>
      <c r="N3401" t="b">
        <v>1</v>
      </c>
      <c r="O3401" t="s">
        <v>8269</v>
      </c>
      <c r="P3401">
        <f t="shared" si="106"/>
        <v>2015</v>
      </c>
      <c r="Q3401" s="12" t="s">
        <v>8315</v>
      </c>
      <c r="R3401" t="s">
        <v>8316</v>
      </c>
      <c r="S3401">
        <f t="shared" si="107"/>
        <v>1</v>
      </c>
      <c r="T3401" s="17" t="s">
        <v>8365</v>
      </c>
    </row>
    <row r="3402" spans="1:20" ht="43.2" x14ac:dyDescent="0.5500000000000000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9">
        <v>41834.953865740739</v>
      </c>
      <c r="K3402">
        <v>1405378414</v>
      </c>
      <c r="L3402" t="b">
        <v>0</v>
      </c>
      <c r="M3402">
        <v>85</v>
      </c>
      <c r="N3402" t="b">
        <v>1</v>
      </c>
      <c r="O3402" t="s">
        <v>8269</v>
      </c>
      <c r="P3402">
        <f t="shared" si="106"/>
        <v>2014</v>
      </c>
      <c r="Q3402" s="12" t="s">
        <v>8315</v>
      </c>
      <c r="R3402" t="s">
        <v>8316</v>
      </c>
      <c r="S3402">
        <f t="shared" si="107"/>
        <v>7</v>
      </c>
      <c r="T3402" s="17" t="s">
        <v>8371</v>
      </c>
    </row>
    <row r="3403" spans="1:20" ht="43.2" x14ac:dyDescent="0.5500000000000000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9">
        <v>42193.723912037036</v>
      </c>
      <c r="K3403">
        <v>1436376146</v>
      </c>
      <c r="L3403" t="b">
        <v>0</v>
      </c>
      <c r="M3403">
        <v>66</v>
      </c>
      <c r="N3403" t="b">
        <v>1</v>
      </c>
      <c r="O3403" t="s">
        <v>8269</v>
      </c>
      <c r="P3403">
        <f t="shared" si="106"/>
        <v>2015</v>
      </c>
      <c r="Q3403" s="12" t="s">
        <v>8315</v>
      </c>
      <c r="R3403" t="s">
        <v>8316</v>
      </c>
      <c r="S3403">
        <f t="shared" si="107"/>
        <v>7</v>
      </c>
      <c r="T3403" s="17" t="s">
        <v>8371</v>
      </c>
    </row>
    <row r="3404" spans="1:20" ht="43.2" x14ac:dyDescent="0.5500000000000000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9">
        <v>42290.61855324074</v>
      </c>
      <c r="K3404">
        <v>1444747843</v>
      </c>
      <c r="L3404" t="b">
        <v>0</v>
      </c>
      <c r="M3404">
        <v>165</v>
      </c>
      <c r="N3404" t="b">
        <v>1</v>
      </c>
      <c r="O3404" t="s">
        <v>8269</v>
      </c>
      <c r="P3404">
        <f t="shared" si="106"/>
        <v>2015</v>
      </c>
      <c r="Q3404" s="12" t="s">
        <v>8315</v>
      </c>
      <c r="R3404" t="s">
        <v>8316</v>
      </c>
      <c r="S3404">
        <f t="shared" si="107"/>
        <v>10</v>
      </c>
      <c r="T3404" s="17" t="s">
        <v>8374</v>
      </c>
    </row>
    <row r="3405" spans="1:20" ht="43.2" x14ac:dyDescent="0.5500000000000000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9">
        <v>42150.462083333332</v>
      </c>
      <c r="K3405">
        <v>1432638324</v>
      </c>
      <c r="L3405" t="b">
        <v>0</v>
      </c>
      <c r="M3405">
        <v>17</v>
      </c>
      <c r="N3405" t="b">
        <v>1</v>
      </c>
      <c r="O3405" t="s">
        <v>8269</v>
      </c>
      <c r="P3405">
        <f t="shared" si="106"/>
        <v>2015</v>
      </c>
      <c r="Q3405" s="12" t="s">
        <v>8315</v>
      </c>
      <c r="R3405" t="s">
        <v>8316</v>
      </c>
      <c r="S3405">
        <f t="shared" si="107"/>
        <v>5</v>
      </c>
      <c r="T3405" s="17" t="s">
        <v>8369</v>
      </c>
    </row>
    <row r="3406" spans="1:20" ht="43.2" x14ac:dyDescent="0.5500000000000000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9">
        <v>42152.503495370373</v>
      </c>
      <c r="K3406">
        <v>1432814702</v>
      </c>
      <c r="L3406" t="b">
        <v>0</v>
      </c>
      <c r="M3406">
        <v>3</v>
      </c>
      <c r="N3406" t="b">
        <v>1</v>
      </c>
      <c r="O3406" t="s">
        <v>8269</v>
      </c>
      <c r="P3406">
        <f t="shared" si="106"/>
        <v>2015</v>
      </c>
      <c r="Q3406" s="12" t="s">
        <v>8315</v>
      </c>
      <c r="R3406" t="s">
        <v>8316</v>
      </c>
      <c r="S3406">
        <f t="shared" si="107"/>
        <v>5</v>
      </c>
      <c r="T3406" s="17" t="s">
        <v>8369</v>
      </c>
    </row>
    <row r="3407" spans="1:20" ht="43.2" x14ac:dyDescent="0.5500000000000000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9">
        <v>42410.017199074071</v>
      </c>
      <c r="K3407">
        <v>1455063886</v>
      </c>
      <c r="L3407" t="b">
        <v>0</v>
      </c>
      <c r="M3407">
        <v>17</v>
      </c>
      <c r="N3407" t="b">
        <v>1</v>
      </c>
      <c r="O3407" t="s">
        <v>8269</v>
      </c>
      <c r="P3407">
        <f t="shared" si="106"/>
        <v>2016</v>
      </c>
      <c r="Q3407" s="12" t="s">
        <v>8315</v>
      </c>
      <c r="R3407" t="s">
        <v>8316</v>
      </c>
      <c r="S3407">
        <f t="shared" si="107"/>
        <v>2</v>
      </c>
      <c r="T3407" s="17" t="s">
        <v>8366</v>
      </c>
    </row>
    <row r="3408" spans="1:20" ht="28.8" x14ac:dyDescent="0.5500000000000000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9">
        <v>41791.492777777778</v>
      </c>
      <c r="K3408">
        <v>1401623376</v>
      </c>
      <c r="L3408" t="b">
        <v>0</v>
      </c>
      <c r="M3408">
        <v>91</v>
      </c>
      <c r="N3408" t="b">
        <v>1</v>
      </c>
      <c r="O3408" t="s">
        <v>8269</v>
      </c>
      <c r="P3408">
        <f t="shared" si="106"/>
        <v>2014</v>
      </c>
      <c r="Q3408" s="12" t="s">
        <v>8315</v>
      </c>
      <c r="R3408" t="s">
        <v>8316</v>
      </c>
      <c r="S3408">
        <f t="shared" si="107"/>
        <v>6</v>
      </c>
      <c r="T3408" s="17" t="s">
        <v>8370</v>
      </c>
    </row>
    <row r="3409" spans="1:20" ht="57.6" x14ac:dyDescent="0.5500000000000000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9">
        <v>41796.422326388885</v>
      </c>
      <c r="K3409">
        <v>1402049289</v>
      </c>
      <c r="L3409" t="b">
        <v>0</v>
      </c>
      <c r="M3409">
        <v>67</v>
      </c>
      <c r="N3409" t="b">
        <v>1</v>
      </c>
      <c r="O3409" t="s">
        <v>8269</v>
      </c>
      <c r="P3409">
        <f t="shared" si="106"/>
        <v>2014</v>
      </c>
      <c r="Q3409" s="12" t="s">
        <v>8315</v>
      </c>
      <c r="R3409" t="s">
        <v>8316</v>
      </c>
      <c r="S3409">
        <f t="shared" si="107"/>
        <v>6</v>
      </c>
      <c r="T3409" s="17" t="s">
        <v>8370</v>
      </c>
    </row>
    <row r="3410" spans="1:20" ht="43.2" x14ac:dyDescent="0.5500000000000000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9">
        <v>41808.991944444446</v>
      </c>
      <c r="K3410">
        <v>1403135304</v>
      </c>
      <c r="L3410" t="b">
        <v>0</v>
      </c>
      <c r="M3410">
        <v>18</v>
      </c>
      <c r="N3410" t="b">
        <v>1</v>
      </c>
      <c r="O3410" t="s">
        <v>8269</v>
      </c>
      <c r="P3410">
        <f t="shared" si="106"/>
        <v>2014</v>
      </c>
      <c r="Q3410" s="12" t="s">
        <v>8315</v>
      </c>
      <c r="R3410" t="s">
        <v>8316</v>
      </c>
      <c r="S3410">
        <f t="shared" si="107"/>
        <v>6</v>
      </c>
      <c r="T3410" s="17" t="s">
        <v>8370</v>
      </c>
    </row>
    <row r="3411" spans="1:20" ht="43.2" x14ac:dyDescent="0.5500000000000000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9">
        <v>42544.814328703702</v>
      </c>
      <c r="K3411">
        <v>1466710358</v>
      </c>
      <c r="L3411" t="b">
        <v>0</v>
      </c>
      <c r="M3411">
        <v>21</v>
      </c>
      <c r="N3411" t="b">
        <v>1</v>
      </c>
      <c r="O3411" t="s">
        <v>8269</v>
      </c>
      <c r="P3411">
        <f t="shared" si="106"/>
        <v>2016</v>
      </c>
      <c r="Q3411" s="12" t="s">
        <v>8315</v>
      </c>
      <c r="R3411" t="s">
        <v>8316</v>
      </c>
      <c r="S3411">
        <f t="shared" si="107"/>
        <v>6</v>
      </c>
      <c r="T3411" s="17" t="s">
        <v>8370</v>
      </c>
    </row>
    <row r="3412" spans="1:20" ht="43.2" x14ac:dyDescent="0.5500000000000000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9">
        <v>42500.041550925926</v>
      </c>
      <c r="K3412">
        <v>1462841990</v>
      </c>
      <c r="L3412" t="b">
        <v>0</v>
      </c>
      <c r="M3412">
        <v>40</v>
      </c>
      <c r="N3412" t="b">
        <v>1</v>
      </c>
      <c r="O3412" t="s">
        <v>8269</v>
      </c>
      <c r="P3412">
        <f t="shared" si="106"/>
        <v>2016</v>
      </c>
      <c r="Q3412" s="12" t="s">
        <v>8315</v>
      </c>
      <c r="R3412" t="s">
        <v>8316</v>
      </c>
      <c r="S3412">
        <f t="shared" si="107"/>
        <v>5</v>
      </c>
      <c r="T3412" s="17" t="s">
        <v>8369</v>
      </c>
    </row>
    <row r="3413" spans="1:20" ht="43.2" x14ac:dyDescent="0.5500000000000000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9">
        <v>42265.022824074076</v>
      </c>
      <c r="K3413">
        <v>1442536372</v>
      </c>
      <c r="L3413" t="b">
        <v>0</v>
      </c>
      <c r="M3413">
        <v>78</v>
      </c>
      <c r="N3413" t="b">
        <v>1</v>
      </c>
      <c r="O3413" t="s">
        <v>8269</v>
      </c>
      <c r="P3413">
        <f t="shared" si="106"/>
        <v>2015</v>
      </c>
      <c r="Q3413" s="12" t="s">
        <v>8315</v>
      </c>
      <c r="R3413" t="s">
        <v>8316</v>
      </c>
      <c r="S3413">
        <f t="shared" si="107"/>
        <v>9</v>
      </c>
      <c r="T3413" s="17" t="s">
        <v>8373</v>
      </c>
    </row>
    <row r="3414" spans="1:20" ht="43.2" x14ac:dyDescent="0.5500000000000000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9">
        <v>41879.959050925929</v>
      </c>
      <c r="K3414">
        <v>1409266862</v>
      </c>
      <c r="L3414" t="b">
        <v>0</v>
      </c>
      <c r="M3414">
        <v>26</v>
      </c>
      <c r="N3414" t="b">
        <v>1</v>
      </c>
      <c r="O3414" t="s">
        <v>8269</v>
      </c>
      <c r="P3414">
        <f t="shared" si="106"/>
        <v>2014</v>
      </c>
      <c r="Q3414" s="12" t="s">
        <v>8315</v>
      </c>
      <c r="R3414" t="s">
        <v>8316</v>
      </c>
      <c r="S3414">
        <f t="shared" si="107"/>
        <v>8</v>
      </c>
      <c r="T3414" s="17" t="s">
        <v>8372</v>
      </c>
    </row>
    <row r="3415" spans="1:20" ht="43.2" x14ac:dyDescent="0.5500000000000000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9">
        <v>42053.733078703706</v>
      </c>
      <c r="K3415">
        <v>1424280938</v>
      </c>
      <c r="L3415" t="b">
        <v>0</v>
      </c>
      <c r="M3415">
        <v>14</v>
      </c>
      <c r="N3415" t="b">
        <v>1</v>
      </c>
      <c r="O3415" t="s">
        <v>8269</v>
      </c>
      <c r="P3415">
        <f t="shared" si="106"/>
        <v>2015</v>
      </c>
      <c r="Q3415" s="12" t="s">
        <v>8315</v>
      </c>
      <c r="R3415" t="s">
        <v>8316</v>
      </c>
      <c r="S3415">
        <f t="shared" si="107"/>
        <v>2</v>
      </c>
      <c r="T3415" s="17" t="s">
        <v>8366</v>
      </c>
    </row>
    <row r="3416" spans="1:20" ht="43.2" x14ac:dyDescent="0.5500000000000000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9">
        <v>42675.832465277781</v>
      </c>
      <c r="K3416">
        <v>1478030325</v>
      </c>
      <c r="L3416" t="b">
        <v>0</v>
      </c>
      <c r="M3416">
        <v>44</v>
      </c>
      <c r="N3416" t="b">
        <v>1</v>
      </c>
      <c r="O3416" t="s">
        <v>8269</v>
      </c>
      <c r="P3416">
        <f t="shared" si="106"/>
        <v>2016</v>
      </c>
      <c r="Q3416" s="12" t="s">
        <v>8315</v>
      </c>
      <c r="R3416" t="s">
        <v>8316</v>
      </c>
      <c r="S3416">
        <f t="shared" si="107"/>
        <v>11</v>
      </c>
      <c r="T3416" s="17" t="s">
        <v>8375</v>
      </c>
    </row>
    <row r="3417" spans="1:20" ht="28.8" x14ac:dyDescent="0.5500000000000000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9">
        <v>42467.144166666665</v>
      </c>
      <c r="K3417">
        <v>1459999656</v>
      </c>
      <c r="L3417" t="b">
        <v>0</v>
      </c>
      <c r="M3417">
        <v>9</v>
      </c>
      <c r="N3417" t="b">
        <v>1</v>
      </c>
      <c r="O3417" t="s">
        <v>8269</v>
      </c>
      <c r="P3417">
        <f t="shared" si="106"/>
        <v>2016</v>
      </c>
      <c r="Q3417" s="12" t="s">
        <v>8315</v>
      </c>
      <c r="R3417" t="s">
        <v>8316</v>
      </c>
      <c r="S3417">
        <f t="shared" si="107"/>
        <v>4</v>
      </c>
      <c r="T3417" s="17" t="s">
        <v>8368</v>
      </c>
    </row>
    <row r="3418" spans="1:20" ht="57.6" x14ac:dyDescent="0.5500000000000000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9">
        <v>42089.412557870368</v>
      </c>
      <c r="K3418">
        <v>1427363645</v>
      </c>
      <c r="L3418" t="b">
        <v>0</v>
      </c>
      <c r="M3418">
        <v>30</v>
      </c>
      <c r="N3418" t="b">
        <v>1</v>
      </c>
      <c r="O3418" t="s">
        <v>8269</v>
      </c>
      <c r="P3418">
        <f t="shared" si="106"/>
        <v>2015</v>
      </c>
      <c r="Q3418" s="12" t="s">
        <v>8315</v>
      </c>
      <c r="R3418" t="s">
        <v>8316</v>
      </c>
      <c r="S3418">
        <f t="shared" si="107"/>
        <v>3</v>
      </c>
      <c r="T3418" s="17" t="s">
        <v>8367</v>
      </c>
    </row>
    <row r="3419" spans="1:20" ht="43.2" x14ac:dyDescent="0.5500000000000000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9">
        <v>41894.91375</v>
      </c>
      <c r="K3419">
        <v>1410558948</v>
      </c>
      <c r="L3419" t="b">
        <v>0</v>
      </c>
      <c r="M3419">
        <v>45</v>
      </c>
      <c r="N3419" t="b">
        <v>1</v>
      </c>
      <c r="O3419" t="s">
        <v>8269</v>
      </c>
      <c r="P3419">
        <f t="shared" si="106"/>
        <v>2014</v>
      </c>
      <c r="Q3419" s="12" t="s">
        <v>8315</v>
      </c>
      <c r="R3419" t="s">
        <v>8316</v>
      </c>
      <c r="S3419">
        <f t="shared" si="107"/>
        <v>9</v>
      </c>
      <c r="T3419" s="17" t="s">
        <v>8373</v>
      </c>
    </row>
    <row r="3420" spans="1:20" ht="43.2" x14ac:dyDescent="0.5500000000000000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9">
        <v>41752.83457175926</v>
      </c>
      <c r="K3420">
        <v>1398283307</v>
      </c>
      <c r="L3420" t="b">
        <v>0</v>
      </c>
      <c r="M3420">
        <v>56</v>
      </c>
      <c r="N3420" t="b">
        <v>1</v>
      </c>
      <c r="O3420" t="s">
        <v>8269</v>
      </c>
      <c r="P3420">
        <f t="shared" si="106"/>
        <v>2014</v>
      </c>
      <c r="Q3420" s="12" t="s">
        <v>8315</v>
      </c>
      <c r="R3420" t="s">
        <v>8316</v>
      </c>
      <c r="S3420">
        <f t="shared" si="107"/>
        <v>4</v>
      </c>
      <c r="T3420" s="17" t="s">
        <v>8368</v>
      </c>
    </row>
    <row r="3421" spans="1:20" ht="57.6" x14ac:dyDescent="0.5500000000000000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9">
        <v>42448.821585648147</v>
      </c>
      <c r="K3421">
        <v>1458416585</v>
      </c>
      <c r="L3421" t="b">
        <v>0</v>
      </c>
      <c r="M3421">
        <v>46</v>
      </c>
      <c r="N3421" t="b">
        <v>1</v>
      </c>
      <c r="O3421" t="s">
        <v>8269</v>
      </c>
      <c r="P3421">
        <f t="shared" si="106"/>
        <v>2016</v>
      </c>
      <c r="Q3421" s="12" t="s">
        <v>8315</v>
      </c>
      <c r="R3421" t="s">
        <v>8316</v>
      </c>
      <c r="S3421">
        <f t="shared" si="107"/>
        <v>3</v>
      </c>
      <c r="T3421" s="17" t="s">
        <v>8367</v>
      </c>
    </row>
    <row r="3422" spans="1:20" ht="43.2" x14ac:dyDescent="0.5500000000000000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9">
        <v>42405.090300925927</v>
      </c>
      <c r="K3422">
        <v>1454638202</v>
      </c>
      <c r="L3422" t="b">
        <v>0</v>
      </c>
      <c r="M3422">
        <v>34</v>
      </c>
      <c r="N3422" t="b">
        <v>1</v>
      </c>
      <c r="O3422" t="s">
        <v>8269</v>
      </c>
      <c r="P3422">
        <f t="shared" si="106"/>
        <v>2016</v>
      </c>
      <c r="Q3422" s="12" t="s">
        <v>8315</v>
      </c>
      <c r="R3422" t="s">
        <v>8316</v>
      </c>
      <c r="S3422">
        <f t="shared" si="107"/>
        <v>2</v>
      </c>
      <c r="T3422" s="17" t="s">
        <v>8366</v>
      </c>
    </row>
    <row r="3423" spans="1:20" ht="43.2" x14ac:dyDescent="0.5500000000000000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9">
        <v>42037.791238425925</v>
      </c>
      <c r="K3423">
        <v>1422903563</v>
      </c>
      <c r="L3423" t="b">
        <v>0</v>
      </c>
      <c r="M3423">
        <v>98</v>
      </c>
      <c r="N3423" t="b">
        <v>1</v>
      </c>
      <c r="O3423" t="s">
        <v>8269</v>
      </c>
      <c r="P3423">
        <f t="shared" si="106"/>
        <v>2015</v>
      </c>
      <c r="Q3423" s="12" t="s">
        <v>8315</v>
      </c>
      <c r="R3423" t="s">
        <v>8316</v>
      </c>
      <c r="S3423">
        <f t="shared" si="107"/>
        <v>2</v>
      </c>
      <c r="T3423" s="17" t="s">
        <v>8366</v>
      </c>
    </row>
    <row r="3424" spans="1:20" ht="43.2" x14ac:dyDescent="0.5500000000000000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9">
        <v>42323.562222222223</v>
      </c>
      <c r="K3424">
        <v>1447594176</v>
      </c>
      <c r="L3424" t="b">
        <v>0</v>
      </c>
      <c r="M3424">
        <v>46</v>
      </c>
      <c r="N3424" t="b">
        <v>1</v>
      </c>
      <c r="O3424" t="s">
        <v>8269</v>
      </c>
      <c r="P3424">
        <f t="shared" si="106"/>
        <v>2015</v>
      </c>
      <c r="Q3424" s="12" t="s">
        <v>8315</v>
      </c>
      <c r="R3424" t="s">
        <v>8316</v>
      </c>
      <c r="S3424">
        <f t="shared" si="107"/>
        <v>11</v>
      </c>
      <c r="T3424" s="17" t="s">
        <v>8375</v>
      </c>
    </row>
    <row r="3425" spans="1:20" ht="43.2" x14ac:dyDescent="0.5500000000000000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9">
        <v>42088.911354166667</v>
      </c>
      <c r="K3425">
        <v>1427320341</v>
      </c>
      <c r="L3425" t="b">
        <v>0</v>
      </c>
      <c r="M3425">
        <v>10</v>
      </c>
      <c r="N3425" t="b">
        <v>1</v>
      </c>
      <c r="O3425" t="s">
        <v>8269</v>
      </c>
      <c r="P3425">
        <f t="shared" si="106"/>
        <v>2015</v>
      </c>
      <c r="Q3425" s="12" t="s">
        <v>8315</v>
      </c>
      <c r="R3425" t="s">
        <v>8316</v>
      </c>
      <c r="S3425">
        <f t="shared" si="107"/>
        <v>3</v>
      </c>
      <c r="T3425" s="17" t="s">
        <v>8367</v>
      </c>
    </row>
    <row r="3426" spans="1:20" ht="43.2" x14ac:dyDescent="0.5500000000000000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9">
        <v>42018.676898148151</v>
      </c>
      <c r="K3426">
        <v>1421252084</v>
      </c>
      <c r="L3426" t="b">
        <v>0</v>
      </c>
      <c r="M3426">
        <v>76</v>
      </c>
      <c r="N3426" t="b">
        <v>1</v>
      </c>
      <c r="O3426" t="s">
        <v>8269</v>
      </c>
      <c r="P3426">
        <f t="shared" si="106"/>
        <v>2015</v>
      </c>
      <c r="Q3426" s="12" t="s">
        <v>8315</v>
      </c>
      <c r="R3426" t="s">
        <v>8316</v>
      </c>
      <c r="S3426">
        <f t="shared" si="107"/>
        <v>1</v>
      </c>
      <c r="T3426" s="17" t="s">
        <v>8365</v>
      </c>
    </row>
    <row r="3427" spans="1:20" ht="43.2" x14ac:dyDescent="0.5500000000000000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9">
        <v>41884.617314814815</v>
      </c>
      <c r="K3427">
        <v>1409669336</v>
      </c>
      <c r="L3427" t="b">
        <v>0</v>
      </c>
      <c r="M3427">
        <v>104</v>
      </c>
      <c r="N3427" t="b">
        <v>1</v>
      </c>
      <c r="O3427" t="s">
        <v>8269</v>
      </c>
      <c r="P3427">
        <f t="shared" si="106"/>
        <v>2014</v>
      </c>
      <c r="Q3427" s="12" t="s">
        <v>8315</v>
      </c>
      <c r="R3427" t="s">
        <v>8316</v>
      </c>
      <c r="S3427">
        <f t="shared" si="107"/>
        <v>9</v>
      </c>
      <c r="T3427" s="17" t="s">
        <v>8373</v>
      </c>
    </row>
    <row r="3428" spans="1:20" ht="43.2" x14ac:dyDescent="0.5500000000000000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9">
        <v>41884.056747685187</v>
      </c>
      <c r="K3428">
        <v>1409620903</v>
      </c>
      <c r="L3428" t="b">
        <v>0</v>
      </c>
      <c r="M3428">
        <v>87</v>
      </c>
      <c r="N3428" t="b">
        <v>1</v>
      </c>
      <c r="O3428" t="s">
        <v>8269</v>
      </c>
      <c r="P3428">
        <f t="shared" si="106"/>
        <v>2014</v>
      </c>
      <c r="Q3428" s="12" t="s">
        <v>8315</v>
      </c>
      <c r="R3428" t="s">
        <v>8316</v>
      </c>
      <c r="S3428">
        <f t="shared" si="107"/>
        <v>9</v>
      </c>
      <c r="T3428" s="17" t="s">
        <v>8373</v>
      </c>
    </row>
    <row r="3429" spans="1:20" ht="43.2" x14ac:dyDescent="0.5500000000000000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9">
        <v>41792.645277777781</v>
      </c>
      <c r="K3429">
        <v>1401722952</v>
      </c>
      <c r="L3429" t="b">
        <v>0</v>
      </c>
      <c r="M3429">
        <v>29</v>
      </c>
      <c r="N3429" t="b">
        <v>1</v>
      </c>
      <c r="O3429" t="s">
        <v>8269</v>
      </c>
      <c r="P3429">
        <f t="shared" si="106"/>
        <v>2014</v>
      </c>
      <c r="Q3429" s="12" t="s">
        <v>8315</v>
      </c>
      <c r="R3429" t="s">
        <v>8316</v>
      </c>
      <c r="S3429">
        <f t="shared" si="107"/>
        <v>6</v>
      </c>
      <c r="T3429" s="17" t="s">
        <v>8370</v>
      </c>
    </row>
    <row r="3430" spans="1:20" ht="43.2" x14ac:dyDescent="0.5500000000000000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9">
        <v>42038.720451388886</v>
      </c>
      <c r="K3430">
        <v>1422983847</v>
      </c>
      <c r="L3430" t="b">
        <v>0</v>
      </c>
      <c r="M3430">
        <v>51</v>
      </c>
      <c r="N3430" t="b">
        <v>1</v>
      </c>
      <c r="O3430" t="s">
        <v>8269</v>
      </c>
      <c r="P3430">
        <f t="shared" si="106"/>
        <v>2015</v>
      </c>
      <c r="Q3430" s="12" t="s">
        <v>8315</v>
      </c>
      <c r="R3430" t="s">
        <v>8316</v>
      </c>
      <c r="S3430">
        <f t="shared" si="107"/>
        <v>2</v>
      </c>
      <c r="T3430" s="17" t="s">
        <v>8366</v>
      </c>
    </row>
    <row r="3431" spans="1:20" ht="43.2" x14ac:dyDescent="0.5500000000000000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9">
        <v>42662.021539351852</v>
      </c>
      <c r="K3431">
        <v>1476837061</v>
      </c>
      <c r="L3431" t="b">
        <v>0</v>
      </c>
      <c r="M3431">
        <v>12</v>
      </c>
      <c r="N3431" t="b">
        <v>1</v>
      </c>
      <c r="O3431" t="s">
        <v>8269</v>
      </c>
      <c r="P3431">
        <f t="shared" si="106"/>
        <v>2016</v>
      </c>
      <c r="Q3431" s="12" t="s">
        <v>8315</v>
      </c>
      <c r="R3431" t="s">
        <v>8316</v>
      </c>
      <c r="S3431">
        <f t="shared" si="107"/>
        <v>10</v>
      </c>
      <c r="T3431" s="17" t="s">
        <v>8374</v>
      </c>
    </row>
    <row r="3432" spans="1:20" ht="43.2" x14ac:dyDescent="0.5500000000000000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9">
        <v>41820.945613425924</v>
      </c>
      <c r="K3432">
        <v>1404168101</v>
      </c>
      <c r="L3432" t="b">
        <v>0</v>
      </c>
      <c r="M3432">
        <v>72</v>
      </c>
      <c r="N3432" t="b">
        <v>1</v>
      </c>
      <c r="O3432" t="s">
        <v>8269</v>
      </c>
      <c r="P3432">
        <f t="shared" si="106"/>
        <v>2014</v>
      </c>
      <c r="Q3432" s="12" t="s">
        <v>8315</v>
      </c>
      <c r="R3432" t="s">
        <v>8316</v>
      </c>
      <c r="S3432">
        <f t="shared" si="107"/>
        <v>6</v>
      </c>
      <c r="T3432" s="17" t="s">
        <v>8370</v>
      </c>
    </row>
    <row r="3433" spans="1:20" ht="43.2" x14ac:dyDescent="0.5500000000000000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9">
        <v>41839.730937499997</v>
      </c>
      <c r="K3433">
        <v>1405791153</v>
      </c>
      <c r="L3433" t="b">
        <v>0</v>
      </c>
      <c r="M3433">
        <v>21</v>
      </c>
      <c r="N3433" t="b">
        <v>1</v>
      </c>
      <c r="O3433" t="s">
        <v>8269</v>
      </c>
      <c r="P3433">
        <f t="shared" si="106"/>
        <v>2014</v>
      </c>
      <c r="Q3433" s="12" t="s">
        <v>8315</v>
      </c>
      <c r="R3433" t="s">
        <v>8316</v>
      </c>
      <c r="S3433">
        <f t="shared" si="107"/>
        <v>7</v>
      </c>
      <c r="T3433" s="17" t="s">
        <v>8371</v>
      </c>
    </row>
    <row r="3434" spans="1:20" ht="43.2" x14ac:dyDescent="0.5500000000000000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9">
        <v>42380.581180555557</v>
      </c>
      <c r="K3434">
        <v>1452520614</v>
      </c>
      <c r="L3434" t="b">
        <v>0</v>
      </c>
      <c r="M3434">
        <v>42</v>
      </c>
      <c r="N3434" t="b">
        <v>1</v>
      </c>
      <c r="O3434" t="s">
        <v>8269</v>
      </c>
      <c r="P3434">
        <f t="shared" si="106"/>
        <v>2016</v>
      </c>
      <c r="Q3434" s="12" t="s">
        <v>8315</v>
      </c>
      <c r="R3434" t="s">
        <v>8316</v>
      </c>
      <c r="S3434">
        <f t="shared" si="107"/>
        <v>1</v>
      </c>
      <c r="T3434" s="17" t="s">
        <v>8365</v>
      </c>
    </row>
    <row r="3435" spans="1:20" ht="43.2" x14ac:dyDescent="0.5500000000000000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9">
        <v>41776.063136574077</v>
      </c>
      <c r="K3435">
        <v>1400290255</v>
      </c>
      <c r="L3435" t="b">
        <v>0</v>
      </c>
      <c r="M3435">
        <v>71</v>
      </c>
      <c r="N3435" t="b">
        <v>1</v>
      </c>
      <c r="O3435" t="s">
        <v>8269</v>
      </c>
      <c r="P3435">
        <f t="shared" si="106"/>
        <v>2014</v>
      </c>
      <c r="Q3435" s="12" t="s">
        <v>8315</v>
      </c>
      <c r="R3435" t="s">
        <v>8316</v>
      </c>
      <c r="S3435">
        <f t="shared" si="107"/>
        <v>5</v>
      </c>
      <c r="T3435" s="17" t="s">
        <v>8369</v>
      </c>
    </row>
    <row r="3436" spans="1:20" ht="43.2" x14ac:dyDescent="0.5500000000000000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9">
        <v>41800.380428240744</v>
      </c>
      <c r="K3436">
        <v>1402391269</v>
      </c>
      <c r="L3436" t="b">
        <v>0</v>
      </c>
      <c r="M3436">
        <v>168</v>
      </c>
      <c r="N3436" t="b">
        <v>1</v>
      </c>
      <c r="O3436" t="s">
        <v>8269</v>
      </c>
      <c r="P3436">
        <f t="shared" si="106"/>
        <v>2014</v>
      </c>
      <c r="Q3436" s="12" t="s">
        <v>8315</v>
      </c>
      <c r="R3436" t="s">
        <v>8316</v>
      </c>
      <c r="S3436">
        <f t="shared" si="107"/>
        <v>6</v>
      </c>
      <c r="T3436" s="17" t="s">
        <v>8370</v>
      </c>
    </row>
    <row r="3437" spans="1:20" ht="43.2" x14ac:dyDescent="0.5500000000000000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9">
        <v>42572.61681712963</v>
      </c>
      <c r="K3437">
        <v>1469112493</v>
      </c>
      <c r="L3437" t="b">
        <v>0</v>
      </c>
      <c r="M3437">
        <v>19</v>
      </c>
      <c r="N3437" t="b">
        <v>1</v>
      </c>
      <c r="O3437" t="s">
        <v>8269</v>
      </c>
      <c r="P3437">
        <f t="shared" si="106"/>
        <v>2016</v>
      </c>
      <c r="Q3437" s="12" t="s">
        <v>8315</v>
      </c>
      <c r="R3437" t="s">
        <v>8316</v>
      </c>
      <c r="S3437">
        <f t="shared" si="107"/>
        <v>7</v>
      </c>
      <c r="T3437" s="17" t="s">
        <v>8371</v>
      </c>
    </row>
    <row r="3438" spans="1:20" ht="43.2" x14ac:dyDescent="0.5500000000000000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9">
        <v>41851.541585648149</v>
      </c>
      <c r="K3438">
        <v>1406811593</v>
      </c>
      <c r="L3438" t="b">
        <v>0</v>
      </c>
      <c r="M3438">
        <v>37</v>
      </c>
      <c r="N3438" t="b">
        <v>1</v>
      </c>
      <c r="O3438" t="s">
        <v>8269</v>
      </c>
      <c r="P3438">
        <f t="shared" si="106"/>
        <v>2014</v>
      </c>
      <c r="Q3438" s="12" t="s">
        <v>8315</v>
      </c>
      <c r="R3438" t="s">
        <v>8316</v>
      </c>
      <c r="S3438">
        <f t="shared" si="107"/>
        <v>7</v>
      </c>
      <c r="T3438" s="17" t="s">
        <v>8371</v>
      </c>
    </row>
    <row r="3439" spans="1:20" ht="43.2" x14ac:dyDescent="0.5500000000000000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9">
        <v>42205.710879629631</v>
      </c>
      <c r="K3439">
        <v>1437411820</v>
      </c>
      <c r="L3439" t="b">
        <v>0</v>
      </c>
      <c r="M3439">
        <v>36</v>
      </c>
      <c r="N3439" t="b">
        <v>1</v>
      </c>
      <c r="O3439" t="s">
        <v>8269</v>
      </c>
      <c r="P3439">
        <f t="shared" si="106"/>
        <v>2015</v>
      </c>
      <c r="Q3439" s="12" t="s">
        <v>8315</v>
      </c>
      <c r="R3439" t="s">
        <v>8316</v>
      </c>
      <c r="S3439">
        <f t="shared" si="107"/>
        <v>7</v>
      </c>
      <c r="T3439" s="17" t="s">
        <v>8371</v>
      </c>
    </row>
    <row r="3440" spans="1:20" ht="43.2" x14ac:dyDescent="0.5500000000000000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9">
        <v>42100.927858796298</v>
      </c>
      <c r="K3440">
        <v>1428358567</v>
      </c>
      <c r="L3440" t="b">
        <v>0</v>
      </c>
      <c r="M3440">
        <v>14</v>
      </c>
      <c r="N3440" t="b">
        <v>1</v>
      </c>
      <c r="O3440" t="s">
        <v>8269</v>
      </c>
      <c r="P3440">
        <f t="shared" si="106"/>
        <v>2015</v>
      </c>
      <c r="Q3440" s="12" t="s">
        <v>8315</v>
      </c>
      <c r="R3440" t="s">
        <v>8316</v>
      </c>
      <c r="S3440">
        <f t="shared" si="107"/>
        <v>4</v>
      </c>
      <c r="T3440" s="17" t="s">
        <v>8368</v>
      </c>
    </row>
    <row r="3441" spans="1:20" ht="28.8" x14ac:dyDescent="0.5500000000000000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9">
        <v>42374.911226851851</v>
      </c>
      <c r="K3441">
        <v>1452030730</v>
      </c>
      <c r="L3441" t="b">
        <v>0</v>
      </c>
      <c r="M3441">
        <v>18</v>
      </c>
      <c r="N3441" t="b">
        <v>1</v>
      </c>
      <c r="O3441" t="s">
        <v>8269</v>
      </c>
      <c r="P3441">
        <f t="shared" si="106"/>
        <v>2016</v>
      </c>
      <c r="Q3441" s="12" t="s">
        <v>8315</v>
      </c>
      <c r="R3441" t="s">
        <v>8316</v>
      </c>
      <c r="S3441">
        <f t="shared" si="107"/>
        <v>1</v>
      </c>
      <c r="T3441" s="17" t="s">
        <v>8365</v>
      </c>
    </row>
    <row r="3442" spans="1:20" ht="43.2" x14ac:dyDescent="0.5500000000000000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9">
        <v>41809.12300925926</v>
      </c>
      <c r="K3442">
        <v>1403146628</v>
      </c>
      <c r="L3442" t="b">
        <v>0</v>
      </c>
      <c r="M3442">
        <v>82</v>
      </c>
      <c r="N3442" t="b">
        <v>1</v>
      </c>
      <c r="O3442" t="s">
        <v>8269</v>
      </c>
      <c r="P3442">
        <f t="shared" si="106"/>
        <v>2014</v>
      </c>
      <c r="Q3442" s="12" t="s">
        <v>8315</v>
      </c>
      <c r="R3442" t="s">
        <v>8316</v>
      </c>
      <c r="S3442">
        <f t="shared" si="107"/>
        <v>6</v>
      </c>
      <c r="T3442" s="17" t="s">
        <v>8370</v>
      </c>
    </row>
    <row r="3443" spans="1:20" ht="43.2" x14ac:dyDescent="0.5500000000000000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9">
        <v>42294.4296412037</v>
      </c>
      <c r="K3443">
        <v>1445077121</v>
      </c>
      <c r="L3443" t="b">
        <v>0</v>
      </c>
      <c r="M3443">
        <v>43</v>
      </c>
      <c r="N3443" t="b">
        <v>1</v>
      </c>
      <c r="O3443" t="s">
        <v>8269</v>
      </c>
      <c r="P3443">
        <f t="shared" si="106"/>
        <v>2015</v>
      </c>
      <c r="Q3443" s="12" t="s">
        <v>8315</v>
      </c>
      <c r="R3443" t="s">
        <v>8316</v>
      </c>
      <c r="S3443">
        <f t="shared" si="107"/>
        <v>10</v>
      </c>
      <c r="T3443" s="17" t="s">
        <v>8374</v>
      </c>
    </row>
    <row r="3444" spans="1:20" ht="43.2" x14ac:dyDescent="0.5500000000000000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9">
        <v>42124.841111111113</v>
      </c>
      <c r="K3444">
        <v>1430424672</v>
      </c>
      <c r="L3444" t="b">
        <v>0</v>
      </c>
      <c r="M3444">
        <v>8</v>
      </c>
      <c r="N3444" t="b">
        <v>1</v>
      </c>
      <c r="O3444" t="s">
        <v>8269</v>
      </c>
      <c r="P3444">
        <f t="shared" si="106"/>
        <v>2015</v>
      </c>
      <c r="Q3444" s="12" t="s">
        <v>8315</v>
      </c>
      <c r="R3444" t="s">
        <v>8316</v>
      </c>
      <c r="S3444">
        <f t="shared" si="107"/>
        <v>4</v>
      </c>
      <c r="T3444" s="17" t="s">
        <v>8368</v>
      </c>
    </row>
    <row r="3445" spans="1:20" ht="43.2" x14ac:dyDescent="0.5500000000000000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9">
        <v>41861.524837962963</v>
      </c>
      <c r="K3445">
        <v>1407674146</v>
      </c>
      <c r="L3445" t="b">
        <v>0</v>
      </c>
      <c r="M3445">
        <v>45</v>
      </c>
      <c r="N3445" t="b">
        <v>1</v>
      </c>
      <c r="O3445" t="s">
        <v>8269</v>
      </c>
      <c r="P3445">
        <f t="shared" si="106"/>
        <v>2014</v>
      </c>
      <c r="Q3445" s="12" t="s">
        <v>8315</v>
      </c>
      <c r="R3445" t="s">
        <v>8316</v>
      </c>
      <c r="S3445">
        <f t="shared" si="107"/>
        <v>8</v>
      </c>
      <c r="T3445" s="17" t="s">
        <v>8372</v>
      </c>
    </row>
    <row r="3446" spans="1:20" ht="43.2" x14ac:dyDescent="0.5500000000000000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9">
        <v>42521.291504629633</v>
      </c>
      <c r="K3446">
        <v>1464677986</v>
      </c>
      <c r="L3446" t="b">
        <v>0</v>
      </c>
      <c r="M3446">
        <v>20</v>
      </c>
      <c r="N3446" t="b">
        <v>1</v>
      </c>
      <c r="O3446" t="s">
        <v>8269</v>
      </c>
      <c r="P3446">
        <f t="shared" si="106"/>
        <v>2016</v>
      </c>
      <c r="Q3446" s="12" t="s">
        <v>8315</v>
      </c>
      <c r="R3446" t="s">
        <v>8316</v>
      </c>
      <c r="S3446">
        <f t="shared" si="107"/>
        <v>5</v>
      </c>
      <c r="T3446" s="17" t="s">
        <v>8369</v>
      </c>
    </row>
    <row r="3447" spans="1:20" ht="43.2" x14ac:dyDescent="0.5500000000000000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9">
        <v>42272.530509259261</v>
      </c>
      <c r="K3447">
        <v>1443185036</v>
      </c>
      <c r="L3447" t="b">
        <v>0</v>
      </c>
      <c r="M3447">
        <v>31</v>
      </c>
      <c r="N3447" t="b">
        <v>1</v>
      </c>
      <c r="O3447" t="s">
        <v>8269</v>
      </c>
      <c r="P3447">
        <f t="shared" si="106"/>
        <v>2015</v>
      </c>
      <c r="Q3447" s="12" t="s">
        <v>8315</v>
      </c>
      <c r="R3447" t="s">
        <v>8316</v>
      </c>
      <c r="S3447">
        <f t="shared" si="107"/>
        <v>9</v>
      </c>
      <c r="T3447" s="17" t="s">
        <v>8373</v>
      </c>
    </row>
    <row r="3448" spans="1:20" ht="43.2" x14ac:dyDescent="0.5500000000000000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9">
        <v>42016.832465277781</v>
      </c>
      <c r="K3448">
        <v>1421092725</v>
      </c>
      <c r="L3448" t="b">
        <v>0</v>
      </c>
      <c r="M3448">
        <v>25</v>
      </c>
      <c r="N3448" t="b">
        <v>1</v>
      </c>
      <c r="O3448" t="s">
        <v>8269</v>
      </c>
      <c r="P3448">
        <f t="shared" si="106"/>
        <v>2015</v>
      </c>
      <c r="Q3448" s="12" t="s">
        <v>8315</v>
      </c>
      <c r="R3448" t="s">
        <v>8316</v>
      </c>
      <c r="S3448">
        <f t="shared" si="107"/>
        <v>1</v>
      </c>
      <c r="T3448" s="17" t="s">
        <v>8365</v>
      </c>
    </row>
    <row r="3449" spans="1:20" ht="28.8" x14ac:dyDescent="0.5500000000000000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9">
        <v>42402.889027777775</v>
      </c>
      <c r="K3449">
        <v>1454448012</v>
      </c>
      <c r="L3449" t="b">
        <v>0</v>
      </c>
      <c r="M3449">
        <v>14</v>
      </c>
      <c r="N3449" t="b">
        <v>1</v>
      </c>
      <c r="O3449" t="s">
        <v>8269</v>
      </c>
      <c r="P3449">
        <f t="shared" si="106"/>
        <v>2016</v>
      </c>
      <c r="Q3449" s="12" t="s">
        <v>8315</v>
      </c>
      <c r="R3449" t="s">
        <v>8316</v>
      </c>
      <c r="S3449">
        <f t="shared" si="107"/>
        <v>2</v>
      </c>
      <c r="T3449" s="17" t="s">
        <v>8366</v>
      </c>
    </row>
    <row r="3450" spans="1:20" ht="43.2" x14ac:dyDescent="0.5500000000000000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9">
        <v>41960.119085648148</v>
      </c>
      <c r="K3450">
        <v>1416192689</v>
      </c>
      <c r="L3450" t="b">
        <v>0</v>
      </c>
      <c r="M3450">
        <v>45</v>
      </c>
      <c r="N3450" t="b">
        <v>1</v>
      </c>
      <c r="O3450" t="s">
        <v>8269</v>
      </c>
      <c r="P3450">
        <f t="shared" si="106"/>
        <v>2014</v>
      </c>
      <c r="Q3450" s="12" t="s">
        <v>8315</v>
      </c>
      <c r="R3450" t="s">
        <v>8316</v>
      </c>
      <c r="S3450">
        <f t="shared" si="107"/>
        <v>11</v>
      </c>
      <c r="T3450" s="17" t="s">
        <v>8375</v>
      </c>
    </row>
    <row r="3451" spans="1:20" ht="43.2" x14ac:dyDescent="0.5500000000000000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9">
        <v>42532.052523148152</v>
      </c>
      <c r="K3451">
        <v>1465607738</v>
      </c>
      <c r="L3451" t="b">
        <v>0</v>
      </c>
      <c r="M3451">
        <v>20</v>
      </c>
      <c r="N3451" t="b">
        <v>1</v>
      </c>
      <c r="O3451" t="s">
        <v>8269</v>
      </c>
      <c r="P3451">
        <f t="shared" si="106"/>
        <v>2016</v>
      </c>
      <c r="Q3451" s="12" t="s">
        <v>8315</v>
      </c>
      <c r="R3451" t="s">
        <v>8316</v>
      </c>
      <c r="S3451">
        <f t="shared" si="107"/>
        <v>6</v>
      </c>
      <c r="T3451" s="17" t="s">
        <v>8370</v>
      </c>
    </row>
    <row r="3452" spans="1:20" ht="43.2" x14ac:dyDescent="0.5500000000000000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9">
        <v>42036.704525462963</v>
      </c>
      <c r="K3452">
        <v>1422809671</v>
      </c>
      <c r="L3452" t="b">
        <v>0</v>
      </c>
      <c r="M3452">
        <v>39</v>
      </c>
      <c r="N3452" t="b">
        <v>1</v>
      </c>
      <c r="O3452" t="s">
        <v>8269</v>
      </c>
      <c r="P3452">
        <f t="shared" si="106"/>
        <v>2015</v>
      </c>
      <c r="Q3452" s="12" t="s">
        <v>8315</v>
      </c>
      <c r="R3452" t="s">
        <v>8316</v>
      </c>
      <c r="S3452">
        <f t="shared" si="107"/>
        <v>2</v>
      </c>
      <c r="T3452" s="17" t="s">
        <v>8366</v>
      </c>
    </row>
    <row r="3453" spans="1:20" ht="43.2" x14ac:dyDescent="0.5500000000000000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9">
        <v>42088.723692129628</v>
      </c>
      <c r="K3453">
        <v>1427304127</v>
      </c>
      <c r="L3453" t="b">
        <v>0</v>
      </c>
      <c r="M3453">
        <v>16</v>
      </c>
      <c r="N3453" t="b">
        <v>1</v>
      </c>
      <c r="O3453" t="s">
        <v>8269</v>
      </c>
      <c r="P3453">
        <f t="shared" si="106"/>
        <v>2015</v>
      </c>
      <c r="Q3453" s="12" t="s">
        <v>8315</v>
      </c>
      <c r="R3453" t="s">
        <v>8316</v>
      </c>
      <c r="S3453">
        <f t="shared" si="107"/>
        <v>3</v>
      </c>
      <c r="T3453" s="17" t="s">
        <v>8367</v>
      </c>
    </row>
    <row r="3454" spans="1:20" ht="43.2" x14ac:dyDescent="0.5500000000000000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9">
        <v>41820.639189814814</v>
      </c>
      <c r="K3454">
        <v>1404141626</v>
      </c>
      <c r="L3454" t="b">
        <v>0</v>
      </c>
      <c r="M3454">
        <v>37</v>
      </c>
      <c r="N3454" t="b">
        <v>1</v>
      </c>
      <c r="O3454" t="s">
        <v>8269</v>
      </c>
      <c r="P3454">
        <f t="shared" si="106"/>
        <v>2014</v>
      </c>
      <c r="Q3454" s="12" t="s">
        <v>8315</v>
      </c>
      <c r="R3454" t="s">
        <v>8316</v>
      </c>
      <c r="S3454">
        <f t="shared" si="107"/>
        <v>6</v>
      </c>
      <c r="T3454" s="17" t="s">
        <v>8370</v>
      </c>
    </row>
    <row r="3455" spans="1:20" ht="43.2" x14ac:dyDescent="0.5500000000000000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9">
        <v>42535.97865740741</v>
      </c>
      <c r="K3455">
        <v>1465946956</v>
      </c>
      <c r="L3455" t="b">
        <v>0</v>
      </c>
      <c r="M3455">
        <v>14</v>
      </c>
      <c r="N3455" t="b">
        <v>1</v>
      </c>
      <c r="O3455" t="s">
        <v>8269</v>
      </c>
      <c r="P3455">
        <f t="shared" si="106"/>
        <v>2016</v>
      </c>
      <c r="Q3455" s="12" t="s">
        <v>8315</v>
      </c>
      <c r="R3455" t="s">
        <v>8316</v>
      </c>
      <c r="S3455">
        <f t="shared" si="107"/>
        <v>6</v>
      </c>
      <c r="T3455" s="17" t="s">
        <v>8370</v>
      </c>
    </row>
    <row r="3456" spans="1:20" ht="43.2" x14ac:dyDescent="0.5500000000000000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9">
        <v>41821.698599537034</v>
      </c>
      <c r="K3456">
        <v>1404233159</v>
      </c>
      <c r="L3456" t="b">
        <v>0</v>
      </c>
      <c r="M3456">
        <v>21</v>
      </c>
      <c r="N3456" t="b">
        <v>1</v>
      </c>
      <c r="O3456" t="s">
        <v>8269</v>
      </c>
      <c r="P3456">
        <f t="shared" si="106"/>
        <v>2014</v>
      </c>
      <c r="Q3456" s="12" t="s">
        <v>8315</v>
      </c>
      <c r="R3456" t="s">
        <v>8316</v>
      </c>
      <c r="S3456">
        <f t="shared" si="107"/>
        <v>7</v>
      </c>
      <c r="T3456" s="17" t="s">
        <v>8371</v>
      </c>
    </row>
    <row r="3457" spans="1:20" ht="43.2" x14ac:dyDescent="0.5500000000000000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9">
        <v>42626.7503125</v>
      </c>
      <c r="K3457">
        <v>1473789627</v>
      </c>
      <c r="L3457" t="b">
        <v>0</v>
      </c>
      <c r="M3457">
        <v>69</v>
      </c>
      <c r="N3457" t="b">
        <v>1</v>
      </c>
      <c r="O3457" t="s">
        <v>8269</v>
      </c>
      <c r="P3457">
        <f t="shared" si="106"/>
        <v>2016</v>
      </c>
      <c r="Q3457" s="12" t="s">
        <v>8315</v>
      </c>
      <c r="R3457" t="s">
        <v>8316</v>
      </c>
      <c r="S3457">
        <f t="shared" si="107"/>
        <v>9</v>
      </c>
      <c r="T3457" s="17" t="s">
        <v>8373</v>
      </c>
    </row>
    <row r="3458" spans="1:20" ht="43.2" x14ac:dyDescent="0.5500000000000000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9">
        <v>41821.205636574072</v>
      </c>
      <c r="K3458">
        <v>1404190567</v>
      </c>
      <c r="L3458" t="b">
        <v>0</v>
      </c>
      <c r="M3458">
        <v>16</v>
      </c>
      <c r="N3458" t="b">
        <v>1</v>
      </c>
      <c r="O3458" t="s">
        <v>8269</v>
      </c>
      <c r="P3458">
        <f t="shared" si="106"/>
        <v>2014</v>
      </c>
      <c r="Q3458" s="12" t="s">
        <v>8315</v>
      </c>
      <c r="R3458" t="s">
        <v>8316</v>
      </c>
      <c r="S3458">
        <f t="shared" si="107"/>
        <v>7</v>
      </c>
      <c r="T3458" s="17" t="s">
        <v>8371</v>
      </c>
    </row>
    <row r="3459" spans="1:20" ht="28.8" x14ac:dyDescent="0.5500000000000000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9">
        <v>42016.706678240742</v>
      </c>
      <c r="K3459">
        <v>1421081857</v>
      </c>
      <c r="L3459" t="b">
        <v>0</v>
      </c>
      <c r="M3459">
        <v>55</v>
      </c>
      <c r="N3459" t="b">
        <v>1</v>
      </c>
      <c r="O3459" t="s">
        <v>8269</v>
      </c>
      <c r="P3459">
        <f t="shared" ref="P3459:P3522" si="108">YEAR(J3459)</f>
        <v>2015</v>
      </c>
      <c r="Q3459" s="12" t="s">
        <v>8315</v>
      </c>
      <c r="R3459" t="s">
        <v>8316</v>
      </c>
      <c r="S3459">
        <f t="shared" ref="S3459:S3522" si="109">MONTH(J3459)</f>
        <v>1</v>
      </c>
      <c r="T3459" s="17" t="s">
        <v>8365</v>
      </c>
    </row>
    <row r="3460" spans="1:20" ht="43.2" x14ac:dyDescent="0.5500000000000000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9">
        <v>42011.202581018515</v>
      </c>
      <c r="K3460">
        <v>1420606303</v>
      </c>
      <c r="L3460" t="b">
        <v>0</v>
      </c>
      <c r="M3460">
        <v>27</v>
      </c>
      <c r="N3460" t="b">
        <v>1</v>
      </c>
      <c r="O3460" t="s">
        <v>8269</v>
      </c>
      <c r="P3460">
        <f t="shared" si="108"/>
        <v>2015</v>
      </c>
      <c r="Q3460" s="12" t="s">
        <v>8315</v>
      </c>
      <c r="R3460" t="s">
        <v>8316</v>
      </c>
      <c r="S3460">
        <f t="shared" si="109"/>
        <v>1</v>
      </c>
      <c r="T3460" s="17" t="s">
        <v>8365</v>
      </c>
    </row>
    <row r="3461" spans="1:20" ht="43.2" x14ac:dyDescent="0.5500000000000000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9">
        <v>42480.479861111111</v>
      </c>
      <c r="K3461">
        <v>1461151860</v>
      </c>
      <c r="L3461" t="b">
        <v>0</v>
      </c>
      <c r="M3461">
        <v>36</v>
      </c>
      <c r="N3461" t="b">
        <v>1</v>
      </c>
      <c r="O3461" t="s">
        <v>8269</v>
      </c>
      <c r="P3461">
        <f t="shared" si="108"/>
        <v>2016</v>
      </c>
      <c r="Q3461" s="12" t="s">
        <v>8315</v>
      </c>
      <c r="R3461" t="s">
        <v>8316</v>
      </c>
      <c r="S3461">
        <f t="shared" si="109"/>
        <v>4</v>
      </c>
      <c r="T3461" s="17" t="s">
        <v>8368</v>
      </c>
    </row>
    <row r="3462" spans="1:20" ht="43.2" x14ac:dyDescent="0.5500000000000000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9">
        <v>41852.527222222219</v>
      </c>
      <c r="K3462">
        <v>1406896752</v>
      </c>
      <c r="L3462" t="b">
        <v>0</v>
      </c>
      <c r="M3462">
        <v>19</v>
      </c>
      <c r="N3462" t="b">
        <v>1</v>
      </c>
      <c r="O3462" t="s">
        <v>8269</v>
      </c>
      <c r="P3462">
        <f t="shared" si="108"/>
        <v>2014</v>
      </c>
      <c r="Q3462" s="12" t="s">
        <v>8315</v>
      </c>
      <c r="R3462" t="s">
        <v>8316</v>
      </c>
      <c r="S3462">
        <f t="shared" si="109"/>
        <v>8</v>
      </c>
      <c r="T3462" s="17" t="s">
        <v>8372</v>
      </c>
    </row>
    <row r="3463" spans="1:20" ht="43.2" x14ac:dyDescent="0.5500000000000000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9">
        <v>42643.6328587963</v>
      </c>
      <c r="K3463">
        <v>1475248279</v>
      </c>
      <c r="L3463" t="b">
        <v>0</v>
      </c>
      <c r="M3463">
        <v>12</v>
      </c>
      <c r="N3463" t="b">
        <v>1</v>
      </c>
      <c r="O3463" t="s">
        <v>8269</v>
      </c>
      <c r="P3463">
        <f t="shared" si="108"/>
        <v>2016</v>
      </c>
      <c r="Q3463" s="12" t="s">
        <v>8315</v>
      </c>
      <c r="R3463" t="s">
        <v>8316</v>
      </c>
      <c r="S3463">
        <f t="shared" si="109"/>
        <v>9</v>
      </c>
      <c r="T3463" s="17" t="s">
        <v>8373</v>
      </c>
    </row>
    <row r="3464" spans="1:20" ht="43.2" x14ac:dyDescent="0.5500000000000000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9">
        <v>42179.898472222223</v>
      </c>
      <c r="K3464">
        <v>1435181628</v>
      </c>
      <c r="L3464" t="b">
        <v>0</v>
      </c>
      <c r="M3464">
        <v>17</v>
      </c>
      <c r="N3464" t="b">
        <v>1</v>
      </c>
      <c r="O3464" t="s">
        <v>8269</v>
      </c>
      <c r="P3464">
        <f t="shared" si="108"/>
        <v>2015</v>
      </c>
      <c r="Q3464" s="12" t="s">
        <v>8315</v>
      </c>
      <c r="R3464" t="s">
        <v>8316</v>
      </c>
      <c r="S3464">
        <f t="shared" si="109"/>
        <v>6</v>
      </c>
      <c r="T3464" s="17" t="s">
        <v>8370</v>
      </c>
    </row>
    <row r="3465" spans="1:20" ht="43.2" x14ac:dyDescent="0.5500000000000000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9">
        <v>42612.918807870374</v>
      </c>
      <c r="K3465">
        <v>1472594585</v>
      </c>
      <c r="L3465" t="b">
        <v>0</v>
      </c>
      <c r="M3465">
        <v>114</v>
      </c>
      <c r="N3465" t="b">
        <v>1</v>
      </c>
      <c r="O3465" t="s">
        <v>8269</v>
      </c>
      <c r="P3465">
        <f t="shared" si="108"/>
        <v>2016</v>
      </c>
      <c r="Q3465" s="12" t="s">
        <v>8315</v>
      </c>
      <c r="R3465" t="s">
        <v>8316</v>
      </c>
      <c r="S3465">
        <f t="shared" si="109"/>
        <v>8</v>
      </c>
      <c r="T3465" s="17" t="s">
        <v>8372</v>
      </c>
    </row>
    <row r="3466" spans="1:20" ht="43.2" x14ac:dyDescent="0.5500000000000000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9">
        <v>42575.130057870374</v>
      </c>
      <c r="K3466">
        <v>1469329637</v>
      </c>
      <c r="L3466" t="b">
        <v>0</v>
      </c>
      <c r="M3466">
        <v>93</v>
      </c>
      <c r="N3466" t="b">
        <v>1</v>
      </c>
      <c r="O3466" t="s">
        <v>8269</v>
      </c>
      <c r="P3466">
        <f t="shared" si="108"/>
        <v>2016</v>
      </c>
      <c r="Q3466" s="12" t="s">
        <v>8315</v>
      </c>
      <c r="R3466" t="s">
        <v>8316</v>
      </c>
      <c r="S3466">
        <f t="shared" si="109"/>
        <v>7</v>
      </c>
      <c r="T3466" s="17" t="s">
        <v>8371</v>
      </c>
    </row>
    <row r="3467" spans="1:20" ht="43.2" x14ac:dyDescent="0.5500000000000000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9">
        <v>42200.625833333332</v>
      </c>
      <c r="K3467">
        <v>1436972472</v>
      </c>
      <c r="L3467" t="b">
        <v>0</v>
      </c>
      <c r="M3467">
        <v>36</v>
      </c>
      <c r="N3467" t="b">
        <v>1</v>
      </c>
      <c r="O3467" t="s">
        <v>8269</v>
      </c>
      <c r="P3467">
        <f t="shared" si="108"/>
        <v>2015</v>
      </c>
      <c r="Q3467" s="12" t="s">
        <v>8315</v>
      </c>
      <c r="R3467" t="s">
        <v>8316</v>
      </c>
      <c r="S3467">
        <f t="shared" si="109"/>
        <v>7</v>
      </c>
      <c r="T3467" s="17" t="s">
        <v>8371</v>
      </c>
    </row>
    <row r="3468" spans="1:20" ht="28.8" x14ac:dyDescent="0.5500000000000000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9">
        <v>42420.019097222219</v>
      </c>
      <c r="K3468">
        <v>1455928050</v>
      </c>
      <c r="L3468" t="b">
        <v>0</v>
      </c>
      <c r="M3468">
        <v>61</v>
      </c>
      <c r="N3468" t="b">
        <v>1</v>
      </c>
      <c r="O3468" t="s">
        <v>8269</v>
      </c>
      <c r="P3468">
        <f t="shared" si="108"/>
        <v>2016</v>
      </c>
      <c r="Q3468" s="12" t="s">
        <v>8315</v>
      </c>
      <c r="R3468" t="s">
        <v>8316</v>
      </c>
      <c r="S3468">
        <f t="shared" si="109"/>
        <v>2</v>
      </c>
      <c r="T3468" s="17" t="s">
        <v>8366</v>
      </c>
    </row>
    <row r="3469" spans="1:20" x14ac:dyDescent="0.5500000000000000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9">
        <v>42053.671666666669</v>
      </c>
      <c r="K3469">
        <v>1424275632</v>
      </c>
      <c r="L3469" t="b">
        <v>0</v>
      </c>
      <c r="M3469">
        <v>47</v>
      </c>
      <c r="N3469" t="b">
        <v>1</v>
      </c>
      <c r="O3469" t="s">
        <v>8269</v>
      </c>
      <c r="P3469">
        <f t="shared" si="108"/>
        <v>2015</v>
      </c>
      <c r="Q3469" s="12" t="s">
        <v>8315</v>
      </c>
      <c r="R3469" t="s">
        <v>8316</v>
      </c>
      <c r="S3469">
        <f t="shared" si="109"/>
        <v>2</v>
      </c>
      <c r="T3469" s="17" t="s">
        <v>8366</v>
      </c>
    </row>
    <row r="3470" spans="1:20" ht="43.2" x14ac:dyDescent="0.5500000000000000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9">
        <v>42605.765381944446</v>
      </c>
      <c r="K3470">
        <v>1471976529</v>
      </c>
      <c r="L3470" t="b">
        <v>0</v>
      </c>
      <c r="M3470">
        <v>17</v>
      </c>
      <c r="N3470" t="b">
        <v>1</v>
      </c>
      <c r="O3470" t="s">
        <v>8269</v>
      </c>
      <c r="P3470">
        <f t="shared" si="108"/>
        <v>2016</v>
      </c>
      <c r="Q3470" s="12" t="s">
        <v>8315</v>
      </c>
      <c r="R3470" t="s">
        <v>8316</v>
      </c>
      <c r="S3470">
        <f t="shared" si="109"/>
        <v>8</v>
      </c>
      <c r="T3470" s="17" t="s">
        <v>8372</v>
      </c>
    </row>
    <row r="3471" spans="1:20" ht="43.2" x14ac:dyDescent="0.5500000000000000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9">
        <v>42458.641724537039</v>
      </c>
      <c r="K3471">
        <v>1459265045</v>
      </c>
      <c r="L3471" t="b">
        <v>0</v>
      </c>
      <c r="M3471">
        <v>63</v>
      </c>
      <c r="N3471" t="b">
        <v>1</v>
      </c>
      <c r="O3471" t="s">
        <v>8269</v>
      </c>
      <c r="P3471">
        <f t="shared" si="108"/>
        <v>2016</v>
      </c>
      <c r="Q3471" s="12" t="s">
        <v>8315</v>
      </c>
      <c r="R3471" t="s">
        <v>8316</v>
      </c>
      <c r="S3471">
        <f t="shared" si="109"/>
        <v>3</v>
      </c>
      <c r="T3471" s="17" t="s">
        <v>8367</v>
      </c>
    </row>
    <row r="3472" spans="1:20" ht="28.8" x14ac:dyDescent="0.5500000000000000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9">
        <v>42529.022013888891</v>
      </c>
      <c r="K3472">
        <v>1465345902</v>
      </c>
      <c r="L3472" t="b">
        <v>0</v>
      </c>
      <c r="M3472">
        <v>9</v>
      </c>
      <c r="N3472" t="b">
        <v>1</v>
      </c>
      <c r="O3472" t="s">
        <v>8269</v>
      </c>
      <c r="P3472">
        <f t="shared" si="108"/>
        <v>2016</v>
      </c>
      <c r="Q3472" s="12" t="s">
        <v>8315</v>
      </c>
      <c r="R3472" t="s">
        <v>8316</v>
      </c>
      <c r="S3472">
        <f t="shared" si="109"/>
        <v>6</v>
      </c>
      <c r="T3472" s="17" t="s">
        <v>8370</v>
      </c>
    </row>
    <row r="3473" spans="1:20" ht="43.2" x14ac:dyDescent="0.5500000000000000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9">
        <v>41841.820486111108</v>
      </c>
      <c r="K3473">
        <v>1405971690</v>
      </c>
      <c r="L3473" t="b">
        <v>0</v>
      </c>
      <c r="M3473">
        <v>30</v>
      </c>
      <c r="N3473" t="b">
        <v>1</v>
      </c>
      <c r="O3473" t="s">
        <v>8269</v>
      </c>
      <c r="P3473">
        <f t="shared" si="108"/>
        <v>2014</v>
      </c>
      <c r="Q3473" s="12" t="s">
        <v>8315</v>
      </c>
      <c r="R3473" t="s">
        <v>8316</v>
      </c>
      <c r="S3473">
        <f t="shared" si="109"/>
        <v>7</v>
      </c>
      <c r="T3473" s="17" t="s">
        <v>8371</v>
      </c>
    </row>
    <row r="3474" spans="1:20" ht="43.2" x14ac:dyDescent="0.5500000000000000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9">
        <v>41928.170497685183</v>
      </c>
      <c r="K3474">
        <v>1413432331</v>
      </c>
      <c r="L3474" t="b">
        <v>0</v>
      </c>
      <c r="M3474">
        <v>23</v>
      </c>
      <c r="N3474" t="b">
        <v>1</v>
      </c>
      <c r="O3474" t="s">
        <v>8269</v>
      </c>
      <c r="P3474">
        <f t="shared" si="108"/>
        <v>2014</v>
      </c>
      <c r="Q3474" s="12" t="s">
        <v>8315</v>
      </c>
      <c r="R3474" t="s">
        <v>8316</v>
      </c>
      <c r="S3474">
        <f t="shared" si="109"/>
        <v>10</v>
      </c>
      <c r="T3474" s="17" t="s">
        <v>8374</v>
      </c>
    </row>
    <row r="3475" spans="1:20" ht="43.2" x14ac:dyDescent="0.5500000000000000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9">
        <v>42062.834444444445</v>
      </c>
      <c r="K3475">
        <v>1425067296</v>
      </c>
      <c r="L3475" t="b">
        <v>0</v>
      </c>
      <c r="M3475">
        <v>33</v>
      </c>
      <c r="N3475" t="b">
        <v>1</v>
      </c>
      <c r="O3475" t="s">
        <v>8269</v>
      </c>
      <c r="P3475">
        <f t="shared" si="108"/>
        <v>2015</v>
      </c>
      <c r="Q3475" s="12" t="s">
        <v>8315</v>
      </c>
      <c r="R3475" t="s">
        <v>8316</v>
      </c>
      <c r="S3475">
        <f t="shared" si="109"/>
        <v>2</v>
      </c>
      <c r="T3475" s="17" t="s">
        <v>8366</v>
      </c>
    </row>
    <row r="3476" spans="1:20" ht="43.2" x14ac:dyDescent="0.5500000000000000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9">
        <v>42541.501516203702</v>
      </c>
      <c r="K3476">
        <v>1466424131</v>
      </c>
      <c r="L3476" t="b">
        <v>0</v>
      </c>
      <c r="M3476">
        <v>39</v>
      </c>
      <c r="N3476" t="b">
        <v>1</v>
      </c>
      <c r="O3476" t="s">
        <v>8269</v>
      </c>
      <c r="P3476">
        <f t="shared" si="108"/>
        <v>2016</v>
      </c>
      <c r="Q3476" s="12" t="s">
        <v>8315</v>
      </c>
      <c r="R3476" t="s">
        <v>8316</v>
      </c>
      <c r="S3476">
        <f t="shared" si="109"/>
        <v>6</v>
      </c>
      <c r="T3476" s="17" t="s">
        <v>8370</v>
      </c>
    </row>
    <row r="3477" spans="1:20" ht="43.2" x14ac:dyDescent="0.5500000000000000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9">
        <v>41918.880833333336</v>
      </c>
      <c r="K3477">
        <v>1412629704</v>
      </c>
      <c r="L3477" t="b">
        <v>0</v>
      </c>
      <c r="M3477">
        <v>17</v>
      </c>
      <c r="N3477" t="b">
        <v>1</v>
      </c>
      <c r="O3477" t="s">
        <v>8269</v>
      </c>
      <c r="P3477">
        <f t="shared" si="108"/>
        <v>2014</v>
      </c>
      <c r="Q3477" s="12" t="s">
        <v>8315</v>
      </c>
      <c r="R3477" t="s">
        <v>8316</v>
      </c>
      <c r="S3477">
        <f t="shared" si="109"/>
        <v>10</v>
      </c>
      <c r="T3477" s="17" t="s">
        <v>8374</v>
      </c>
    </row>
    <row r="3478" spans="1:20" ht="43.2" x14ac:dyDescent="0.5500000000000000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9">
        <v>41921.279976851853</v>
      </c>
      <c r="K3478">
        <v>1412836990</v>
      </c>
      <c r="L3478" t="b">
        <v>0</v>
      </c>
      <c r="M3478">
        <v>6</v>
      </c>
      <c r="N3478" t="b">
        <v>1</v>
      </c>
      <c r="O3478" t="s">
        <v>8269</v>
      </c>
      <c r="P3478">
        <f t="shared" si="108"/>
        <v>2014</v>
      </c>
      <c r="Q3478" s="12" t="s">
        <v>8315</v>
      </c>
      <c r="R3478" t="s">
        <v>8316</v>
      </c>
      <c r="S3478">
        <f t="shared" si="109"/>
        <v>10</v>
      </c>
      <c r="T3478" s="17" t="s">
        <v>8374</v>
      </c>
    </row>
    <row r="3479" spans="1:20" ht="43.2" x14ac:dyDescent="0.5500000000000000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9">
        <v>42128.736608796295</v>
      </c>
      <c r="K3479">
        <v>1430761243</v>
      </c>
      <c r="L3479" t="b">
        <v>0</v>
      </c>
      <c r="M3479">
        <v>39</v>
      </c>
      <c r="N3479" t="b">
        <v>1</v>
      </c>
      <c r="O3479" t="s">
        <v>8269</v>
      </c>
      <c r="P3479">
        <f t="shared" si="108"/>
        <v>2015</v>
      </c>
      <c r="Q3479" s="12" t="s">
        <v>8315</v>
      </c>
      <c r="R3479" t="s">
        <v>8316</v>
      </c>
      <c r="S3479">
        <f t="shared" si="109"/>
        <v>5</v>
      </c>
      <c r="T3479" s="17" t="s">
        <v>8369</v>
      </c>
    </row>
    <row r="3480" spans="1:20" ht="43.2" x14ac:dyDescent="0.5500000000000000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9">
        <v>42053.916921296295</v>
      </c>
      <c r="K3480">
        <v>1424296822</v>
      </c>
      <c r="L3480" t="b">
        <v>0</v>
      </c>
      <c r="M3480">
        <v>57</v>
      </c>
      <c r="N3480" t="b">
        <v>1</v>
      </c>
      <c r="O3480" t="s">
        <v>8269</v>
      </c>
      <c r="P3480">
        <f t="shared" si="108"/>
        <v>2015</v>
      </c>
      <c r="Q3480" s="12" t="s">
        <v>8315</v>
      </c>
      <c r="R3480" t="s">
        <v>8316</v>
      </c>
      <c r="S3480">
        <f t="shared" si="109"/>
        <v>2</v>
      </c>
      <c r="T3480" s="17" t="s">
        <v>8366</v>
      </c>
    </row>
    <row r="3481" spans="1:20" ht="43.2" x14ac:dyDescent="0.5500000000000000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9">
        <v>41781.855092592596</v>
      </c>
      <c r="K3481">
        <v>1400790680</v>
      </c>
      <c r="L3481" t="b">
        <v>0</v>
      </c>
      <c r="M3481">
        <v>56</v>
      </c>
      <c r="N3481" t="b">
        <v>1</v>
      </c>
      <c r="O3481" t="s">
        <v>8269</v>
      </c>
      <c r="P3481">
        <f t="shared" si="108"/>
        <v>2014</v>
      </c>
      <c r="Q3481" s="12" t="s">
        <v>8315</v>
      </c>
      <c r="R3481" t="s">
        <v>8316</v>
      </c>
      <c r="S3481">
        <f t="shared" si="109"/>
        <v>5</v>
      </c>
      <c r="T3481" s="17" t="s">
        <v>8369</v>
      </c>
    </row>
    <row r="3482" spans="1:20" ht="43.2" x14ac:dyDescent="0.5500000000000000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9">
        <v>42171.317442129628</v>
      </c>
      <c r="K3482">
        <v>1434440227</v>
      </c>
      <c r="L3482" t="b">
        <v>0</v>
      </c>
      <c r="M3482">
        <v>13</v>
      </c>
      <c r="N3482" t="b">
        <v>1</v>
      </c>
      <c r="O3482" t="s">
        <v>8269</v>
      </c>
      <c r="P3482">
        <f t="shared" si="108"/>
        <v>2015</v>
      </c>
      <c r="Q3482" s="12" t="s">
        <v>8315</v>
      </c>
      <c r="R3482" t="s">
        <v>8316</v>
      </c>
      <c r="S3482">
        <f t="shared" si="109"/>
        <v>6</v>
      </c>
      <c r="T3482" s="17" t="s">
        <v>8370</v>
      </c>
    </row>
    <row r="3483" spans="1:20" ht="43.2" x14ac:dyDescent="0.5500000000000000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9">
        <v>41989.247546296298</v>
      </c>
      <c r="K3483">
        <v>1418709388</v>
      </c>
      <c r="L3483" t="b">
        <v>0</v>
      </c>
      <c r="M3483">
        <v>95</v>
      </c>
      <c r="N3483" t="b">
        <v>1</v>
      </c>
      <c r="O3483" t="s">
        <v>8269</v>
      </c>
      <c r="P3483">
        <f t="shared" si="108"/>
        <v>2014</v>
      </c>
      <c r="Q3483" s="12" t="s">
        <v>8315</v>
      </c>
      <c r="R3483" t="s">
        <v>8316</v>
      </c>
      <c r="S3483">
        <f t="shared" si="109"/>
        <v>12</v>
      </c>
      <c r="T3483" s="17" t="s">
        <v>8376</v>
      </c>
    </row>
    <row r="3484" spans="1:20" ht="43.2" x14ac:dyDescent="0.5500000000000000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9">
        <v>41796.771597222221</v>
      </c>
      <c r="K3484">
        <v>1402079466</v>
      </c>
      <c r="L3484" t="b">
        <v>0</v>
      </c>
      <c r="M3484">
        <v>80</v>
      </c>
      <c r="N3484" t="b">
        <v>1</v>
      </c>
      <c r="O3484" t="s">
        <v>8269</v>
      </c>
      <c r="P3484">
        <f t="shared" si="108"/>
        <v>2014</v>
      </c>
      <c r="Q3484" s="12" t="s">
        <v>8315</v>
      </c>
      <c r="R3484" t="s">
        <v>8316</v>
      </c>
      <c r="S3484">
        <f t="shared" si="109"/>
        <v>6</v>
      </c>
      <c r="T3484" s="17" t="s">
        <v>8370</v>
      </c>
    </row>
    <row r="3485" spans="1:20" ht="43.2" x14ac:dyDescent="0.5500000000000000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9">
        <v>41793.668761574074</v>
      </c>
      <c r="K3485">
        <v>1401811381</v>
      </c>
      <c r="L3485" t="b">
        <v>0</v>
      </c>
      <c r="M3485">
        <v>133</v>
      </c>
      <c r="N3485" t="b">
        <v>1</v>
      </c>
      <c r="O3485" t="s">
        <v>8269</v>
      </c>
      <c r="P3485">
        <f t="shared" si="108"/>
        <v>2014</v>
      </c>
      <c r="Q3485" s="12" t="s">
        <v>8315</v>
      </c>
      <c r="R3485" t="s">
        <v>8316</v>
      </c>
      <c r="S3485">
        <f t="shared" si="109"/>
        <v>6</v>
      </c>
      <c r="T3485" s="17" t="s">
        <v>8370</v>
      </c>
    </row>
    <row r="3486" spans="1:20" ht="43.2" x14ac:dyDescent="0.5500000000000000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9">
        <v>42506.760405092595</v>
      </c>
      <c r="K3486">
        <v>1463422499</v>
      </c>
      <c r="L3486" t="b">
        <v>0</v>
      </c>
      <c r="M3486">
        <v>44</v>
      </c>
      <c r="N3486" t="b">
        <v>1</v>
      </c>
      <c r="O3486" t="s">
        <v>8269</v>
      </c>
      <c r="P3486">
        <f t="shared" si="108"/>
        <v>2016</v>
      </c>
      <c r="Q3486" s="12" t="s">
        <v>8315</v>
      </c>
      <c r="R3486" t="s">
        <v>8316</v>
      </c>
      <c r="S3486">
        <f t="shared" si="109"/>
        <v>5</v>
      </c>
      <c r="T3486" s="17" t="s">
        <v>8369</v>
      </c>
    </row>
    <row r="3487" spans="1:20" ht="43.2" x14ac:dyDescent="0.5500000000000000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9">
        <v>42372.693055555559</v>
      </c>
      <c r="K3487">
        <v>1451839080</v>
      </c>
      <c r="L3487" t="b">
        <v>0</v>
      </c>
      <c r="M3487">
        <v>30</v>
      </c>
      <c r="N3487" t="b">
        <v>1</v>
      </c>
      <c r="O3487" t="s">
        <v>8269</v>
      </c>
      <c r="P3487">
        <f t="shared" si="108"/>
        <v>2016</v>
      </c>
      <c r="Q3487" s="12" t="s">
        <v>8315</v>
      </c>
      <c r="R3487" t="s">
        <v>8316</v>
      </c>
      <c r="S3487">
        <f t="shared" si="109"/>
        <v>1</v>
      </c>
      <c r="T3487" s="17" t="s">
        <v>8365</v>
      </c>
    </row>
    <row r="3488" spans="1:20" ht="43.2" x14ac:dyDescent="0.5500000000000000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9">
        <v>42126.875011574077</v>
      </c>
      <c r="K3488">
        <v>1430600401</v>
      </c>
      <c r="L3488" t="b">
        <v>0</v>
      </c>
      <c r="M3488">
        <v>56</v>
      </c>
      <c r="N3488" t="b">
        <v>1</v>
      </c>
      <c r="O3488" t="s">
        <v>8269</v>
      </c>
      <c r="P3488">
        <f t="shared" si="108"/>
        <v>2015</v>
      </c>
      <c r="Q3488" s="12" t="s">
        <v>8315</v>
      </c>
      <c r="R3488" t="s">
        <v>8316</v>
      </c>
      <c r="S3488">
        <f t="shared" si="109"/>
        <v>5</v>
      </c>
      <c r="T3488" s="17" t="s">
        <v>8369</v>
      </c>
    </row>
    <row r="3489" spans="1:20" ht="43.2" x14ac:dyDescent="0.5500000000000000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9">
        <v>42149.940416666665</v>
      </c>
      <c r="K3489">
        <v>1432593252</v>
      </c>
      <c r="L3489" t="b">
        <v>0</v>
      </c>
      <c r="M3489">
        <v>66</v>
      </c>
      <c r="N3489" t="b">
        <v>1</v>
      </c>
      <c r="O3489" t="s">
        <v>8269</v>
      </c>
      <c r="P3489">
        <f t="shared" si="108"/>
        <v>2015</v>
      </c>
      <c r="Q3489" s="12" t="s">
        <v>8315</v>
      </c>
      <c r="R3489" t="s">
        <v>8316</v>
      </c>
      <c r="S3489">
        <f t="shared" si="109"/>
        <v>5</v>
      </c>
      <c r="T3489" s="17" t="s">
        <v>8369</v>
      </c>
    </row>
    <row r="3490" spans="1:20" ht="43.2" x14ac:dyDescent="0.5500000000000000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9">
        <v>42087.768055555556</v>
      </c>
      <c r="K3490">
        <v>1427221560</v>
      </c>
      <c r="L3490" t="b">
        <v>0</v>
      </c>
      <c r="M3490">
        <v>29</v>
      </c>
      <c r="N3490" t="b">
        <v>1</v>
      </c>
      <c r="O3490" t="s">
        <v>8269</v>
      </c>
      <c r="P3490">
        <f t="shared" si="108"/>
        <v>2015</v>
      </c>
      <c r="Q3490" s="12" t="s">
        <v>8315</v>
      </c>
      <c r="R3490" t="s">
        <v>8316</v>
      </c>
      <c r="S3490">
        <f t="shared" si="109"/>
        <v>3</v>
      </c>
      <c r="T3490" s="17" t="s">
        <v>8367</v>
      </c>
    </row>
    <row r="3491" spans="1:20" ht="43.2" x14ac:dyDescent="0.5500000000000000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9">
        <v>41753.635775462964</v>
      </c>
      <c r="K3491">
        <v>1398352531</v>
      </c>
      <c r="L3491" t="b">
        <v>0</v>
      </c>
      <c r="M3491">
        <v>72</v>
      </c>
      <c r="N3491" t="b">
        <v>1</v>
      </c>
      <c r="O3491" t="s">
        <v>8269</v>
      </c>
      <c r="P3491">
        <f t="shared" si="108"/>
        <v>2014</v>
      </c>
      <c r="Q3491" s="12" t="s">
        <v>8315</v>
      </c>
      <c r="R3491" t="s">
        <v>8316</v>
      </c>
      <c r="S3491">
        <f t="shared" si="109"/>
        <v>4</v>
      </c>
      <c r="T3491" s="17" t="s">
        <v>8368</v>
      </c>
    </row>
    <row r="3492" spans="1:20" ht="43.2" x14ac:dyDescent="0.5500000000000000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9">
        <v>42443.802361111113</v>
      </c>
      <c r="K3492">
        <v>1457982924</v>
      </c>
      <c r="L3492" t="b">
        <v>0</v>
      </c>
      <c r="M3492">
        <v>27</v>
      </c>
      <c r="N3492" t="b">
        <v>1</v>
      </c>
      <c r="O3492" t="s">
        <v>8269</v>
      </c>
      <c r="P3492">
        <f t="shared" si="108"/>
        <v>2016</v>
      </c>
      <c r="Q3492" s="12" t="s">
        <v>8315</v>
      </c>
      <c r="R3492" t="s">
        <v>8316</v>
      </c>
      <c r="S3492">
        <f t="shared" si="109"/>
        <v>3</v>
      </c>
      <c r="T3492" s="17" t="s">
        <v>8367</v>
      </c>
    </row>
    <row r="3493" spans="1:20" ht="43.2" x14ac:dyDescent="0.5500000000000000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9">
        <v>42121.249814814815</v>
      </c>
      <c r="K3493">
        <v>1430114384</v>
      </c>
      <c r="L3493" t="b">
        <v>0</v>
      </c>
      <c r="M3493">
        <v>10</v>
      </c>
      <c r="N3493" t="b">
        <v>1</v>
      </c>
      <c r="O3493" t="s">
        <v>8269</v>
      </c>
      <c r="P3493">
        <f t="shared" si="108"/>
        <v>2015</v>
      </c>
      <c r="Q3493" s="12" t="s">
        <v>8315</v>
      </c>
      <c r="R3493" t="s">
        <v>8316</v>
      </c>
      <c r="S3493">
        <f t="shared" si="109"/>
        <v>4</v>
      </c>
      <c r="T3493" s="17" t="s">
        <v>8368</v>
      </c>
    </row>
    <row r="3494" spans="1:20" ht="43.2" x14ac:dyDescent="0.5500000000000000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9">
        <v>42268.00922453704</v>
      </c>
      <c r="K3494">
        <v>1442794397</v>
      </c>
      <c r="L3494" t="b">
        <v>0</v>
      </c>
      <c r="M3494">
        <v>35</v>
      </c>
      <c r="N3494" t="b">
        <v>1</v>
      </c>
      <c r="O3494" t="s">
        <v>8269</v>
      </c>
      <c r="P3494">
        <f t="shared" si="108"/>
        <v>2015</v>
      </c>
      <c r="Q3494" s="12" t="s">
        <v>8315</v>
      </c>
      <c r="R3494" t="s">
        <v>8316</v>
      </c>
      <c r="S3494">
        <f t="shared" si="109"/>
        <v>9</v>
      </c>
      <c r="T3494" s="17" t="s">
        <v>8373</v>
      </c>
    </row>
    <row r="3495" spans="1:20" ht="43.2" x14ac:dyDescent="0.5500000000000000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9">
        <v>41848.866157407407</v>
      </c>
      <c r="K3495">
        <v>1406580436</v>
      </c>
      <c r="L3495" t="b">
        <v>0</v>
      </c>
      <c r="M3495">
        <v>29</v>
      </c>
      <c r="N3495" t="b">
        <v>1</v>
      </c>
      <c r="O3495" t="s">
        <v>8269</v>
      </c>
      <c r="P3495">
        <f t="shared" si="108"/>
        <v>2014</v>
      </c>
      <c r="Q3495" s="12" t="s">
        <v>8315</v>
      </c>
      <c r="R3495" t="s">
        <v>8316</v>
      </c>
      <c r="S3495">
        <f t="shared" si="109"/>
        <v>7</v>
      </c>
      <c r="T3495" s="17" t="s">
        <v>8371</v>
      </c>
    </row>
    <row r="3496" spans="1:20" ht="43.2" x14ac:dyDescent="0.5500000000000000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9">
        <v>42689.214988425927</v>
      </c>
      <c r="K3496">
        <v>1479186575</v>
      </c>
      <c r="L3496" t="b">
        <v>0</v>
      </c>
      <c r="M3496">
        <v>13</v>
      </c>
      <c r="N3496" t="b">
        <v>1</v>
      </c>
      <c r="O3496" t="s">
        <v>8269</v>
      </c>
      <c r="P3496">
        <f t="shared" si="108"/>
        <v>2016</v>
      </c>
      <c r="Q3496" s="12" t="s">
        <v>8315</v>
      </c>
      <c r="R3496" t="s">
        <v>8316</v>
      </c>
      <c r="S3496">
        <f t="shared" si="109"/>
        <v>11</v>
      </c>
      <c r="T3496" s="17" t="s">
        <v>8375</v>
      </c>
    </row>
    <row r="3497" spans="1:20" ht="43.2" x14ac:dyDescent="0.5500000000000000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9">
        <v>41915.762835648151</v>
      </c>
      <c r="K3497">
        <v>1412360309</v>
      </c>
      <c r="L3497" t="b">
        <v>0</v>
      </c>
      <c r="M3497">
        <v>72</v>
      </c>
      <c r="N3497" t="b">
        <v>1</v>
      </c>
      <c r="O3497" t="s">
        <v>8269</v>
      </c>
      <c r="P3497">
        <f t="shared" si="108"/>
        <v>2014</v>
      </c>
      <c r="Q3497" s="12" t="s">
        <v>8315</v>
      </c>
      <c r="R3497" t="s">
        <v>8316</v>
      </c>
      <c r="S3497">
        <f t="shared" si="109"/>
        <v>10</v>
      </c>
      <c r="T3497" s="17" t="s">
        <v>8374</v>
      </c>
    </row>
    <row r="3498" spans="1:20" ht="43.2" x14ac:dyDescent="0.5500000000000000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9">
        <v>42584.846828703703</v>
      </c>
      <c r="K3498">
        <v>1470169166</v>
      </c>
      <c r="L3498" t="b">
        <v>0</v>
      </c>
      <c r="M3498">
        <v>78</v>
      </c>
      <c r="N3498" t="b">
        <v>1</v>
      </c>
      <c r="O3498" t="s">
        <v>8269</v>
      </c>
      <c r="P3498">
        <f t="shared" si="108"/>
        <v>2016</v>
      </c>
      <c r="Q3498" s="12" t="s">
        <v>8315</v>
      </c>
      <c r="R3498" t="s">
        <v>8316</v>
      </c>
      <c r="S3498">
        <f t="shared" si="109"/>
        <v>8</v>
      </c>
      <c r="T3498" s="17" t="s">
        <v>8372</v>
      </c>
    </row>
    <row r="3499" spans="1:20" ht="43.2" x14ac:dyDescent="0.5500000000000000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9">
        <v>42511.741944444446</v>
      </c>
      <c r="K3499">
        <v>1463852904</v>
      </c>
      <c r="L3499" t="b">
        <v>0</v>
      </c>
      <c r="M3499">
        <v>49</v>
      </c>
      <c r="N3499" t="b">
        <v>1</v>
      </c>
      <c r="O3499" t="s">
        <v>8269</v>
      </c>
      <c r="P3499">
        <f t="shared" si="108"/>
        <v>2016</v>
      </c>
      <c r="Q3499" s="12" t="s">
        <v>8315</v>
      </c>
      <c r="R3499" t="s">
        <v>8316</v>
      </c>
      <c r="S3499">
        <f t="shared" si="109"/>
        <v>5</v>
      </c>
      <c r="T3499" s="17" t="s">
        <v>8369</v>
      </c>
    </row>
    <row r="3500" spans="1:20" ht="43.2" x14ac:dyDescent="0.5500000000000000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9">
        <v>42459.15861111111</v>
      </c>
      <c r="K3500">
        <v>1459309704</v>
      </c>
      <c r="L3500" t="b">
        <v>0</v>
      </c>
      <c r="M3500">
        <v>42</v>
      </c>
      <c r="N3500" t="b">
        <v>1</v>
      </c>
      <c r="O3500" t="s">
        <v>8269</v>
      </c>
      <c r="P3500">
        <f t="shared" si="108"/>
        <v>2016</v>
      </c>
      <c r="Q3500" s="12" t="s">
        <v>8315</v>
      </c>
      <c r="R3500" t="s">
        <v>8316</v>
      </c>
      <c r="S3500">
        <f t="shared" si="109"/>
        <v>3</v>
      </c>
      <c r="T3500" s="17" t="s">
        <v>8367</v>
      </c>
    </row>
    <row r="3501" spans="1:20" ht="43.2" x14ac:dyDescent="0.5500000000000000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9">
        <v>42132.036168981482</v>
      </c>
      <c r="K3501">
        <v>1431046325</v>
      </c>
      <c r="L3501" t="b">
        <v>0</v>
      </c>
      <c r="M3501">
        <v>35</v>
      </c>
      <c r="N3501" t="b">
        <v>1</v>
      </c>
      <c r="O3501" t="s">
        <v>8269</v>
      </c>
      <c r="P3501">
        <f t="shared" si="108"/>
        <v>2015</v>
      </c>
      <c r="Q3501" s="12" t="s">
        <v>8315</v>
      </c>
      <c r="R3501" t="s">
        <v>8316</v>
      </c>
      <c r="S3501">
        <f t="shared" si="109"/>
        <v>5</v>
      </c>
      <c r="T3501" s="17" t="s">
        <v>8369</v>
      </c>
    </row>
    <row r="3502" spans="1:20" ht="43.2" x14ac:dyDescent="0.5500000000000000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9">
        <v>42419.919421296298</v>
      </c>
      <c r="K3502">
        <v>1455919438</v>
      </c>
      <c r="L3502" t="b">
        <v>0</v>
      </c>
      <c r="M3502">
        <v>42</v>
      </c>
      <c r="N3502" t="b">
        <v>1</v>
      </c>
      <c r="O3502" t="s">
        <v>8269</v>
      </c>
      <c r="P3502">
        <f t="shared" si="108"/>
        <v>2016</v>
      </c>
      <c r="Q3502" s="12" t="s">
        <v>8315</v>
      </c>
      <c r="R3502" t="s">
        <v>8316</v>
      </c>
      <c r="S3502">
        <f t="shared" si="109"/>
        <v>2</v>
      </c>
      <c r="T3502" s="17" t="s">
        <v>8366</v>
      </c>
    </row>
    <row r="3503" spans="1:20" ht="43.2" x14ac:dyDescent="0.5500000000000000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9">
        <v>42233.763831018521</v>
      </c>
      <c r="K3503">
        <v>1439835595</v>
      </c>
      <c r="L3503" t="b">
        <v>0</v>
      </c>
      <c r="M3503">
        <v>42</v>
      </c>
      <c r="N3503" t="b">
        <v>1</v>
      </c>
      <c r="O3503" t="s">
        <v>8269</v>
      </c>
      <c r="P3503">
        <f t="shared" si="108"/>
        <v>2015</v>
      </c>
      <c r="Q3503" s="12" t="s">
        <v>8315</v>
      </c>
      <c r="R3503" t="s">
        <v>8316</v>
      </c>
      <c r="S3503">
        <f t="shared" si="109"/>
        <v>8</v>
      </c>
      <c r="T3503" s="17" t="s">
        <v>8372</v>
      </c>
    </row>
    <row r="3504" spans="1:20" ht="43.2" x14ac:dyDescent="0.5500000000000000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9">
        <v>42430.839398148149</v>
      </c>
      <c r="K3504">
        <v>1456862924</v>
      </c>
      <c r="L3504" t="b">
        <v>0</v>
      </c>
      <c r="M3504">
        <v>31</v>
      </c>
      <c r="N3504" t="b">
        <v>1</v>
      </c>
      <c r="O3504" t="s">
        <v>8269</v>
      </c>
      <c r="P3504">
        <f t="shared" si="108"/>
        <v>2016</v>
      </c>
      <c r="Q3504" s="12" t="s">
        <v>8315</v>
      </c>
      <c r="R3504" t="s">
        <v>8316</v>
      </c>
      <c r="S3504">
        <f t="shared" si="109"/>
        <v>3</v>
      </c>
      <c r="T3504" s="17" t="s">
        <v>8367</v>
      </c>
    </row>
    <row r="3505" spans="1:20" ht="43.2" x14ac:dyDescent="0.5500000000000000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9">
        <v>42545.478333333333</v>
      </c>
      <c r="K3505">
        <v>1466767728</v>
      </c>
      <c r="L3505" t="b">
        <v>0</v>
      </c>
      <c r="M3505">
        <v>38</v>
      </c>
      <c r="N3505" t="b">
        <v>1</v>
      </c>
      <c r="O3505" t="s">
        <v>8269</v>
      </c>
      <c r="P3505">
        <f t="shared" si="108"/>
        <v>2016</v>
      </c>
      <c r="Q3505" s="12" t="s">
        <v>8315</v>
      </c>
      <c r="R3505" t="s">
        <v>8316</v>
      </c>
      <c r="S3505">
        <f t="shared" si="109"/>
        <v>6</v>
      </c>
      <c r="T3505" s="17" t="s">
        <v>8370</v>
      </c>
    </row>
    <row r="3506" spans="1:20" ht="43.2" x14ac:dyDescent="0.5500000000000000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9">
        <v>42297.748738425929</v>
      </c>
      <c r="K3506">
        <v>1445363891</v>
      </c>
      <c r="L3506" t="b">
        <v>0</v>
      </c>
      <c r="M3506">
        <v>8</v>
      </c>
      <c r="N3506" t="b">
        <v>1</v>
      </c>
      <c r="O3506" t="s">
        <v>8269</v>
      </c>
      <c r="P3506">
        <f t="shared" si="108"/>
        <v>2015</v>
      </c>
      <c r="Q3506" s="12" t="s">
        <v>8315</v>
      </c>
      <c r="R3506" t="s">
        <v>8316</v>
      </c>
      <c r="S3506">
        <f t="shared" si="109"/>
        <v>10</v>
      </c>
      <c r="T3506" s="17" t="s">
        <v>8374</v>
      </c>
    </row>
    <row r="3507" spans="1:20" ht="86.4" x14ac:dyDescent="0.5500000000000000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9">
        <v>41760.935706018521</v>
      </c>
      <c r="K3507">
        <v>1398983245</v>
      </c>
      <c r="L3507" t="b">
        <v>0</v>
      </c>
      <c r="M3507">
        <v>39</v>
      </c>
      <c r="N3507" t="b">
        <v>1</v>
      </c>
      <c r="O3507" t="s">
        <v>8269</v>
      </c>
      <c r="P3507">
        <f t="shared" si="108"/>
        <v>2014</v>
      </c>
      <c r="Q3507" s="12" t="s">
        <v>8315</v>
      </c>
      <c r="R3507" t="s">
        <v>8316</v>
      </c>
      <c r="S3507">
        <f t="shared" si="109"/>
        <v>5</v>
      </c>
      <c r="T3507" s="17" t="s">
        <v>8369</v>
      </c>
    </row>
    <row r="3508" spans="1:20" ht="43.2" x14ac:dyDescent="0.5500000000000000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9">
        <v>41829.734259259261</v>
      </c>
      <c r="K3508">
        <v>1404927440</v>
      </c>
      <c r="L3508" t="b">
        <v>0</v>
      </c>
      <c r="M3508">
        <v>29</v>
      </c>
      <c r="N3508" t="b">
        <v>1</v>
      </c>
      <c r="O3508" t="s">
        <v>8269</v>
      </c>
      <c r="P3508">
        <f t="shared" si="108"/>
        <v>2014</v>
      </c>
      <c r="Q3508" s="12" t="s">
        <v>8315</v>
      </c>
      <c r="R3508" t="s">
        <v>8316</v>
      </c>
      <c r="S3508">
        <f t="shared" si="109"/>
        <v>7</v>
      </c>
      <c r="T3508" s="17" t="s">
        <v>8371</v>
      </c>
    </row>
    <row r="3509" spans="1:20" ht="28.8" x14ac:dyDescent="0.5500000000000000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9">
        <v>42491.922881944447</v>
      </c>
      <c r="K3509">
        <v>1462140537</v>
      </c>
      <c r="L3509" t="b">
        <v>0</v>
      </c>
      <c r="M3509">
        <v>72</v>
      </c>
      <c r="N3509" t="b">
        <v>1</v>
      </c>
      <c r="O3509" t="s">
        <v>8269</v>
      </c>
      <c r="P3509">
        <f t="shared" si="108"/>
        <v>2016</v>
      </c>
      <c r="Q3509" s="12" t="s">
        <v>8315</v>
      </c>
      <c r="R3509" t="s">
        <v>8316</v>
      </c>
      <c r="S3509">
        <f t="shared" si="109"/>
        <v>5</v>
      </c>
      <c r="T3509" s="17" t="s">
        <v>8369</v>
      </c>
    </row>
    <row r="3510" spans="1:20" ht="43.2" x14ac:dyDescent="0.5500000000000000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9">
        <v>42477.729780092595</v>
      </c>
      <c r="K3510">
        <v>1460914253</v>
      </c>
      <c r="L3510" t="b">
        <v>0</v>
      </c>
      <c r="M3510">
        <v>15</v>
      </c>
      <c r="N3510" t="b">
        <v>1</v>
      </c>
      <c r="O3510" t="s">
        <v>8269</v>
      </c>
      <c r="P3510">
        <f t="shared" si="108"/>
        <v>2016</v>
      </c>
      <c r="Q3510" s="12" t="s">
        <v>8315</v>
      </c>
      <c r="R3510" t="s">
        <v>8316</v>
      </c>
      <c r="S3510">
        <f t="shared" si="109"/>
        <v>4</v>
      </c>
      <c r="T3510" s="17" t="s">
        <v>8368</v>
      </c>
    </row>
    <row r="3511" spans="1:20" ht="43.2" x14ac:dyDescent="0.5500000000000000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9">
        <v>41950.859560185185</v>
      </c>
      <c r="K3511">
        <v>1415392666</v>
      </c>
      <c r="L3511" t="b">
        <v>0</v>
      </c>
      <c r="M3511">
        <v>33</v>
      </c>
      <c r="N3511" t="b">
        <v>1</v>
      </c>
      <c r="O3511" t="s">
        <v>8269</v>
      </c>
      <c r="P3511">
        <f t="shared" si="108"/>
        <v>2014</v>
      </c>
      <c r="Q3511" s="12" t="s">
        <v>8315</v>
      </c>
      <c r="R3511" t="s">
        <v>8316</v>
      </c>
      <c r="S3511">
        <f t="shared" si="109"/>
        <v>11</v>
      </c>
      <c r="T3511" s="17" t="s">
        <v>8375</v>
      </c>
    </row>
    <row r="3512" spans="1:20" ht="43.2" x14ac:dyDescent="0.5500000000000000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9">
        <v>41802.62090277778</v>
      </c>
      <c r="K3512">
        <v>1402584846</v>
      </c>
      <c r="L3512" t="b">
        <v>0</v>
      </c>
      <c r="M3512">
        <v>15</v>
      </c>
      <c r="N3512" t="b">
        <v>1</v>
      </c>
      <c r="O3512" t="s">
        <v>8269</v>
      </c>
      <c r="P3512">
        <f t="shared" si="108"/>
        <v>2014</v>
      </c>
      <c r="Q3512" s="12" t="s">
        <v>8315</v>
      </c>
      <c r="R3512" t="s">
        <v>8316</v>
      </c>
      <c r="S3512">
        <f t="shared" si="109"/>
        <v>6</v>
      </c>
      <c r="T3512" s="17" t="s">
        <v>8370</v>
      </c>
    </row>
    <row r="3513" spans="1:20" ht="43.2" x14ac:dyDescent="0.5500000000000000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9">
        <v>41927.873784722222</v>
      </c>
      <c r="K3513">
        <v>1413406695</v>
      </c>
      <c r="L3513" t="b">
        <v>0</v>
      </c>
      <c r="M3513">
        <v>19</v>
      </c>
      <c r="N3513" t="b">
        <v>1</v>
      </c>
      <c r="O3513" t="s">
        <v>8269</v>
      </c>
      <c r="P3513">
        <f t="shared" si="108"/>
        <v>2014</v>
      </c>
      <c r="Q3513" s="12" t="s">
        <v>8315</v>
      </c>
      <c r="R3513" t="s">
        <v>8316</v>
      </c>
      <c r="S3513">
        <f t="shared" si="109"/>
        <v>10</v>
      </c>
      <c r="T3513" s="17" t="s">
        <v>8374</v>
      </c>
    </row>
    <row r="3514" spans="1:20" ht="43.2" x14ac:dyDescent="0.5500000000000000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9">
        <v>42057.536944444444</v>
      </c>
      <c r="K3514">
        <v>1424609592</v>
      </c>
      <c r="L3514" t="b">
        <v>0</v>
      </c>
      <c r="M3514">
        <v>17</v>
      </c>
      <c r="N3514" t="b">
        <v>1</v>
      </c>
      <c r="O3514" t="s">
        <v>8269</v>
      </c>
      <c r="P3514">
        <f t="shared" si="108"/>
        <v>2015</v>
      </c>
      <c r="Q3514" s="12" t="s">
        <v>8315</v>
      </c>
      <c r="R3514" t="s">
        <v>8316</v>
      </c>
      <c r="S3514">
        <f t="shared" si="109"/>
        <v>2</v>
      </c>
      <c r="T3514" s="17" t="s">
        <v>8366</v>
      </c>
    </row>
    <row r="3515" spans="1:20" ht="43.2" x14ac:dyDescent="0.5500000000000000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9">
        <v>41781.096203703702</v>
      </c>
      <c r="K3515">
        <v>1400725112</v>
      </c>
      <c r="L3515" t="b">
        <v>0</v>
      </c>
      <c r="M3515">
        <v>44</v>
      </c>
      <c r="N3515" t="b">
        <v>1</v>
      </c>
      <c r="O3515" t="s">
        <v>8269</v>
      </c>
      <c r="P3515">
        <f t="shared" si="108"/>
        <v>2014</v>
      </c>
      <c r="Q3515" s="12" t="s">
        <v>8315</v>
      </c>
      <c r="R3515" t="s">
        <v>8316</v>
      </c>
      <c r="S3515">
        <f t="shared" si="109"/>
        <v>5</v>
      </c>
      <c r="T3515" s="17" t="s">
        <v>8369</v>
      </c>
    </row>
    <row r="3516" spans="1:20" ht="43.2" x14ac:dyDescent="0.5500000000000000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9">
        <v>42020.846666666665</v>
      </c>
      <c r="K3516">
        <v>1421439552</v>
      </c>
      <c r="L3516" t="b">
        <v>0</v>
      </c>
      <c r="M3516">
        <v>10</v>
      </c>
      <c r="N3516" t="b">
        <v>1</v>
      </c>
      <c r="O3516" t="s">
        <v>8269</v>
      </c>
      <c r="P3516">
        <f t="shared" si="108"/>
        <v>2015</v>
      </c>
      <c r="Q3516" s="12" t="s">
        <v>8315</v>
      </c>
      <c r="R3516" t="s">
        <v>8316</v>
      </c>
      <c r="S3516">
        <f t="shared" si="109"/>
        <v>1</v>
      </c>
      <c r="T3516" s="17" t="s">
        <v>8365</v>
      </c>
    </row>
    <row r="3517" spans="1:20" ht="43.2" x14ac:dyDescent="0.5500000000000000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9">
        <v>42125.772812499999</v>
      </c>
      <c r="K3517">
        <v>1430505171</v>
      </c>
      <c r="L3517" t="b">
        <v>0</v>
      </c>
      <c r="M3517">
        <v>46</v>
      </c>
      <c r="N3517" t="b">
        <v>1</v>
      </c>
      <c r="O3517" t="s">
        <v>8269</v>
      </c>
      <c r="P3517">
        <f t="shared" si="108"/>
        <v>2015</v>
      </c>
      <c r="Q3517" s="12" t="s">
        <v>8315</v>
      </c>
      <c r="R3517" t="s">
        <v>8316</v>
      </c>
      <c r="S3517">
        <f t="shared" si="109"/>
        <v>5</v>
      </c>
      <c r="T3517" s="17" t="s">
        <v>8369</v>
      </c>
    </row>
    <row r="3518" spans="1:20" ht="43.2" x14ac:dyDescent="0.5500000000000000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9">
        <v>41856.010069444441</v>
      </c>
      <c r="K3518">
        <v>1407197670</v>
      </c>
      <c r="L3518" t="b">
        <v>0</v>
      </c>
      <c r="M3518">
        <v>11</v>
      </c>
      <c r="N3518" t="b">
        <v>1</v>
      </c>
      <c r="O3518" t="s">
        <v>8269</v>
      </c>
      <c r="P3518">
        <f t="shared" si="108"/>
        <v>2014</v>
      </c>
      <c r="Q3518" s="12" t="s">
        <v>8315</v>
      </c>
      <c r="R3518" t="s">
        <v>8316</v>
      </c>
      <c r="S3518">
        <f t="shared" si="109"/>
        <v>8</v>
      </c>
      <c r="T3518" s="17" t="s">
        <v>8372</v>
      </c>
    </row>
    <row r="3519" spans="1:20" ht="43.2" x14ac:dyDescent="0.5500000000000000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9">
        <v>41794.817523148151</v>
      </c>
      <c r="K3519">
        <v>1401910634</v>
      </c>
      <c r="L3519" t="b">
        <v>0</v>
      </c>
      <c r="M3519">
        <v>13</v>
      </c>
      <c r="N3519" t="b">
        <v>1</v>
      </c>
      <c r="O3519" t="s">
        <v>8269</v>
      </c>
      <c r="P3519">
        <f t="shared" si="108"/>
        <v>2014</v>
      </c>
      <c r="Q3519" s="12" t="s">
        <v>8315</v>
      </c>
      <c r="R3519" t="s">
        <v>8316</v>
      </c>
      <c r="S3519">
        <f t="shared" si="109"/>
        <v>6</v>
      </c>
      <c r="T3519" s="17" t="s">
        <v>8370</v>
      </c>
    </row>
    <row r="3520" spans="1:20" ht="43.2" x14ac:dyDescent="0.5500000000000000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9">
        <v>41893.783553240741</v>
      </c>
      <c r="K3520">
        <v>1410461299</v>
      </c>
      <c r="L3520" t="b">
        <v>0</v>
      </c>
      <c r="M3520">
        <v>33</v>
      </c>
      <c r="N3520" t="b">
        <v>1</v>
      </c>
      <c r="O3520" t="s">
        <v>8269</v>
      </c>
      <c r="P3520">
        <f t="shared" si="108"/>
        <v>2014</v>
      </c>
      <c r="Q3520" s="12" t="s">
        <v>8315</v>
      </c>
      <c r="R3520" t="s">
        <v>8316</v>
      </c>
      <c r="S3520">
        <f t="shared" si="109"/>
        <v>9</v>
      </c>
      <c r="T3520" s="17" t="s">
        <v>8373</v>
      </c>
    </row>
    <row r="3521" spans="1:20" ht="43.2" x14ac:dyDescent="0.5500000000000000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9">
        <v>42037.598958333336</v>
      </c>
      <c r="K3521">
        <v>1422886950</v>
      </c>
      <c r="L3521" t="b">
        <v>0</v>
      </c>
      <c r="M3521">
        <v>28</v>
      </c>
      <c r="N3521" t="b">
        <v>1</v>
      </c>
      <c r="O3521" t="s">
        <v>8269</v>
      </c>
      <c r="P3521">
        <f t="shared" si="108"/>
        <v>2015</v>
      </c>
      <c r="Q3521" s="12" t="s">
        <v>8315</v>
      </c>
      <c r="R3521" t="s">
        <v>8316</v>
      </c>
      <c r="S3521">
        <f t="shared" si="109"/>
        <v>2</v>
      </c>
      <c r="T3521" s="17" t="s">
        <v>8366</v>
      </c>
    </row>
    <row r="3522" spans="1:20" ht="28.8" x14ac:dyDescent="0.5500000000000000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9">
        <v>42227.824212962965</v>
      </c>
      <c r="K3522">
        <v>1439322412</v>
      </c>
      <c r="L3522" t="b">
        <v>0</v>
      </c>
      <c r="M3522">
        <v>21</v>
      </c>
      <c r="N3522" t="b">
        <v>1</v>
      </c>
      <c r="O3522" t="s">
        <v>8269</v>
      </c>
      <c r="P3522">
        <f t="shared" si="108"/>
        <v>2015</v>
      </c>
      <c r="Q3522" s="12" t="s">
        <v>8315</v>
      </c>
      <c r="R3522" t="s">
        <v>8316</v>
      </c>
      <c r="S3522">
        <f t="shared" si="109"/>
        <v>8</v>
      </c>
      <c r="T3522" s="17" t="s">
        <v>8372</v>
      </c>
    </row>
    <row r="3523" spans="1:20" ht="43.2" x14ac:dyDescent="0.5500000000000000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9">
        <v>41881.361342592594</v>
      </c>
      <c r="K3523">
        <v>1409388020</v>
      </c>
      <c r="L3523" t="b">
        <v>0</v>
      </c>
      <c r="M3523">
        <v>13</v>
      </c>
      <c r="N3523" t="b">
        <v>1</v>
      </c>
      <c r="O3523" t="s">
        <v>8269</v>
      </c>
      <c r="P3523">
        <f t="shared" ref="P3523:P3586" si="110">YEAR(J3523)</f>
        <v>2014</v>
      </c>
      <c r="Q3523" s="12" t="s">
        <v>8315</v>
      </c>
      <c r="R3523" t="s">
        <v>8316</v>
      </c>
      <c r="S3523">
        <f t="shared" ref="S3523:S3586" si="111">MONTH(J3523)</f>
        <v>8</v>
      </c>
      <c r="T3523" s="17" t="s">
        <v>8372</v>
      </c>
    </row>
    <row r="3524" spans="1:20" ht="43.2" x14ac:dyDescent="0.5500000000000000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9">
        <v>42234.789884259262</v>
      </c>
      <c r="K3524">
        <v>1439924246</v>
      </c>
      <c r="L3524" t="b">
        <v>0</v>
      </c>
      <c r="M3524">
        <v>34</v>
      </c>
      <c r="N3524" t="b">
        <v>1</v>
      </c>
      <c r="O3524" t="s">
        <v>8269</v>
      </c>
      <c r="P3524">
        <f t="shared" si="110"/>
        <v>2015</v>
      </c>
      <c r="Q3524" s="12" t="s">
        <v>8315</v>
      </c>
      <c r="R3524" t="s">
        <v>8316</v>
      </c>
      <c r="S3524">
        <f t="shared" si="111"/>
        <v>8</v>
      </c>
      <c r="T3524" s="17" t="s">
        <v>8372</v>
      </c>
    </row>
    <row r="3525" spans="1:20" ht="43.2" x14ac:dyDescent="0.5500000000000000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9">
        <v>42581.397546296299</v>
      </c>
      <c r="K3525">
        <v>1469871148</v>
      </c>
      <c r="L3525" t="b">
        <v>0</v>
      </c>
      <c r="M3525">
        <v>80</v>
      </c>
      <c r="N3525" t="b">
        <v>1</v>
      </c>
      <c r="O3525" t="s">
        <v>8269</v>
      </c>
      <c r="P3525">
        <f t="shared" si="110"/>
        <v>2016</v>
      </c>
      <c r="Q3525" s="12" t="s">
        <v>8315</v>
      </c>
      <c r="R3525" t="s">
        <v>8316</v>
      </c>
      <c r="S3525">
        <f t="shared" si="111"/>
        <v>7</v>
      </c>
      <c r="T3525" s="17" t="s">
        <v>8371</v>
      </c>
    </row>
    <row r="3526" spans="1:20" ht="43.2" x14ac:dyDescent="0.5500000000000000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9">
        <v>41880.76357638889</v>
      </c>
      <c r="K3526">
        <v>1409336373</v>
      </c>
      <c r="L3526" t="b">
        <v>0</v>
      </c>
      <c r="M3526">
        <v>74</v>
      </c>
      <c r="N3526" t="b">
        <v>1</v>
      </c>
      <c r="O3526" t="s">
        <v>8269</v>
      </c>
      <c r="P3526">
        <f t="shared" si="110"/>
        <v>2014</v>
      </c>
      <c r="Q3526" s="12" t="s">
        <v>8315</v>
      </c>
      <c r="R3526" t="s">
        <v>8316</v>
      </c>
      <c r="S3526">
        <f t="shared" si="111"/>
        <v>8</v>
      </c>
      <c r="T3526" s="17" t="s">
        <v>8372</v>
      </c>
    </row>
    <row r="3527" spans="1:20" ht="43.2" x14ac:dyDescent="0.5500000000000000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9">
        <v>42214.695671296293</v>
      </c>
      <c r="K3527">
        <v>1438188106</v>
      </c>
      <c r="L3527" t="b">
        <v>0</v>
      </c>
      <c r="M3527">
        <v>7</v>
      </c>
      <c r="N3527" t="b">
        <v>1</v>
      </c>
      <c r="O3527" t="s">
        <v>8269</v>
      </c>
      <c r="P3527">
        <f t="shared" si="110"/>
        <v>2015</v>
      </c>
      <c r="Q3527" s="12" t="s">
        <v>8315</v>
      </c>
      <c r="R3527" t="s">
        <v>8316</v>
      </c>
      <c r="S3527">
        <f t="shared" si="111"/>
        <v>7</v>
      </c>
      <c r="T3527" s="17" t="s">
        <v>8371</v>
      </c>
    </row>
    <row r="3528" spans="1:20" ht="43.2" x14ac:dyDescent="0.5500000000000000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9">
        <v>42460.335312499999</v>
      </c>
      <c r="K3528">
        <v>1459411371</v>
      </c>
      <c r="L3528" t="b">
        <v>0</v>
      </c>
      <c r="M3528">
        <v>34</v>
      </c>
      <c r="N3528" t="b">
        <v>1</v>
      </c>
      <c r="O3528" t="s">
        <v>8269</v>
      </c>
      <c r="P3528">
        <f t="shared" si="110"/>
        <v>2016</v>
      </c>
      <c r="Q3528" s="12" t="s">
        <v>8315</v>
      </c>
      <c r="R3528" t="s">
        <v>8316</v>
      </c>
      <c r="S3528">
        <f t="shared" si="111"/>
        <v>3</v>
      </c>
      <c r="T3528" s="17" t="s">
        <v>8367</v>
      </c>
    </row>
    <row r="3529" spans="1:20" ht="43.2" x14ac:dyDescent="0.5500000000000000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9">
        <v>42167.023206018515</v>
      </c>
      <c r="K3529">
        <v>1434069205</v>
      </c>
      <c r="L3529" t="b">
        <v>0</v>
      </c>
      <c r="M3529">
        <v>86</v>
      </c>
      <c r="N3529" t="b">
        <v>1</v>
      </c>
      <c r="O3529" t="s">
        <v>8269</v>
      </c>
      <c r="P3529">
        <f t="shared" si="110"/>
        <v>2015</v>
      </c>
      <c r="Q3529" s="12" t="s">
        <v>8315</v>
      </c>
      <c r="R3529" t="s">
        <v>8316</v>
      </c>
      <c r="S3529">
        <f t="shared" si="111"/>
        <v>6</v>
      </c>
      <c r="T3529" s="17" t="s">
        <v>8370</v>
      </c>
    </row>
    <row r="3530" spans="1:20" ht="43.2" x14ac:dyDescent="0.5500000000000000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9">
        <v>42733.50136574074</v>
      </c>
      <c r="K3530">
        <v>1483012918</v>
      </c>
      <c r="L3530" t="b">
        <v>0</v>
      </c>
      <c r="M3530">
        <v>37</v>
      </c>
      <c r="N3530" t="b">
        <v>1</v>
      </c>
      <c r="O3530" t="s">
        <v>8269</v>
      </c>
      <c r="P3530">
        <f t="shared" si="110"/>
        <v>2016</v>
      </c>
      <c r="Q3530" s="12" t="s">
        <v>8315</v>
      </c>
      <c r="R3530" t="s">
        <v>8316</v>
      </c>
      <c r="S3530">
        <f t="shared" si="111"/>
        <v>12</v>
      </c>
      <c r="T3530" s="17" t="s">
        <v>8376</v>
      </c>
    </row>
    <row r="3531" spans="1:20" ht="43.2" x14ac:dyDescent="0.5500000000000000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9">
        <v>42177.761782407404</v>
      </c>
      <c r="K3531">
        <v>1434997018</v>
      </c>
      <c r="L3531" t="b">
        <v>0</v>
      </c>
      <c r="M3531">
        <v>18</v>
      </c>
      <c r="N3531" t="b">
        <v>1</v>
      </c>
      <c r="O3531" t="s">
        <v>8269</v>
      </c>
      <c r="P3531">
        <f t="shared" si="110"/>
        <v>2015</v>
      </c>
      <c r="Q3531" s="12" t="s">
        <v>8315</v>
      </c>
      <c r="R3531" t="s">
        <v>8316</v>
      </c>
      <c r="S3531">
        <f t="shared" si="111"/>
        <v>6</v>
      </c>
      <c r="T3531" s="17" t="s">
        <v>8370</v>
      </c>
    </row>
    <row r="3532" spans="1:20" ht="43.2" x14ac:dyDescent="0.5500000000000000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9">
        <v>42442.623344907406</v>
      </c>
      <c r="K3532">
        <v>1457881057</v>
      </c>
      <c r="L3532" t="b">
        <v>0</v>
      </c>
      <c r="M3532">
        <v>22</v>
      </c>
      <c r="N3532" t="b">
        <v>1</v>
      </c>
      <c r="O3532" t="s">
        <v>8269</v>
      </c>
      <c r="P3532">
        <f t="shared" si="110"/>
        <v>2016</v>
      </c>
      <c r="Q3532" s="12" t="s">
        <v>8315</v>
      </c>
      <c r="R3532" t="s">
        <v>8316</v>
      </c>
      <c r="S3532">
        <f t="shared" si="111"/>
        <v>3</v>
      </c>
      <c r="T3532" s="17" t="s">
        <v>8367</v>
      </c>
    </row>
    <row r="3533" spans="1:20" x14ac:dyDescent="0.5500000000000000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9">
        <v>42521.654328703706</v>
      </c>
      <c r="K3533">
        <v>1464709334</v>
      </c>
      <c r="L3533" t="b">
        <v>0</v>
      </c>
      <c r="M3533">
        <v>26</v>
      </c>
      <c r="N3533" t="b">
        <v>1</v>
      </c>
      <c r="O3533" t="s">
        <v>8269</v>
      </c>
      <c r="P3533">
        <f t="shared" si="110"/>
        <v>2016</v>
      </c>
      <c r="Q3533" s="12" t="s">
        <v>8315</v>
      </c>
      <c r="R3533" t="s">
        <v>8316</v>
      </c>
      <c r="S3533">
        <f t="shared" si="111"/>
        <v>5</v>
      </c>
      <c r="T3533" s="17" t="s">
        <v>8369</v>
      </c>
    </row>
    <row r="3534" spans="1:20" ht="43.2" x14ac:dyDescent="0.5500000000000000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9">
        <v>41884.599849537037</v>
      </c>
      <c r="K3534">
        <v>1409667827</v>
      </c>
      <c r="L3534" t="b">
        <v>0</v>
      </c>
      <c r="M3534">
        <v>27</v>
      </c>
      <c r="N3534" t="b">
        <v>1</v>
      </c>
      <c r="O3534" t="s">
        <v>8269</v>
      </c>
      <c r="P3534">
        <f t="shared" si="110"/>
        <v>2014</v>
      </c>
      <c r="Q3534" s="12" t="s">
        <v>8315</v>
      </c>
      <c r="R3534" t="s">
        <v>8316</v>
      </c>
      <c r="S3534">
        <f t="shared" si="111"/>
        <v>9</v>
      </c>
      <c r="T3534" s="17" t="s">
        <v>8373</v>
      </c>
    </row>
    <row r="3535" spans="1:20" ht="43.2" x14ac:dyDescent="0.5500000000000000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9">
        <v>42289.761192129627</v>
      </c>
      <c r="K3535">
        <v>1444673767</v>
      </c>
      <c r="L3535" t="b">
        <v>0</v>
      </c>
      <c r="M3535">
        <v>8</v>
      </c>
      <c r="N3535" t="b">
        <v>1</v>
      </c>
      <c r="O3535" t="s">
        <v>8269</v>
      </c>
      <c r="P3535">
        <f t="shared" si="110"/>
        <v>2015</v>
      </c>
      <c r="Q3535" s="12" t="s">
        <v>8315</v>
      </c>
      <c r="R3535" t="s">
        <v>8316</v>
      </c>
      <c r="S3535">
        <f t="shared" si="111"/>
        <v>10</v>
      </c>
      <c r="T3535" s="17" t="s">
        <v>8374</v>
      </c>
    </row>
    <row r="3536" spans="1:20" ht="28.8" x14ac:dyDescent="0.5500000000000000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9">
        <v>42243.6252662037</v>
      </c>
      <c r="K3536">
        <v>1440687623</v>
      </c>
      <c r="L3536" t="b">
        <v>0</v>
      </c>
      <c r="M3536">
        <v>204</v>
      </c>
      <c r="N3536" t="b">
        <v>1</v>
      </c>
      <c r="O3536" t="s">
        <v>8269</v>
      </c>
      <c r="P3536">
        <f t="shared" si="110"/>
        <v>2015</v>
      </c>
      <c r="Q3536" s="12" t="s">
        <v>8315</v>
      </c>
      <c r="R3536" t="s">
        <v>8316</v>
      </c>
      <c r="S3536">
        <f t="shared" si="111"/>
        <v>8</v>
      </c>
      <c r="T3536" s="17" t="s">
        <v>8372</v>
      </c>
    </row>
    <row r="3537" spans="1:20" ht="43.2" x14ac:dyDescent="0.5500000000000000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9">
        <v>42248.640162037038</v>
      </c>
      <c r="K3537">
        <v>1441120910</v>
      </c>
      <c r="L3537" t="b">
        <v>0</v>
      </c>
      <c r="M3537">
        <v>46</v>
      </c>
      <c r="N3537" t="b">
        <v>1</v>
      </c>
      <c r="O3537" t="s">
        <v>8269</v>
      </c>
      <c r="P3537">
        <f t="shared" si="110"/>
        <v>2015</v>
      </c>
      <c r="Q3537" s="12" t="s">
        <v>8315</v>
      </c>
      <c r="R3537" t="s">
        <v>8316</v>
      </c>
      <c r="S3537">
        <f t="shared" si="111"/>
        <v>9</v>
      </c>
      <c r="T3537" s="17" t="s">
        <v>8373</v>
      </c>
    </row>
    <row r="3538" spans="1:20" ht="43.2" x14ac:dyDescent="0.5500000000000000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9">
        <v>42328.727141203701</v>
      </c>
      <c r="K3538">
        <v>1448040425</v>
      </c>
      <c r="L3538" t="b">
        <v>0</v>
      </c>
      <c r="M3538">
        <v>17</v>
      </c>
      <c r="N3538" t="b">
        <v>1</v>
      </c>
      <c r="O3538" t="s">
        <v>8269</v>
      </c>
      <c r="P3538">
        <f t="shared" si="110"/>
        <v>2015</v>
      </c>
      <c r="Q3538" s="12" t="s">
        <v>8315</v>
      </c>
      <c r="R3538" t="s">
        <v>8316</v>
      </c>
      <c r="S3538">
        <f t="shared" si="111"/>
        <v>11</v>
      </c>
      <c r="T3538" s="17" t="s">
        <v>8375</v>
      </c>
    </row>
    <row r="3539" spans="1:20" ht="43.2" x14ac:dyDescent="0.5500000000000000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9">
        <v>41923.354351851849</v>
      </c>
      <c r="K3539">
        <v>1413016216</v>
      </c>
      <c r="L3539" t="b">
        <v>0</v>
      </c>
      <c r="M3539">
        <v>28</v>
      </c>
      <c r="N3539" t="b">
        <v>1</v>
      </c>
      <c r="O3539" t="s">
        <v>8269</v>
      </c>
      <c r="P3539">
        <f t="shared" si="110"/>
        <v>2014</v>
      </c>
      <c r="Q3539" s="12" t="s">
        <v>8315</v>
      </c>
      <c r="R3539" t="s">
        <v>8316</v>
      </c>
      <c r="S3539">
        <f t="shared" si="111"/>
        <v>10</v>
      </c>
      <c r="T3539" s="17" t="s">
        <v>8374</v>
      </c>
    </row>
    <row r="3540" spans="1:20" ht="43.2" x14ac:dyDescent="0.5500000000000000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9">
        <v>42571.420601851853</v>
      </c>
      <c r="K3540">
        <v>1469009140</v>
      </c>
      <c r="L3540" t="b">
        <v>0</v>
      </c>
      <c r="M3540">
        <v>83</v>
      </c>
      <c r="N3540" t="b">
        <v>1</v>
      </c>
      <c r="O3540" t="s">
        <v>8269</v>
      </c>
      <c r="P3540">
        <f t="shared" si="110"/>
        <v>2016</v>
      </c>
      <c r="Q3540" s="12" t="s">
        <v>8315</v>
      </c>
      <c r="R3540" t="s">
        <v>8316</v>
      </c>
      <c r="S3540">
        <f t="shared" si="111"/>
        <v>7</v>
      </c>
      <c r="T3540" s="17" t="s">
        <v>8371</v>
      </c>
    </row>
    <row r="3541" spans="1:20" ht="43.2" x14ac:dyDescent="0.5500000000000000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9">
        <v>42600.756041666667</v>
      </c>
      <c r="K3541">
        <v>1471543722</v>
      </c>
      <c r="L3541" t="b">
        <v>0</v>
      </c>
      <c r="M3541">
        <v>13</v>
      </c>
      <c r="N3541" t="b">
        <v>1</v>
      </c>
      <c r="O3541" t="s">
        <v>8269</v>
      </c>
      <c r="P3541">
        <f t="shared" si="110"/>
        <v>2016</v>
      </c>
      <c r="Q3541" s="12" t="s">
        <v>8315</v>
      </c>
      <c r="R3541" t="s">
        <v>8316</v>
      </c>
      <c r="S3541">
        <f t="shared" si="111"/>
        <v>8</v>
      </c>
      <c r="T3541" s="17" t="s">
        <v>8372</v>
      </c>
    </row>
    <row r="3542" spans="1:20" ht="57.6" x14ac:dyDescent="0.5500000000000000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9">
        <v>42517.003368055557</v>
      </c>
      <c r="K3542">
        <v>1464307491</v>
      </c>
      <c r="L3542" t="b">
        <v>0</v>
      </c>
      <c r="M3542">
        <v>8</v>
      </c>
      <c r="N3542" t="b">
        <v>1</v>
      </c>
      <c r="O3542" t="s">
        <v>8269</v>
      </c>
      <c r="P3542">
        <f t="shared" si="110"/>
        <v>2016</v>
      </c>
      <c r="Q3542" s="12" t="s">
        <v>8315</v>
      </c>
      <c r="R3542" t="s">
        <v>8316</v>
      </c>
      <c r="S3542">
        <f t="shared" si="111"/>
        <v>5</v>
      </c>
      <c r="T3542" s="17" t="s">
        <v>8369</v>
      </c>
    </row>
    <row r="3543" spans="1:20" ht="43.2" x14ac:dyDescent="0.5500000000000000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9">
        <v>42222.730034722219</v>
      </c>
      <c r="K3543">
        <v>1438882275</v>
      </c>
      <c r="L3543" t="b">
        <v>0</v>
      </c>
      <c r="M3543">
        <v>32</v>
      </c>
      <c r="N3543" t="b">
        <v>1</v>
      </c>
      <c r="O3543" t="s">
        <v>8269</v>
      </c>
      <c r="P3543">
        <f t="shared" si="110"/>
        <v>2015</v>
      </c>
      <c r="Q3543" s="12" t="s">
        <v>8315</v>
      </c>
      <c r="R3543" t="s">
        <v>8316</v>
      </c>
      <c r="S3543">
        <f t="shared" si="111"/>
        <v>8</v>
      </c>
      <c r="T3543" s="17" t="s">
        <v>8372</v>
      </c>
    </row>
    <row r="3544" spans="1:20" ht="43.2" x14ac:dyDescent="0.5500000000000000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9">
        <v>41829.599791666667</v>
      </c>
      <c r="K3544">
        <v>1404915822</v>
      </c>
      <c r="L3544" t="b">
        <v>0</v>
      </c>
      <c r="M3544">
        <v>85</v>
      </c>
      <c r="N3544" t="b">
        <v>1</v>
      </c>
      <c r="O3544" t="s">
        <v>8269</v>
      </c>
      <c r="P3544">
        <f t="shared" si="110"/>
        <v>2014</v>
      </c>
      <c r="Q3544" s="12" t="s">
        <v>8315</v>
      </c>
      <c r="R3544" t="s">
        <v>8316</v>
      </c>
      <c r="S3544">
        <f t="shared" si="111"/>
        <v>7</v>
      </c>
      <c r="T3544" s="17" t="s">
        <v>8371</v>
      </c>
    </row>
    <row r="3545" spans="1:20" ht="43.2" x14ac:dyDescent="0.5500000000000000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9">
        <v>42150.755312499998</v>
      </c>
      <c r="K3545">
        <v>1432663659</v>
      </c>
      <c r="L3545" t="b">
        <v>0</v>
      </c>
      <c r="M3545">
        <v>29</v>
      </c>
      <c r="N3545" t="b">
        <v>1</v>
      </c>
      <c r="O3545" t="s">
        <v>8269</v>
      </c>
      <c r="P3545">
        <f t="shared" si="110"/>
        <v>2015</v>
      </c>
      <c r="Q3545" s="12" t="s">
        <v>8315</v>
      </c>
      <c r="R3545" t="s">
        <v>8316</v>
      </c>
      <c r="S3545">
        <f t="shared" si="111"/>
        <v>5</v>
      </c>
      <c r="T3545" s="17" t="s">
        <v>8369</v>
      </c>
    </row>
    <row r="3546" spans="1:20" ht="28.8" x14ac:dyDescent="0.5500000000000000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9">
        <v>42040.831678240742</v>
      </c>
      <c r="K3546">
        <v>1423166257</v>
      </c>
      <c r="L3546" t="b">
        <v>0</v>
      </c>
      <c r="M3546">
        <v>24</v>
      </c>
      <c r="N3546" t="b">
        <v>1</v>
      </c>
      <c r="O3546" t="s">
        <v>8269</v>
      </c>
      <c r="P3546">
        <f t="shared" si="110"/>
        <v>2015</v>
      </c>
      <c r="Q3546" s="12" t="s">
        <v>8315</v>
      </c>
      <c r="R3546" t="s">
        <v>8316</v>
      </c>
      <c r="S3546">
        <f t="shared" si="111"/>
        <v>2</v>
      </c>
      <c r="T3546" s="17" t="s">
        <v>8366</v>
      </c>
    </row>
    <row r="3547" spans="1:20" ht="43.2" x14ac:dyDescent="0.5500000000000000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9">
        <v>42075.807395833333</v>
      </c>
      <c r="K3547">
        <v>1426188159</v>
      </c>
      <c r="L3547" t="b">
        <v>0</v>
      </c>
      <c r="M3547">
        <v>8</v>
      </c>
      <c r="N3547" t="b">
        <v>1</v>
      </c>
      <c r="O3547" t="s">
        <v>8269</v>
      </c>
      <c r="P3547">
        <f t="shared" si="110"/>
        <v>2015</v>
      </c>
      <c r="Q3547" s="12" t="s">
        <v>8315</v>
      </c>
      <c r="R3547" t="s">
        <v>8316</v>
      </c>
      <c r="S3547">
        <f t="shared" si="111"/>
        <v>3</v>
      </c>
      <c r="T3547" s="17" t="s">
        <v>8367</v>
      </c>
    </row>
    <row r="3548" spans="1:20" ht="43.2" x14ac:dyDescent="0.5500000000000000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9">
        <v>42073.660694444443</v>
      </c>
      <c r="K3548">
        <v>1426002684</v>
      </c>
      <c r="L3548" t="b">
        <v>0</v>
      </c>
      <c r="M3548">
        <v>19</v>
      </c>
      <c r="N3548" t="b">
        <v>1</v>
      </c>
      <c r="O3548" t="s">
        <v>8269</v>
      </c>
      <c r="P3548">
        <f t="shared" si="110"/>
        <v>2015</v>
      </c>
      <c r="Q3548" s="12" t="s">
        <v>8315</v>
      </c>
      <c r="R3548" t="s">
        <v>8316</v>
      </c>
      <c r="S3548">
        <f t="shared" si="111"/>
        <v>3</v>
      </c>
      <c r="T3548" s="17" t="s">
        <v>8367</v>
      </c>
    </row>
    <row r="3549" spans="1:20" ht="43.2" x14ac:dyDescent="0.5500000000000000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9">
        <v>42480.078715277778</v>
      </c>
      <c r="K3549">
        <v>1461117201</v>
      </c>
      <c r="L3549" t="b">
        <v>0</v>
      </c>
      <c r="M3549">
        <v>336</v>
      </c>
      <c r="N3549" t="b">
        <v>1</v>
      </c>
      <c r="O3549" t="s">
        <v>8269</v>
      </c>
      <c r="P3549">
        <f t="shared" si="110"/>
        <v>2016</v>
      </c>
      <c r="Q3549" s="12" t="s">
        <v>8315</v>
      </c>
      <c r="R3549" t="s">
        <v>8316</v>
      </c>
      <c r="S3549">
        <f t="shared" si="111"/>
        <v>4</v>
      </c>
      <c r="T3549" s="17" t="s">
        <v>8368</v>
      </c>
    </row>
    <row r="3550" spans="1:20" ht="43.2" x14ac:dyDescent="0.5500000000000000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9">
        <v>42411.942291666666</v>
      </c>
      <c r="K3550">
        <v>1455230214</v>
      </c>
      <c r="L3550" t="b">
        <v>0</v>
      </c>
      <c r="M3550">
        <v>13</v>
      </c>
      <c r="N3550" t="b">
        <v>1</v>
      </c>
      <c r="O3550" t="s">
        <v>8269</v>
      </c>
      <c r="P3550">
        <f t="shared" si="110"/>
        <v>2016</v>
      </c>
      <c r="Q3550" s="12" t="s">
        <v>8315</v>
      </c>
      <c r="R3550" t="s">
        <v>8316</v>
      </c>
      <c r="S3550">
        <f t="shared" si="111"/>
        <v>2</v>
      </c>
      <c r="T3550" s="17" t="s">
        <v>8366</v>
      </c>
    </row>
    <row r="3551" spans="1:20" ht="43.2" x14ac:dyDescent="0.5500000000000000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9">
        <v>42223.394363425927</v>
      </c>
      <c r="K3551">
        <v>1438939673</v>
      </c>
      <c r="L3551" t="b">
        <v>0</v>
      </c>
      <c r="M3551">
        <v>42</v>
      </c>
      <c r="N3551" t="b">
        <v>1</v>
      </c>
      <c r="O3551" t="s">
        <v>8269</v>
      </c>
      <c r="P3551">
        <f t="shared" si="110"/>
        <v>2015</v>
      </c>
      <c r="Q3551" s="12" t="s">
        <v>8315</v>
      </c>
      <c r="R3551" t="s">
        <v>8316</v>
      </c>
      <c r="S3551">
        <f t="shared" si="111"/>
        <v>8</v>
      </c>
      <c r="T3551" s="17" t="s">
        <v>8372</v>
      </c>
    </row>
    <row r="3552" spans="1:20" ht="43.2" x14ac:dyDescent="0.5500000000000000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9">
        <v>42462.893495370372</v>
      </c>
      <c r="K3552">
        <v>1459632398</v>
      </c>
      <c r="L3552" t="b">
        <v>0</v>
      </c>
      <c r="M3552">
        <v>64</v>
      </c>
      <c r="N3552" t="b">
        <v>1</v>
      </c>
      <c r="O3552" t="s">
        <v>8269</v>
      </c>
      <c r="P3552">
        <f t="shared" si="110"/>
        <v>2016</v>
      </c>
      <c r="Q3552" s="12" t="s">
        <v>8315</v>
      </c>
      <c r="R3552" t="s">
        <v>8316</v>
      </c>
      <c r="S3552">
        <f t="shared" si="111"/>
        <v>4</v>
      </c>
      <c r="T3552" s="17" t="s">
        <v>8368</v>
      </c>
    </row>
    <row r="3553" spans="1:20" ht="43.2" x14ac:dyDescent="0.5500000000000000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9">
        <v>41753.515856481485</v>
      </c>
      <c r="K3553">
        <v>1398342170</v>
      </c>
      <c r="L3553" t="b">
        <v>0</v>
      </c>
      <c r="M3553">
        <v>25</v>
      </c>
      <c r="N3553" t="b">
        <v>1</v>
      </c>
      <c r="O3553" t="s">
        <v>8269</v>
      </c>
      <c r="P3553">
        <f t="shared" si="110"/>
        <v>2014</v>
      </c>
      <c r="Q3553" s="12" t="s">
        <v>8315</v>
      </c>
      <c r="R3553" t="s">
        <v>8316</v>
      </c>
      <c r="S3553">
        <f t="shared" si="111"/>
        <v>4</v>
      </c>
      <c r="T3553" s="17" t="s">
        <v>8368</v>
      </c>
    </row>
    <row r="3554" spans="1:20" ht="43.2" x14ac:dyDescent="0.5500000000000000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9">
        <v>41788.587083333332</v>
      </c>
      <c r="K3554">
        <v>1401372324</v>
      </c>
      <c r="L3554" t="b">
        <v>0</v>
      </c>
      <c r="M3554">
        <v>20</v>
      </c>
      <c r="N3554" t="b">
        <v>1</v>
      </c>
      <c r="O3554" t="s">
        <v>8269</v>
      </c>
      <c r="P3554">
        <f t="shared" si="110"/>
        <v>2014</v>
      </c>
      <c r="Q3554" s="12" t="s">
        <v>8315</v>
      </c>
      <c r="R3554" t="s">
        <v>8316</v>
      </c>
      <c r="S3554">
        <f t="shared" si="111"/>
        <v>5</v>
      </c>
      <c r="T3554" s="17" t="s">
        <v>8369</v>
      </c>
    </row>
    <row r="3555" spans="1:20" ht="43.2" x14ac:dyDescent="0.5500000000000000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9">
        <v>42196.028703703705</v>
      </c>
      <c r="K3555">
        <v>1436575280</v>
      </c>
      <c r="L3555" t="b">
        <v>0</v>
      </c>
      <c r="M3555">
        <v>104</v>
      </c>
      <c r="N3555" t="b">
        <v>1</v>
      </c>
      <c r="O3555" t="s">
        <v>8269</v>
      </c>
      <c r="P3555">
        <f t="shared" si="110"/>
        <v>2015</v>
      </c>
      <c r="Q3555" s="12" t="s">
        <v>8315</v>
      </c>
      <c r="R3555" t="s">
        <v>8316</v>
      </c>
      <c r="S3555">
        <f t="shared" si="111"/>
        <v>7</v>
      </c>
      <c r="T3555" s="17" t="s">
        <v>8371</v>
      </c>
    </row>
    <row r="3556" spans="1:20" ht="43.2" x14ac:dyDescent="0.5500000000000000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9">
        <v>42016.050451388888</v>
      </c>
      <c r="K3556">
        <v>1421025159</v>
      </c>
      <c r="L3556" t="b">
        <v>0</v>
      </c>
      <c r="M3556">
        <v>53</v>
      </c>
      <c r="N3556" t="b">
        <v>1</v>
      </c>
      <c r="O3556" t="s">
        <v>8269</v>
      </c>
      <c r="P3556">
        <f t="shared" si="110"/>
        <v>2015</v>
      </c>
      <c r="Q3556" s="12" t="s">
        <v>8315</v>
      </c>
      <c r="R3556" t="s">
        <v>8316</v>
      </c>
      <c r="S3556">
        <f t="shared" si="111"/>
        <v>1</v>
      </c>
      <c r="T3556" s="17" t="s">
        <v>8365</v>
      </c>
    </row>
    <row r="3557" spans="1:20" ht="43.2" x14ac:dyDescent="0.5500000000000000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9">
        <v>42661.442060185182</v>
      </c>
      <c r="K3557">
        <v>1476786994</v>
      </c>
      <c r="L3557" t="b">
        <v>0</v>
      </c>
      <c r="M3557">
        <v>14</v>
      </c>
      <c r="N3557" t="b">
        <v>1</v>
      </c>
      <c r="O3557" t="s">
        <v>8269</v>
      </c>
      <c r="P3557">
        <f t="shared" si="110"/>
        <v>2016</v>
      </c>
      <c r="Q3557" s="12" t="s">
        <v>8315</v>
      </c>
      <c r="R3557" t="s">
        <v>8316</v>
      </c>
      <c r="S3557">
        <f t="shared" si="111"/>
        <v>10</v>
      </c>
      <c r="T3557" s="17" t="s">
        <v>8374</v>
      </c>
    </row>
    <row r="3558" spans="1:20" ht="43.2" x14ac:dyDescent="0.5500000000000000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9">
        <v>41808.649583333332</v>
      </c>
      <c r="K3558">
        <v>1403105724</v>
      </c>
      <c r="L3558" t="b">
        <v>0</v>
      </c>
      <c r="M3558">
        <v>20</v>
      </c>
      <c r="N3558" t="b">
        <v>1</v>
      </c>
      <c r="O3558" t="s">
        <v>8269</v>
      </c>
      <c r="P3558">
        <f t="shared" si="110"/>
        <v>2014</v>
      </c>
      <c r="Q3558" s="12" t="s">
        <v>8315</v>
      </c>
      <c r="R3558" t="s">
        <v>8316</v>
      </c>
      <c r="S3558">
        <f t="shared" si="111"/>
        <v>6</v>
      </c>
      <c r="T3558" s="17" t="s">
        <v>8370</v>
      </c>
    </row>
    <row r="3559" spans="1:20" ht="43.2" x14ac:dyDescent="0.5500000000000000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9">
        <v>41730.276747685188</v>
      </c>
      <c r="K3559">
        <v>1396334311</v>
      </c>
      <c r="L3559" t="b">
        <v>0</v>
      </c>
      <c r="M3559">
        <v>558</v>
      </c>
      <c r="N3559" t="b">
        <v>1</v>
      </c>
      <c r="O3559" t="s">
        <v>8269</v>
      </c>
      <c r="P3559">
        <f t="shared" si="110"/>
        <v>2014</v>
      </c>
      <c r="Q3559" s="12" t="s">
        <v>8315</v>
      </c>
      <c r="R3559" t="s">
        <v>8316</v>
      </c>
      <c r="S3559">
        <f t="shared" si="111"/>
        <v>4</v>
      </c>
      <c r="T3559" s="17" t="s">
        <v>8368</v>
      </c>
    </row>
    <row r="3560" spans="1:20" ht="43.2" x14ac:dyDescent="0.5500000000000000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9">
        <v>42139.816840277781</v>
      </c>
      <c r="K3560">
        <v>1431718575</v>
      </c>
      <c r="L3560" t="b">
        <v>0</v>
      </c>
      <c r="M3560">
        <v>22</v>
      </c>
      <c r="N3560" t="b">
        <v>1</v>
      </c>
      <c r="O3560" t="s">
        <v>8269</v>
      </c>
      <c r="P3560">
        <f t="shared" si="110"/>
        <v>2015</v>
      </c>
      <c r="Q3560" s="12" t="s">
        <v>8315</v>
      </c>
      <c r="R3560" t="s">
        <v>8316</v>
      </c>
      <c r="S3560">
        <f t="shared" si="111"/>
        <v>5</v>
      </c>
      <c r="T3560" s="17" t="s">
        <v>8369</v>
      </c>
    </row>
    <row r="3561" spans="1:20" ht="43.2" x14ac:dyDescent="0.5500000000000000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9">
        <v>42194.09615740741</v>
      </c>
      <c r="K3561">
        <v>1436408308</v>
      </c>
      <c r="L3561" t="b">
        <v>0</v>
      </c>
      <c r="M3561">
        <v>24</v>
      </c>
      <c r="N3561" t="b">
        <v>1</v>
      </c>
      <c r="O3561" t="s">
        <v>8269</v>
      </c>
      <c r="P3561">
        <f t="shared" si="110"/>
        <v>2015</v>
      </c>
      <c r="Q3561" s="12" t="s">
        <v>8315</v>
      </c>
      <c r="R3561" t="s">
        <v>8316</v>
      </c>
      <c r="S3561">
        <f t="shared" si="111"/>
        <v>7</v>
      </c>
      <c r="T3561" s="17" t="s">
        <v>8371</v>
      </c>
    </row>
    <row r="3562" spans="1:20" ht="43.2" x14ac:dyDescent="0.5500000000000000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9">
        <v>42115.889652777776</v>
      </c>
      <c r="K3562">
        <v>1429651266</v>
      </c>
      <c r="L3562" t="b">
        <v>0</v>
      </c>
      <c r="M3562">
        <v>74</v>
      </c>
      <c r="N3562" t="b">
        <v>1</v>
      </c>
      <c r="O3562" t="s">
        <v>8269</v>
      </c>
      <c r="P3562">
        <f t="shared" si="110"/>
        <v>2015</v>
      </c>
      <c r="Q3562" s="12" t="s">
        <v>8315</v>
      </c>
      <c r="R3562" t="s">
        <v>8316</v>
      </c>
      <c r="S3562">
        <f t="shared" si="111"/>
        <v>4</v>
      </c>
      <c r="T3562" s="17" t="s">
        <v>8368</v>
      </c>
    </row>
    <row r="3563" spans="1:20" ht="100.8" x14ac:dyDescent="0.5500000000000000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9">
        <v>42203.680300925924</v>
      </c>
      <c r="K3563">
        <v>1437236378</v>
      </c>
      <c r="L3563" t="b">
        <v>0</v>
      </c>
      <c r="M3563">
        <v>54</v>
      </c>
      <c r="N3563" t="b">
        <v>1</v>
      </c>
      <c r="O3563" t="s">
        <v>8269</v>
      </c>
      <c r="P3563">
        <f t="shared" si="110"/>
        <v>2015</v>
      </c>
      <c r="Q3563" s="12" t="s">
        <v>8315</v>
      </c>
      <c r="R3563" t="s">
        <v>8316</v>
      </c>
      <c r="S3563">
        <f t="shared" si="111"/>
        <v>7</v>
      </c>
      <c r="T3563" s="17" t="s">
        <v>8371</v>
      </c>
    </row>
    <row r="3564" spans="1:20" ht="43.2" x14ac:dyDescent="0.5500000000000000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9">
        <v>42433.761886574073</v>
      </c>
      <c r="K3564">
        <v>1457115427</v>
      </c>
      <c r="L3564" t="b">
        <v>0</v>
      </c>
      <c r="M3564">
        <v>31</v>
      </c>
      <c r="N3564" t="b">
        <v>1</v>
      </c>
      <c r="O3564" t="s">
        <v>8269</v>
      </c>
      <c r="P3564">
        <f t="shared" si="110"/>
        <v>2016</v>
      </c>
      <c r="Q3564" s="12" t="s">
        <v>8315</v>
      </c>
      <c r="R3564" t="s">
        <v>8316</v>
      </c>
      <c r="S3564">
        <f t="shared" si="111"/>
        <v>3</v>
      </c>
      <c r="T3564" s="17" t="s">
        <v>8367</v>
      </c>
    </row>
    <row r="3565" spans="1:20" ht="43.2" x14ac:dyDescent="0.5500000000000000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9">
        <v>42555.671944444446</v>
      </c>
      <c r="K3565">
        <v>1467648456</v>
      </c>
      <c r="L3565" t="b">
        <v>0</v>
      </c>
      <c r="M3565">
        <v>25</v>
      </c>
      <c r="N3565" t="b">
        <v>1</v>
      </c>
      <c r="O3565" t="s">
        <v>8269</v>
      </c>
      <c r="P3565">
        <f t="shared" si="110"/>
        <v>2016</v>
      </c>
      <c r="Q3565" s="12" t="s">
        <v>8315</v>
      </c>
      <c r="R3565" t="s">
        <v>8316</v>
      </c>
      <c r="S3565">
        <f t="shared" si="111"/>
        <v>7</v>
      </c>
      <c r="T3565" s="17" t="s">
        <v>8371</v>
      </c>
    </row>
    <row r="3566" spans="1:20" ht="28.8" x14ac:dyDescent="0.5500000000000000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9">
        <v>42236.623252314814</v>
      </c>
      <c r="K3566">
        <v>1440082649</v>
      </c>
      <c r="L3566" t="b">
        <v>0</v>
      </c>
      <c r="M3566">
        <v>17</v>
      </c>
      <c r="N3566" t="b">
        <v>1</v>
      </c>
      <c r="O3566" t="s">
        <v>8269</v>
      </c>
      <c r="P3566">
        <f t="shared" si="110"/>
        <v>2015</v>
      </c>
      <c r="Q3566" s="12" t="s">
        <v>8315</v>
      </c>
      <c r="R3566" t="s">
        <v>8316</v>
      </c>
      <c r="S3566">
        <f t="shared" si="111"/>
        <v>8</v>
      </c>
      <c r="T3566" s="17" t="s">
        <v>8372</v>
      </c>
    </row>
    <row r="3567" spans="1:20" ht="43.2" x14ac:dyDescent="0.5500000000000000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9">
        <v>41974.743148148147</v>
      </c>
      <c r="K3567">
        <v>1417456208</v>
      </c>
      <c r="L3567" t="b">
        <v>0</v>
      </c>
      <c r="M3567">
        <v>12</v>
      </c>
      <c r="N3567" t="b">
        <v>1</v>
      </c>
      <c r="O3567" t="s">
        <v>8269</v>
      </c>
      <c r="P3567">
        <f t="shared" si="110"/>
        <v>2014</v>
      </c>
      <c r="Q3567" s="12" t="s">
        <v>8315</v>
      </c>
      <c r="R3567" t="s">
        <v>8316</v>
      </c>
      <c r="S3567">
        <f t="shared" si="111"/>
        <v>12</v>
      </c>
      <c r="T3567" s="17" t="s">
        <v>8376</v>
      </c>
    </row>
    <row r="3568" spans="1:20" ht="43.2" x14ac:dyDescent="0.5500000000000000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9">
        <v>41997.507905092592</v>
      </c>
      <c r="K3568">
        <v>1419423083</v>
      </c>
      <c r="L3568" t="b">
        <v>0</v>
      </c>
      <c r="M3568">
        <v>38</v>
      </c>
      <c r="N3568" t="b">
        <v>1</v>
      </c>
      <c r="O3568" t="s">
        <v>8269</v>
      </c>
      <c r="P3568">
        <f t="shared" si="110"/>
        <v>2014</v>
      </c>
      <c r="Q3568" s="12" t="s">
        <v>8315</v>
      </c>
      <c r="R3568" t="s">
        <v>8316</v>
      </c>
      <c r="S3568">
        <f t="shared" si="111"/>
        <v>12</v>
      </c>
      <c r="T3568" s="17" t="s">
        <v>8376</v>
      </c>
    </row>
    <row r="3569" spans="1:20" ht="43.2" x14ac:dyDescent="0.5500000000000000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9">
        <v>42135.810694444444</v>
      </c>
      <c r="K3569">
        <v>1431372444</v>
      </c>
      <c r="L3569" t="b">
        <v>0</v>
      </c>
      <c r="M3569">
        <v>41</v>
      </c>
      <c r="N3569" t="b">
        <v>1</v>
      </c>
      <c r="O3569" t="s">
        <v>8269</v>
      </c>
      <c r="P3569">
        <f t="shared" si="110"/>
        <v>2015</v>
      </c>
      <c r="Q3569" s="12" t="s">
        <v>8315</v>
      </c>
      <c r="R3569" t="s">
        <v>8316</v>
      </c>
      <c r="S3569">
        <f t="shared" si="111"/>
        <v>5</v>
      </c>
      <c r="T3569" s="17" t="s">
        <v>8369</v>
      </c>
    </row>
    <row r="3570" spans="1:20" ht="43.2" x14ac:dyDescent="0.5500000000000000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9">
        <v>41869.740671296298</v>
      </c>
      <c r="K3570">
        <v>1408383994</v>
      </c>
      <c r="L3570" t="b">
        <v>0</v>
      </c>
      <c r="M3570">
        <v>19</v>
      </c>
      <c r="N3570" t="b">
        <v>1</v>
      </c>
      <c r="O3570" t="s">
        <v>8269</v>
      </c>
      <c r="P3570">
        <f t="shared" si="110"/>
        <v>2014</v>
      </c>
      <c r="Q3570" s="12" t="s">
        <v>8315</v>
      </c>
      <c r="R3570" t="s">
        <v>8316</v>
      </c>
      <c r="S3570">
        <f t="shared" si="111"/>
        <v>8</v>
      </c>
      <c r="T3570" s="17" t="s">
        <v>8372</v>
      </c>
    </row>
    <row r="3571" spans="1:20" ht="43.2" x14ac:dyDescent="0.5500000000000000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9">
        <v>41982.688611111109</v>
      </c>
      <c r="K3571">
        <v>1418142696</v>
      </c>
      <c r="L3571" t="b">
        <v>0</v>
      </c>
      <c r="M3571">
        <v>41</v>
      </c>
      <c r="N3571" t="b">
        <v>1</v>
      </c>
      <c r="O3571" t="s">
        <v>8269</v>
      </c>
      <c r="P3571">
        <f t="shared" si="110"/>
        <v>2014</v>
      </c>
      <c r="Q3571" s="12" t="s">
        <v>8315</v>
      </c>
      <c r="R3571" t="s">
        <v>8316</v>
      </c>
      <c r="S3571">
        <f t="shared" si="111"/>
        <v>12</v>
      </c>
      <c r="T3571" s="17" t="s">
        <v>8376</v>
      </c>
    </row>
    <row r="3572" spans="1:20" ht="43.2" x14ac:dyDescent="0.5500000000000000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9">
        <v>41976.331979166665</v>
      </c>
      <c r="K3572">
        <v>1417593483</v>
      </c>
      <c r="L3572" t="b">
        <v>0</v>
      </c>
      <c r="M3572">
        <v>26</v>
      </c>
      <c r="N3572" t="b">
        <v>1</v>
      </c>
      <c r="O3572" t="s">
        <v>8269</v>
      </c>
      <c r="P3572">
        <f t="shared" si="110"/>
        <v>2014</v>
      </c>
      <c r="Q3572" s="12" t="s">
        <v>8315</v>
      </c>
      <c r="R3572" t="s">
        <v>8316</v>
      </c>
      <c r="S3572">
        <f t="shared" si="111"/>
        <v>12</v>
      </c>
      <c r="T3572" s="17" t="s">
        <v>8376</v>
      </c>
    </row>
    <row r="3573" spans="1:20" ht="43.2" x14ac:dyDescent="0.5500000000000000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9">
        <v>41912.858946759261</v>
      </c>
      <c r="K3573">
        <v>1412109413</v>
      </c>
      <c r="L3573" t="b">
        <v>0</v>
      </c>
      <c r="M3573">
        <v>25</v>
      </c>
      <c r="N3573" t="b">
        <v>1</v>
      </c>
      <c r="O3573" t="s">
        <v>8269</v>
      </c>
      <c r="P3573">
        <f t="shared" si="110"/>
        <v>2014</v>
      </c>
      <c r="Q3573" s="12" t="s">
        <v>8315</v>
      </c>
      <c r="R3573" t="s">
        <v>8316</v>
      </c>
      <c r="S3573">
        <f t="shared" si="111"/>
        <v>9</v>
      </c>
      <c r="T3573" s="17" t="s">
        <v>8373</v>
      </c>
    </row>
    <row r="3574" spans="1:20" ht="28.8" x14ac:dyDescent="0.5500000000000000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9">
        <v>42146.570393518516</v>
      </c>
      <c r="K3574">
        <v>1432302082</v>
      </c>
      <c r="L3574" t="b">
        <v>0</v>
      </c>
      <c r="M3574">
        <v>9</v>
      </c>
      <c r="N3574" t="b">
        <v>1</v>
      </c>
      <c r="O3574" t="s">
        <v>8269</v>
      </c>
      <c r="P3574">
        <f t="shared" si="110"/>
        <v>2015</v>
      </c>
      <c r="Q3574" s="12" t="s">
        <v>8315</v>
      </c>
      <c r="R3574" t="s">
        <v>8316</v>
      </c>
      <c r="S3574">
        <f t="shared" si="111"/>
        <v>5</v>
      </c>
      <c r="T3574" s="17" t="s">
        <v>8369</v>
      </c>
    </row>
    <row r="3575" spans="1:20" ht="28.8" x14ac:dyDescent="0.5500000000000000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9">
        <v>41921.375532407408</v>
      </c>
      <c r="K3575">
        <v>1412845246</v>
      </c>
      <c r="L3575" t="b">
        <v>0</v>
      </c>
      <c r="M3575">
        <v>78</v>
      </c>
      <c r="N3575" t="b">
        <v>1</v>
      </c>
      <c r="O3575" t="s">
        <v>8269</v>
      </c>
      <c r="P3575">
        <f t="shared" si="110"/>
        <v>2014</v>
      </c>
      <c r="Q3575" s="12" t="s">
        <v>8315</v>
      </c>
      <c r="R3575" t="s">
        <v>8316</v>
      </c>
      <c r="S3575">
        <f t="shared" si="111"/>
        <v>10</v>
      </c>
      <c r="T3575" s="17" t="s">
        <v>8374</v>
      </c>
    </row>
    <row r="3576" spans="1:20" ht="43.2" x14ac:dyDescent="0.5500000000000000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9">
        <v>41926.942685185182</v>
      </c>
      <c r="K3576">
        <v>1413326248</v>
      </c>
      <c r="L3576" t="b">
        <v>0</v>
      </c>
      <c r="M3576">
        <v>45</v>
      </c>
      <c r="N3576" t="b">
        <v>1</v>
      </c>
      <c r="O3576" t="s">
        <v>8269</v>
      </c>
      <c r="P3576">
        <f t="shared" si="110"/>
        <v>2014</v>
      </c>
      <c r="Q3576" s="12" t="s">
        <v>8315</v>
      </c>
      <c r="R3576" t="s">
        <v>8316</v>
      </c>
      <c r="S3576">
        <f t="shared" si="111"/>
        <v>10</v>
      </c>
      <c r="T3576" s="17" t="s">
        <v>8374</v>
      </c>
    </row>
    <row r="3577" spans="1:20" ht="43.2" x14ac:dyDescent="0.5500000000000000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9">
        <v>42561.783877314818</v>
      </c>
      <c r="K3577">
        <v>1468176527</v>
      </c>
      <c r="L3577" t="b">
        <v>0</v>
      </c>
      <c r="M3577">
        <v>102</v>
      </c>
      <c r="N3577" t="b">
        <v>1</v>
      </c>
      <c r="O3577" t="s">
        <v>8269</v>
      </c>
      <c r="P3577">
        <f t="shared" si="110"/>
        <v>2016</v>
      </c>
      <c r="Q3577" s="12" t="s">
        <v>8315</v>
      </c>
      <c r="R3577" t="s">
        <v>8316</v>
      </c>
      <c r="S3577">
        <f t="shared" si="111"/>
        <v>7</v>
      </c>
      <c r="T3577" s="17" t="s">
        <v>8371</v>
      </c>
    </row>
    <row r="3578" spans="1:20" ht="43.2" x14ac:dyDescent="0.5500000000000000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9">
        <v>42649.54923611111</v>
      </c>
      <c r="K3578">
        <v>1475759454</v>
      </c>
      <c r="L3578" t="b">
        <v>0</v>
      </c>
      <c r="M3578">
        <v>5</v>
      </c>
      <c r="N3578" t="b">
        <v>1</v>
      </c>
      <c r="O3578" t="s">
        <v>8269</v>
      </c>
      <c r="P3578">
        <f t="shared" si="110"/>
        <v>2016</v>
      </c>
      <c r="Q3578" s="12" t="s">
        <v>8315</v>
      </c>
      <c r="R3578" t="s">
        <v>8316</v>
      </c>
      <c r="S3578">
        <f t="shared" si="111"/>
        <v>10</v>
      </c>
      <c r="T3578" s="17" t="s">
        <v>8374</v>
      </c>
    </row>
    <row r="3579" spans="1:20" ht="43.2" x14ac:dyDescent="0.5500000000000000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9">
        <v>42093.786840277775</v>
      </c>
      <c r="K3579">
        <v>1427741583</v>
      </c>
      <c r="L3579" t="b">
        <v>0</v>
      </c>
      <c r="M3579">
        <v>27</v>
      </c>
      <c r="N3579" t="b">
        <v>1</v>
      </c>
      <c r="O3579" t="s">
        <v>8269</v>
      </c>
      <c r="P3579">
        <f t="shared" si="110"/>
        <v>2015</v>
      </c>
      <c r="Q3579" s="12" t="s">
        <v>8315</v>
      </c>
      <c r="R3579" t="s">
        <v>8316</v>
      </c>
      <c r="S3579">
        <f t="shared" si="111"/>
        <v>3</v>
      </c>
      <c r="T3579" s="17" t="s">
        <v>8367</v>
      </c>
    </row>
    <row r="3580" spans="1:20" ht="43.2" x14ac:dyDescent="0.5500000000000000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9">
        <v>42460.733530092592</v>
      </c>
      <c r="K3580">
        <v>1459445777</v>
      </c>
      <c r="L3580" t="b">
        <v>0</v>
      </c>
      <c r="M3580">
        <v>37</v>
      </c>
      <c r="N3580" t="b">
        <v>1</v>
      </c>
      <c r="O3580" t="s">
        <v>8269</v>
      </c>
      <c r="P3580">
        <f t="shared" si="110"/>
        <v>2016</v>
      </c>
      <c r="Q3580" s="12" t="s">
        <v>8315</v>
      </c>
      <c r="R3580" t="s">
        <v>8316</v>
      </c>
      <c r="S3580">
        <f t="shared" si="111"/>
        <v>3</v>
      </c>
      <c r="T3580" s="17" t="s">
        <v>8367</v>
      </c>
    </row>
    <row r="3581" spans="1:20" ht="43.2" x14ac:dyDescent="0.5500000000000000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9">
        <v>42430.76222222222</v>
      </c>
      <c r="K3581">
        <v>1456856256</v>
      </c>
      <c r="L3581" t="b">
        <v>0</v>
      </c>
      <c r="M3581">
        <v>14</v>
      </c>
      <c r="N3581" t="b">
        <v>1</v>
      </c>
      <c r="O3581" t="s">
        <v>8269</v>
      </c>
      <c r="P3581">
        <f t="shared" si="110"/>
        <v>2016</v>
      </c>
      <c r="Q3581" s="12" t="s">
        <v>8315</v>
      </c>
      <c r="R3581" t="s">
        <v>8316</v>
      </c>
      <c r="S3581">
        <f t="shared" si="111"/>
        <v>3</v>
      </c>
      <c r="T3581" s="17" t="s">
        <v>8367</v>
      </c>
    </row>
    <row r="3582" spans="1:20" ht="43.2" x14ac:dyDescent="0.5500000000000000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9">
        <v>42026.176180555558</v>
      </c>
      <c r="K3582">
        <v>1421900022</v>
      </c>
      <c r="L3582" t="b">
        <v>0</v>
      </c>
      <c r="M3582">
        <v>27</v>
      </c>
      <c r="N3582" t="b">
        <v>1</v>
      </c>
      <c r="O3582" t="s">
        <v>8269</v>
      </c>
      <c r="P3582">
        <f t="shared" si="110"/>
        <v>2015</v>
      </c>
      <c r="Q3582" s="12" t="s">
        <v>8315</v>
      </c>
      <c r="R3582" t="s">
        <v>8316</v>
      </c>
      <c r="S3582">
        <f t="shared" si="111"/>
        <v>1</v>
      </c>
      <c r="T3582" s="17" t="s">
        <v>8365</v>
      </c>
    </row>
    <row r="3583" spans="1:20" ht="43.2" x14ac:dyDescent="0.5500000000000000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9">
        <v>41836.471180555556</v>
      </c>
      <c r="K3583">
        <v>1405509510</v>
      </c>
      <c r="L3583" t="b">
        <v>0</v>
      </c>
      <c r="M3583">
        <v>45</v>
      </c>
      <c r="N3583" t="b">
        <v>1</v>
      </c>
      <c r="O3583" t="s">
        <v>8269</v>
      </c>
      <c r="P3583">
        <f t="shared" si="110"/>
        <v>2014</v>
      </c>
      <c r="Q3583" s="12" t="s">
        <v>8315</v>
      </c>
      <c r="R3583" t="s">
        <v>8316</v>
      </c>
      <c r="S3583">
        <f t="shared" si="111"/>
        <v>7</v>
      </c>
      <c r="T3583" s="17" t="s">
        <v>8371</v>
      </c>
    </row>
    <row r="3584" spans="1:20" ht="43.2" x14ac:dyDescent="0.5500000000000000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9">
        <v>42451.095856481479</v>
      </c>
      <c r="K3584">
        <v>1458613082</v>
      </c>
      <c r="L3584" t="b">
        <v>0</v>
      </c>
      <c r="M3584">
        <v>49</v>
      </c>
      <c r="N3584" t="b">
        <v>1</v>
      </c>
      <c r="O3584" t="s">
        <v>8269</v>
      </c>
      <c r="P3584">
        <f t="shared" si="110"/>
        <v>2016</v>
      </c>
      <c r="Q3584" s="12" t="s">
        <v>8315</v>
      </c>
      <c r="R3584" t="s">
        <v>8316</v>
      </c>
      <c r="S3584">
        <f t="shared" si="111"/>
        <v>3</v>
      </c>
      <c r="T3584" s="17" t="s">
        <v>8367</v>
      </c>
    </row>
    <row r="3585" spans="1:20" ht="43.2" x14ac:dyDescent="0.5500000000000000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9">
        <v>42418.425983796296</v>
      </c>
      <c r="K3585">
        <v>1455790405</v>
      </c>
      <c r="L3585" t="b">
        <v>0</v>
      </c>
      <c r="M3585">
        <v>24</v>
      </c>
      <c r="N3585" t="b">
        <v>1</v>
      </c>
      <c r="O3585" t="s">
        <v>8269</v>
      </c>
      <c r="P3585">
        <f t="shared" si="110"/>
        <v>2016</v>
      </c>
      <c r="Q3585" s="12" t="s">
        <v>8315</v>
      </c>
      <c r="R3585" t="s">
        <v>8316</v>
      </c>
      <c r="S3585">
        <f t="shared" si="111"/>
        <v>2</v>
      </c>
      <c r="T3585" s="17" t="s">
        <v>8366</v>
      </c>
    </row>
    <row r="3586" spans="1:20" ht="86.4" x14ac:dyDescent="0.5500000000000000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9">
        <v>42168.316481481481</v>
      </c>
      <c r="K3586">
        <v>1434180944</v>
      </c>
      <c r="L3586" t="b">
        <v>0</v>
      </c>
      <c r="M3586">
        <v>112</v>
      </c>
      <c r="N3586" t="b">
        <v>1</v>
      </c>
      <c r="O3586" t="s">
        <v>8269</v>
      </c>
      <c r="P3586">
        <f t="shared" si="110"/>
        <v>2015</v>
      </c>
      <c r="Q3586" s="12" t="s">
        <v>8315</v>
      </c>
      <c r="R3586" t="s">
        <v>8316</v>
      </c>
      <c r="S3586">
        <f t="shared" si="111"/>
        <v>6</v>
      </c>
      <c r="T3586" s="17" t="s">
        <v>8370</v>
      </c>
    </row>
    <row r="3587" spans="1:20" ht="43.2" x14ac:dyDescent="0.5500000000000000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9">
        <v>41964.716319444444</v>
      </c>
      <c r="K3587">
        <v>1416589890</v>
      </c>
      <c r="L3587" t="b">
        <v>0</v>
      </c>
      <c r="M3587">
        <v>23</v>
      </c>
      <c r="N3587" t="b">
        <v>1</v>
      </c>
      <c r="O3587" t="s">
        <v>8269</v>
      </c>
      <c r="P3587">
        <f t="shared" ref="P3587:P3650" si="112">YEAR(J3587)</f>
        <v>2014</v>
      </c>
      <c r="Q3587" s="12" t="s">
        <v>8315</v>
      </c>
      <c r="R3587" t="s">
        <v>8316</v>
      </c>
      <c r="S3587">
        <f t="shared" ref="S3587:S3650" si="113">MONTH(J3587)</f>
        <v>11</v>
      </c>
      <c r="T3587" s="17" t="s">
        <v>8375</v>
      </c>
    </row>
    <row r="3588" spans="1:20" x14ac:dyDescent="0.5500000000000000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9">
        <v>42576.697569444441</v>
      </c>
      <c r="K3588">
        <v>1469465070</v>
      </c>
      <c r="L3588" t="b">
        <v>0</v>
      </c>
      <c r="M3588">
        <v>54</v>
      </c>
      <c r="N3588" t="b">
        <v>1</v>
      </c>
      <c r="O3588" t="s">
        <v>8269</v>
      </c>
      <c r="P3588">
        <f t="shared" si="112"/>
        <v>2016</v>
      </c>
      <c r="Q3588" s="12" t="s">
        <v>8315</v>
      </c>
      <c r="R3588" t="s">
        <v>8316</v>
      </c>
      <c r="S3588">
        <f t="shared" si="113"/>
        <v>7</v>
      </c>
      <c r="T3588" s="17" t="s">
        <v>8371</v>
      </c>
    </row>
    <row r="3589" spans="1:20" ht="43.2" x14ac:dyDescent="0.5500000000000000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9">
        <v>42503.539976851855</v>
      </c>
      <c r="K3589">
        <v>1463144254</v>
      </c>
      <c r="L3589" t="b">
        <v>0</v>
      </c>
      <c r="M3589">
        <v>28</v>
      </c>
      <c r="N3589" t="b">
        <v>1</v>
      </c>
      <c r="O3589" t="s">
        <v>8269</v>
      </c>
      <c r="P3589">
        <f t="shared" si="112"/>
        <v>2016</v>
      </c>
      <c r="Q3589" s="12" t="s">
        <v>8315</v>
      </c>
      <c r="R3589" t="s">
        <v>8316</v>
      </c>
      <c r="S3589">
        <f t="shared" si="113"/>
        <v>5</v>
      </c>
      <c r="T3589" s="17" t="s">
        <v>8369</v>
      </c>
    </row>
    <row r="3590" spans="1:20" ht="43.2" x14ac:dyDescent="0.5500000000000000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9">
        <v>42101.828819444447</v>
      </c>
      <c r="K3590">
        <v>1428436410</v>
      </c>
      <c r="L3590" t="b">
        <v>0</v>
      </c>
      <c r="M3590">
        <v>11</v>
      </c>
      <c r="N3590" t="b">
        <v>1</v>
      </c>
      <c r="O3590" t="s">
        <v>8269</v>
      </c>
      <c r="P3590">
        <f t="shared" si="112"/>
        <v>2015</v>
      </c>
      <c r="Q3590" s="12" t="s">
        <v>8315</v>
      </c>
      <c r="R3590" t="s">
        <v>8316</v>
      </c>
      <c r="S3590">
        <f t="shared" si="113"/>
        <v>4</v>
      </c>
      <c r="T3590" s="17" t="s">
        <v>8368</v>
      </c>
    </row>
    <row r="3591" spans="1:20" ht="43.2" x14ac:dyDescent="0.5500000000000000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9">
        <v>42125.647534722222</v>
      </c>
      <c r="K3591">
        <v>1430494347</v>
      </c>
      <c r="L3591" t="b">
        <v>0</v>
      </c>
      <c r="M3591">
        <v>62</v>
      </c>
      <c r="N3591" t="b">
        <v>1</v>
      </c>
      <c r="O3591" t="s">
        <v>8269</v>
      </c>
      <c r="P3591">
        <f t="shared" si="112"/>
        <v>2015</v>
      </c>
      <c r="Q3591" s="12" t="s">
        <v>8315</v>
      </c>
      <c r="R3591" t="s">
        <v>8316</v>
      </c>
      <c r="S3591">
        <f t="shared" si="113"/>
        <v>5</v>
      </c>
      <c r="T3591" s="17" t="s">
        <v>8369</v>
      </c>
    </row>
    <row r="3592" spans="1:20" ht="43.2" x14ac:dyDescent="0.5500000000000000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9">
        <v>41902.333726851852</v>
      </c>
      <c r="K3592">
        <v>1411200034</v>
      </c>
      <c r="L3592" t="b">
        <v>0</v>
      </c>
      <c r="M3592">
        <v>73</v>
      </c>
      <c r="N3592" t="b">
        <v>1</v>
      </c>
      <c r="O3592" t="s">
        <v>8269</v>
      </c>
      <c r="P3592">
        <f t="shared" si="112"/>
        <v>2014</v>
      </c>
      <c r="Q3592" s="12" t="s">
        <v>8315</v>
      </c>
      <c r="R3592" t="s">
        <v>8316</v>
      </c>
      <c r="S3592">
        <f t="shared" si="113"/>
        <v>9</v>
      </c>
      <c r="T3592" s="17" t="s">
        <v>8373</v>
      </c>
    </row>
    <row r="3593" spans="1:20" ht="43.2" x14ac:dyDescent="0.5500000000000000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9">
        <v>42003.948425925926</v>
      </c>
      <c r="K3593">
        <v>1419979544</v>
      </c>
      <c r="L3593" t="b">
        <v>0</v>
      </c>
      <c r="M3593">
        <v>18</v>
      </c>
      <c r="N3593" t="b">
        <v>1</v>
      </c>
      <c r="O3593" t="s">
        <v>8269</v>
      </c>
      <c r="P3593">
        <f t="shared" si="112"/>
        <v>2014</v>
      </c>
      <c r="Q3593" s="12" t="s">
        <v>8315</v>
      </c>
      <c r="R3593" t="s">
        <v>8316</v>
      </c>
      <c r="S3593">
        <f t="shared" si="113"/>
        <v>12</v>
      </c>
      <c r="T3593" s="17" t="s">
        <v>8376</v>
      </c>
    </row>
    <row r="3594" spans="1:20" ht="43.2" x14ac:dyDescent="0.5500000000000000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9">
        <v>41988.829942129632</v>
      </c>
      <c r="K3594">
        <v>1418673307</v>
      </c>
      <c r="L3594" t="b">
        <v>0</v>
      </c>
      <c r="M3594">
        <v>35</v>
      </c>
      <c r="N3594" t="b">
        <v>1</v>
      </c>
      <c r="O3594" t="s">
        <v>8269</v>
      </c>
      <c r="P3594">
        <f t="shared" si="112"/>
        <v>2014</v>
      </c>
      <c r="Q3594" s="12" t="s">
        <v>8315</v>
      </c>
      <c r="R3594" t="s">
        <v>8316</v>
      </c>
      <c r="S3594">
        <f t="shared" si="113"/>
        <v>12</v>
      </c>
      <c r="T3594" s="17" t="s">
        <v>8376</v>
      </c>
    </row>
    <row r="3595" spans="1:20" ht="43.2" x14ac:dyDescent="0.5500000000000000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9">
        <v>41974.898599537039</v>
      </c>
      <c r="K3595">
        <v>1417469639</v>
      </c>
      <c r="L3595" t="b">
        <v>0</v>
      </c>
      <c r="M3595">
        <v>43</v>
      </c>
      <c r="N3595" t="b">
        <v>1</v>
      </c>
      <c r="O3595" t="s">
        <v>8269</v>
      </c>
      <c r="P3595">
        <f t="shared" si="112"/>
        <v>2014</v>
      </c>
      <c r="Q3595" s="12" t="s">
        <v>8315</v>
      </c>
      <c r="R3595" t="s">
        <v>8316</v>
      </c>
      <c r="S3595">
        <f t="shared" si="113"/>
        <v>12</v>
      </c>
      <c r="T3595" s="17" t="s">
        <v>8376</v>
      </c>
    </row>
    <row r="3596" spans="1:20" ht="43.2" x14ac:dyDescent="0.5500000000000000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9">
        <v>42592.066921296297</v>
      </c>
      <c r="K3596">
        <v>1470792982</v>
      </c>
      <c r="L3596" t="b">
        <v>0</v>
      </c>
      <c r="M3596">
        <v>36</v>
      </c>
      <c r="N3596" t="b">
        <v>1</v>
      </c>
      <c r="O3596" t="s">
        <v>8269</v>
      </c>
      <c r="P3596">
        <f t="shared" si="112"/>
        <v>2016</v>
      </c>
      <c r="Q3596" s="12" t="s">
        <v>8315</v>
      </c>
      <c r="R3596" t="s">
        <v>8316</v>
      </c>
      <c r="S3596">
        <f t="shared" si="113"/>
        <v>8</v>
      </c>
      <c r="T3596" s="17" t="s">
        <v>8372</v>
      </c>
    </row>
    <row r="3597" spans="1:20" ht="28.8" x14ac:dyDescent="0.5500000000000000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9">
        <v>42050.008368055554</v>
      </c>
      <c r="K3597">
        <v>1423959123</v>
      </c>
      <c r="L3597" t="b">
        <v>0</v>
      </c>
      <c r="M3597">
        <v>62</v>
      </c>
      <c r="N3597" t="b">
        <v>1</v>
      </c>
      <c r="O3597" t="s">
        <v>8269</v>
      </c>
      <c r="P3597">
        <f t="shared" si="112"/>
        <v>2015</v>
      </c>
      <c r="Q3597" s="12" t="s">
        <v>8315</v>
      </c>
      <c r="R3597" t="s">
        <v>8316</v>
      </c>
      <c r="S3597">
        <f t="shared" si="113"/>
        <v>2</v>
      </c>
      <c r="T3597" s="17" t="s">
        <v>8366</v>
      </c>
    </row>
    <row r="3598" spans="1:20" ht="43.2" x14ac:dyDescent="0.5500000000000000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9">
        <v>41856.715069444443</v>
      </c>
      <c r="K3598">
        <v>1407258582</v>
      </c>
      <c r="L3598" t="b">
        <v>0</v>
      </c>
      <c r="M3598">
        <v>15</v>
      </c>
      <c r="N3598" t="b">
        <v>1</v>
      </c>
      <c r="O3598" t="s">
        <v>8269</v>
      </c>
      <c r="P3598">
        <f t="shared" si="112"/>
        <v>2014</v>
      </c>
      <c r="Q3598" s="12" t="s">
        <v>8315</v>
      </c>
      <c r="R3598" t="s">
        <v>8316</v>
      </c>
      <c r="S3598">
        <f t="shared" si="113"/>
        <v>8</v>
      </c>
      <c r="T3598" s="17" t="s">
        <v>8372</v>
      </c>
    </row>
    <row r="3599" spans="1:20" ht="28.8" x14ac:dyDescent="0.5500000000000000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9">
        <v>42417.585532407407</v>
      </c>
      <c r="K3599">
        <v>1455717790</v>
      </c>
      <c r="L3599" t="b">
        <v>0</v>
      </c>
      <c r="M3599">
        <v>33</v>
      </c>
      <c r="N3599" t="b">
        <v>1</v>
      </c>
      <c r="O3599" t="s">
        <v>8269</v>
      </c>
      <c r="P3599">
        <f t="shared" si="112"/>
        <v>2016</v>
      </c>
      <c r="Q3599" s="12" t="s">
        <v>8315</v>
      </c>
      <c r="R3599" t="s">
        <v>8316</v>
      </c>
      <c r="S3599">
        <f t="shared" si="113"/>
        <v>2</v>
      </c>
      <c r="T3599" s="17" t="s">
        <v>8366</v>
      </c>
    </row>
    <row r="3600" spans="1:20" ht="43.2" x14ac:dyDescent="0.5500000000000000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9">
        <v>41866.79886574074</v>
      </c>
      <c r="K3600">
        <v>1408129822</v>
      </c>
      <c r="L3600" t="b">
        <v>0</v>
      </c>
      <c r="M3600">
        <v>27</v>
      </c>
      <c r="N3600" t="b">
        <v>1</v>
      </c>
      <c r="O3600" t="s">
        <v>8269</v>
      </c>
      <c r="P3600">
        <f t="shared" si="112"/>
        <v>2014</v>
      </c>
      <c r="Q3600" s="12" t="s">
        <v>8315</v>
      </c>
      <c r="R3600" t="s">
        <v>8316</v>
      </c>
      <c r="S3600">
        <f t="shared" si="113"/>
        <v>8</v>
      </c>
      <c r="T3600" s="17" t="s">
        <v>8372</v>
      </c>
    </row>
    <row r="3601" spans="1:20" ht="43.2" x14ac:dyDescent="0.5500000000000000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9">
        <v>42220.794872685183</v>
      </c>
      <c r="K3601">
        <v>1438715077</v>
      </c>
      <c r="L3601" t="b">
        <v>0</v>
      </c>
      <c r="M3601">
        <v>17</v>
      </c>
      <c r="N3601" t="b">
        <v>1</v>
      </c>
      <c r="O3601" t="s">
        <v>8269</v>
      </c>
      <c r="P3601">
        <f t="shared" si="112"/>
        <v>2015</v>
      </c>
      <c r="Q3601" s="12" t="s">
        <v>8315</v>
      </c>
      <c r="R3601" t="s">
        <v>8316</v>
      </c>
      <c r="S3601">
        <f t="shared" si="113"/>
        <v>8</v>
      </c>
      <c r="T3601" s="17" t="s">
        <v>8372</v>
      </c>
    </row>
    <row r="3602" spans="1:20" ht="28.8" x14ac:dyDescent="0.5500000000000000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9">
        <v>42628.849120370367</v>
      </c>
      <c r="K3602">
        <v>1473970964</v>
      </c>
      <c r="L3602" t="b">
        <v>0</v>
      </c>
      <c r="M3602">
        <v>4</v>
      </c>
      <c r="N3602" t="b">
        <v>1</v>
      </c>
      <c r="O3602" t="s">
        <v>8269</v>
      </c>
      <c r="P3602">
        <f t="shared" si="112"/>
        <v>2016</v>
      </c>
      <c r="Q3602" s="12" t="s">
        <v>8315</v>
      </c>
      <c r="R3602" t="s">
        <v>8316</v>
      </c>
      <c r="S3602">
        <f t="shared" si="113"/>
        <v>9</v>
      </c>
      <c r="T3602" s="17" t="s">
        <v>8373</v>
      </c>
    </row>
    <row r="3603" spans="1:20" ht="43.2" x14ac:dyDescent="0.5500000000000000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9">
        <v>41990.99863425926</v>
      </c>
      <c r="K3603">
        <v>1418860682</v>
      </c>
      <c r="L3603" t="b">
        <v>0</v>
      </c>
      <c r="M3603">
        <v>53</v>
      </c>
      <c r="N3603" t="b">
        <v>1</v>
      </c>
      <c r="O3603" t="s">
        <v>8269</v>
      </c>
      <c r="P3603">
        <f t="shared" si="112"/>
        <v>2014</v>
      </c>
      <c r="Q3603" s="12" t="s">
        <v>8315</v>
      </c>
      <c r="R3603" t="s">
        <v>8316</v>
      </c>
      <c r="S3603">
        <f t="shared" si="113"/>
        <v>12</v>
      </c>
      <c r="T3603" s="17" t="s">
        <v>8376</v>
      </c>
    </row>
    <row r="3604" spans="1:20" ht="57.6" x14ac:dyDescent="0.5500000000000000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9">
        <v>42447.894432870373</v>
      </c>
      <c r="K3604">
        <v>1458336479</v>
      </c>
      <c r="L3604" t="b">
        <v>0</v>
      </c>
      <c r="M3604">
        <v>49</v>
      </c>
      <c r="N3604" t="b">
        <v>1</v>
      </c>
      <c r="O3604" t="s">
        <v>8269</v>
      </c>
      <c r="P3604">
        <f t="shared" si="112"/>
        <v>2016</v>
      </c>
      <c r="Q3604" s="12" t="s">
        <v>8315</v>
      </c>
      <c r="R3604" t="s">
        <v>8316</v>
      </c>
      <c r="S3604">
        <f t="shared" si="113"/>
        <v>3</v>
      </c>
      <c r="T3604" s="17" t="s">
        <v>8367</v>
      </c>
    </row>
    <row r="3605" spans="1:20" ht="43.2" x14ac:dyDescent="0.5500000000000000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9">
        <v>42283.864351851851</v>
      </c>
      <c r="K3605">
        <v>1444164280</v>
      </c>
      <c r="L3605" t="b">
        <v>0</v>
      </c>
      <c r="M3605">
        <v>57</v>
      </c>
      <c r="N3605" t="b">
        <v>1</v>
      </c>
      <c r="O3605" t="s">
        <v>8269</v>
      </c>
      <c r="P3605">
        <f t="shared" si="112"/>
        <v>2015</v>
      </c>
      <c r="Q3605" s="12" t="s">
        <v>8315</v>
      </c>
      <c r="R3605" t="s">
        <v>8316</v>
      </c>
      <c r="S3605">
        <f t="shared" si="113"/>
        <v>10</v>
      </c>
      <c r="T3605" s="17" t="s">
        <v>8374</v>
      </c>
    </row>
    <row r="3606" spans="1:20" ht="43.2" x14ac:dyDescent="0.5500000000000000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9">
        <v>42483.015694444446</v>
      </c>
      <c r="K3606">
        <v>1461370956</v>
      </c>
      <c r="L3606" t="b">
        <v>0</v>
      </c>
      <c r="M3606">
        <v>69</v>
      </c>
      <c r="N3606" t="b">
        <v>1</v>
      </c>
      <c r="O3606" t="s">
        <v>8269</v>
      </c>
      <c r="P3606">
        <f t="shared" si="112"/>
        <v>2016</v>
      </c>
      <c r="Q3606" s="12" t="s">
        <v>8315</v>
      </c>
      <c r="R3606" t="s">
        <v>8316</v>
      </c>
      <c r="S3606">
        <f t="shared" si="113"/>
        <v>4</v>
      </c>
      <c r="T3606" s="17" t="s">
        <v>8368</v>
      </c>
    </row>
    <row r="3607" spans="1:20" ht="57.6" x14ac:dyDescent="0.5500000000000000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9">
        <v>42383.793124999997</v>
      </c>
      <c r="K3607">
        <v>1452798126</v>
      </c>
      <c r="L3607" t="b">
        <v>0</v>
      </c>
      <c r="M3607">
        <v>15</v>
      </c>
      <c r="N3607" t="b">
        <v>1</v>
      </c>
      <c r="O3607" t="s">
        <v>8269</v>
      </c>
      <c r="P3607">
        <f t="shared" si="112"/>
        <v>2016</v>
      </c>
      <c r="Q3607" s="12" t="s">
        <v>8315</v>
      </c>
      <c r="R3607" t="s">
        <v>8316</v>
      </c>
      <c r="S3607">
        <f t="shared" si="113"/>
        <v>1</v>
      </c>
      <c r="T3607" s="17" t="s">
        <v>8365</v>
      </c>
    </row>
    <row r="3608" spans="1:20" ht="43.2" x14ac:dyDescent="0.5500000000000000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9">
        <v>42566.604826388888</v>
      </c>
      <c r="K3608">
        <v>1468593057</v>
      </c>
      <c r="L3608" t="b">
        <v>0</v>
      </c>
      <c r="M3608">
        <v>64</v>
      </c>
      <c r="N3608" t="b">
        <v>1</v>
      </c>
      <c r="O3608" t="s">
        <v>8269</v>
      </c>
      <c r="P3608">
        <f t="shared" si="112"/>
        <v>2016</v>
      </c>
      <c r="Q3608" s="12" t="s">
        <v>8315</v>
      </c>
      <c r="R3608" t="s">
        <v>8316</v>
      </c>
      <c r="S3608">
        <f t="shared" si="113"/>
        <v>7</v>
      </c>
      <c r="T3608" s="17" t="s">
        <v>8371</v>
      </c>
    </row>
    <row r="3609" spans="1:20" ht="28.8" x14ac:dyDescent="0.5500000000000000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9">
        <v>42338.963912037034</v>
      </c>
      <c r="K3609">
        <v>1448924882</v>
      </c>
      <c r="L3609" t="b">
        <v>0</v>
      </c>
      <c r="M3609">
        <v>20</v>
      </c>
      <c r="N3609" t="b">
        <v>1</v>
      </c>
      <c r="O3609" t="s">
        <v>8269</v>
      </c>
      <c r="P3609">
        <f t="shared" si="112"/>
        <v>2015</v>
      </c>
      <c r="Q3609" s="12" t="s">
        <v>8315</v>
      </c>
      <c r="R3609" t="s">
        <v>8316</v>
      </c>
      <c r="S3609">
        <f t="shared" si="113"/>
        <v>11</v>
      </c>
      <c r="T3609" s="17" t="s">
        <v>8375</v>
      </c>
    </row>
    <row r="3610" spans="1:20" ht="43.2" x14ac:dyDescent="0.5500000000000000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9">
        <v>42506.709374999999</v>
      </c>
      <c r="K3610">
        <v>1463418090</v>
      </c>
      <c r="L3610" t="b">
        <v>0</v>
      </c>
      <c r="M3610">
        <v>27</v>
      </c>
      <c r="N3610" t="b">
        <v>1</v>
      </c>
      <c r="O3610" t="s">
        <v>8269</v>
      </c>
      <c r="P3610">
        <f t="shared" si="112"/>
        <v>2016</v>
      </c>
      <c r="Q3610" s="12" t="s">
        <v>8315</v>
      </c>
      <c r="R3610" t="s">
        <v>8316</v>
      </c>
      <c r="S3610">
        <f t="shared" si="113"/>
        <v>5</v>
      </c>
      <c r="T3610" s="17" t="s">
        <v>8369</v>
      </c>
    </row>
    <row r="3611" spans="1:20" ht="43.2" x14ac:dyDescent="0.5500000000000000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9">
        <v>42429.991724537038</v>
      </c>
      <c r="K3611">
        <v>1456789685</v>
      </c>
      <c r="L3611" t="b">
        <v>0</v>
      </c>
      <c r="M3611">
        <v>21</v>
      </c>
      <c r="N3611" t="b">
        <v>1</v>
      </c>
      <c r="O3611" t="s">
        <v>8269</v>
      </c>
      <c r="P3611">
        <f t="shared" si="112"/>
        <v>2016</v>
      </c>
      <c r="Q3611" s="12" t="s">
        <v>8315</v>
      </c>
      <c r="R3611" t="s">
        <v>8316</v>
      </c>
      <c r="S3611">
        <f t="shared" si="113"/>
        <v>2</v>
      </c>
      <c r="T3611" s="17" t="s">
        <v>8366</v>
      </c>
    </row>
    <row r="3612" spans="1:20" ht="43.2" x14ac:dyDescent="0.5500000000000000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9">
        <v>42203.432129629633</v>
      </c>
      <c r="K3612">
        <v>1437214936</v>
      </c>
      <c r="L3612" t="b">
        <v>0</v>
      </c>
      <c r="M3612">
        <v>31</v>
      </c>
      <c r="N3612" t="b">
        <v>1</v>
      </c>
      <c r="O3612" t="s">
        <v>8269</v>
      </c>
      <c r="P3612">
        <f t="shared" si="112"/>
        <v>2015</v>
      </c>
      <c r="Q3612" s="12" t="s">
        <v>8315</v>
      </c>
      <c r="R3612" t="s">
        <v>8316</v>
      </c>
      <c r="S3612">
        <f t="shared" si="113"/>
        <v>7</v>
      </c>
      <c r="T3612" s="17" t="s">
        <v>8371</v>
      </c>
    </row>
    <row r="3613" spans="1:20" ht="43.2" x14ac:dyDescent="0.5500000000000000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9">
        <v>42072.370381944442</v>
      </c>
      <c r="K3613">
        <v>1425891201</v>
      </c>
      <c r="L3613" t="b">
        <v>0</v>
      </c>
      <c r="M3613">
        <v>51</v>
      </c>
      <c r="N3613" t="b">
        <v>1</v>
      </c>
      <c r="O3613" t="s">
        <v>8269</v>
      </c>
      <c r="P3613">
        <f t="shared" si="112"/>
        <v>2015</v>
      </c>
      <c r="Q3613" s="12" t="s">
        <v>8315</v>
      </c>
      <c r="R3613" t="s">
        <v>8316</v>
      </c>
      <c r="S3613">
        <f t="shared" si="113"/>
        <v>3</v>
      </c>
      <c r="T3613" s="17" t="s">
        <v>8367</v>
      </c>
    </row>
    <row r="3614" spans="1:20" ht="43.2" x14ac:dyDescent="0.5500000000000000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9">
        <v>41789.726979166669</v>
      </c>
      <c r="K3614">
        <v>1401470811</v>
      </c>
      <c r="L3614" t="b">
        <v>0</v>
      </c>
      <c r="M3614">
        <v>57</v>
      </c>
      <c r="N3614" t="b">
        <v>1</v>
      </c>
      <c r="O3614" t="s">
        <v>8269</v>
      </c>
      <c r="P3614">
        <f t="shared" si="112"/>
        <v>2014</v>
      </c>
      <c r="Q3614" s="12" t="s">
        <v>8315</v>
      </c>
      <c r="R3614" t="s">
        <v>8316</v>
      </c>
      <c r="S3614">
        <f t="shared" si="113"/>
        <v>5</v>
      </c>
      <c r="T3614" s="17" t="s">
        <v>8369</v>
      </c>
    </row>
    <row r="3615" spans="1:20" ht="28.8" x14ac:dyDescent="0.5500000000000000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9">
        <v>41788.58997685185</v>
      </c>
      <c r="K3615">
        <v>1401372574</v>
      </c>
      <c r="L3615" t="b">
        <v>0</v>
      </c>
      <c r="M3615">
        <v>20</v>
      </c>
      <c r="N3615" t="b">
        <v>1</v>
      </c>
      <c r="O3615" t="s">
        <v>8269</v>
      </c>
      <c r="P3615">
        <f t="shared" si="112"/>
        <v>2014</v>
      </c>
      <c r="Q3615" s="12" t="s">
        <v>8315</v>
      </c>
      <c r="R3615" t="s">
        <v>8316</v>
      </c>
      <c r="S3615">
        <f t="shared" si="113"/>
        <v>5</v>
      </c>
      <c r="T3615" s="17" t="s">
        <v>8369</v>
      </c>
    </row>
    <row r="3616" spans="1:20" ht="43.2" x14ac:dyDescent="0.5500000000000000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9">
        <v>42144.041851851849</v>
      </c>
      <c r="K3616">
        <v>1432083616</v>
      </c>
      <c r="L3616" t="b">
        <v>0</v>
      </c>
      <c r="M3616">
        <v>71</v>
      </c>
      <c r="N3616" t="b">
        <v>1</v>
      </c>
      <c r="O3616" t="s">
        <v>8269</v>
      </c>
      <c r="P3616">
        <f t="shared" si="112"/>
        <v>2015</v>
      </c>
      <c r="Q3616" s="12" t="s">
        <v>8315</v>
      </c>
      <c r="R3616" t="s">
        <v>8316</v>
      </c>
      <c r="S3616">
        <f t="shared" si="113"/>
        <v>5</v>
      </c>
      <c r="T3616" s="17" t="s">
        <v>8369</v>
      </c>
    </row>
    <row r="3617" spans="1:20" ht="43.2" x14ac:dyDescent="0.5500000000000000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9">
        <v>42318.5937037037</v>
      </c>
      <c r="K3617">
        <v>1447164896</v>
      </c>
      <c r="L3617" t="b">
        <v>0</v>
      </c>
      <c r="M3617">
        <v>72</v>
      </c>
      <c r="N3617" t="b">
        <v>1</v>
      </c>
      <c r="O3617" t="s">
        <v>8269</v>
      </c>
      <c r="P3617">
        <f t="shared" si="112"/>
        <v>2015</v>
      </c>
      <c r="Q3617" s="12" t="s">
        <v>8315</v>
      </c>
      <c r="R3617" t="s">
        <v>8316</v>
      </c>
      <c r="S3617">
        <f t="shared" si="113"/>
        <v>11</v>
      </c>
      <c r="T3617" s="17" t="s">
        <v>8375</v>
      </c>
    </row>
    <row r="3618" spans="1:20" ht="43.2" x14ac:dyDescent="0.5500000000000000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9">
        <v>42052.949814814812</v>
      </c>
      <c r="K3618">
        <v>1424213264</v>
      </c>
      <c r="L3618" t="b">
        <v>0</v>
      </c>
      <c r="M3618">
        <v>45</v>
      </c>
      <c r="N3618" t="b">
        <v>1</v>
      </c>
      <c r="O3618" t="s">
        <v>8269</v>
      </c>
      <c r="P3618">
        <f t="shared" si="112"/>
        <v>2015</v>
      </c>
      <c r="Q3618" s="12" t="s">
        <v>8315</v>
      </c>
      <c r="R3618" t="s">
        <v>8316</v>
      </c>
      <c r="S3618">
        <f t="shared" si="113"/>
        <v>2</v>
      </c>
      <c r="T3618" s="17" t="s">
        <v>8366</v>
      </c>
    </row>
    <row r="3619" spans="1:20" ht="43.2" x14ac:dyDescent="0.5500000000000000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9">
        <v>42779.610289351855</v>
      </c>
      <c r="K3619">
        <v>1486996729</v>
      </c>
      <c r="L3619" t="b">
        <v>0</v>
      </c>
      <c r="M3619">
        <v>51</v>
      </c>
      <c r="N3619" t="b">
        <v>1</v>
      </c>
      <c r="O3619" t="s">
        <v>8269</v>
      </c>
      <c r="P3619">
        <f t="shared" si="112"/>
        <v>2017</v>
      </c>
      <c r="Q3619" s="12" t="s">
        <v>8315</v>
      </c>
      <c r="R3619" t="s">
        <v>8316</v>
      </c>
      <c r="S3619">
        <f t="shared" si="113"/>
        <v>2</v>
      </c>
      <c r="T3619" s="17" t="s">
        <v>8366</v>
      </c>
    </row>
    <row r="3620" spans="1:20" ht="43.2" x14ac:dyDescent="0.5500000000000000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9">
        <v>42128.627893518518</v>
      </c>
      <c r="K3620">
        <v>1430751850</v>
      </c>
      <c r="L3620" t="b">
        <v>0</v>
      </c>
      <c r="M3620">
        <v>56</v>
      </c>
      <c r="N3620" t="b">
        <v>1</v>
      </c>
      <c r="O3620" t="s">
        <v>8269</v>
      </c>
      <c r="P3620">
        <f t="shared" si="112"/>
        <v>2015</v>
      </c>
      <c r="Q3620" s="12" t="s">
        <v>8315</v>
      </c>
      <c r="R3620" t="s">
        <v>8316</v>
      </c>
      <c r="S3620">
        <f t="shared" si="113"/>
        <v>5</v>
      </c>
      <c r="T3620" s="17" t="s">
        <v>8369</v>
      </c>
    </row>
    <row r="3621" spans="1:20" ht="43.2" x14ac:dyDescent="0.5500000000000000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9">
        <v>42661.132245370369</v>
      </c>
      <c r="K3621">
        <v>1476760226</v>
      </c>
      <c r="L3621" t="b">
        <v>0</v>
      </c>
      <c r="M3621">
        <v>17</v>
      </c>
      <c r="N3621" t="b">
        <v>1</v>
      </c>
      <c r="O3621" t="s">
        <v>8269</v>
      </c>
      <c r="P3621">
        <f t="shared" si="112"/>
        <v>2016</v>
      </c>
      <c r="Q3621" s="12" t="s">
        <v>8315</v>
      </c>
      <c r="R3621" t="s">
        <v>8316</v>
      </c>
      <c r="S3621">
        <f t="shared" si="113"/>
        <v>10</v>
      </c>
      <c r="T3621" s="17" t="s">
        <v>8374</v>
      </c>
    </row>
    <row r="3622" spans="1:20" ht="43.2" x14ac:dyDescent="0.5500000000000000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9">
        <v>42037.938206018516</v>
      </c>
      <c r="K3622">
        <v>1422916261</v>
      </c>
      <c r="L3622" t="b">
        <v>0</v>
      </c>
      <c r="M3622">
        <v>197</v>
      </c>
      <c r="N3622" t="b">
        <v>1</v>
      </c>
      <c r="O3622" t="s">
        <v>8269</v>
      </c>
      <c r="P3622">
        <f t="shared" si="112"/>
        <v>2015</v>
      </c>
      <c r="Q3622" s="12" t="s">
        <v>8315</v>
      </c>
      <c r="R3622" t="s">
        <v>8316</v>
      </c>
      <c r="S3622">
        <f t="shared" si="113"/>
        <v>2</v>
      </c>
      <c r="T3622" s="17" t="s">
        <v>8366</v>
      </c>
    </row>
    <row r="3623" spans="1:20" ht="43.2" x14ac:dyDescent="0.5500000000000000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9">
        <v>42619.935694444444</v>
      </c>
      <c r="K3623">
        <v>1473200844</v>
      </c>
      <c r="L3623" t="b">
        <v>0</v>
      </c>
      <c r="M3623">
        <v>70</v>
      </c>
      <c r="N3623" t="b">
        <v>1</v>
      </c>
      <c r="O3623" t="s">
        <v>8269</v>
      </c>
      <c r="P3623">
        <f t="shared" si="112"/>
        <v>2016</v>
      </c>
      <c r="Q3623" s="12" t="s">
        <v>8315</v>
      </c>
      <c r="R3623" t="s">
        <v>8316</v>
      </c>
      <c r="S3623">
        <f t="shared" si="113"/>
        <v>9</v>
      </c>
      <c r="T3623" s="17" t="s">
        <v>8373</v>
      </c>
    </row>
    <row r="3624" spans="1:20" ht="28.8" x14ac:dyDescent="0.5500000000000000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9">
        <v>41877.221886574072</v>
      </c>
      <c r="K3624">
        <v>1409030371</v>
      </c>
      <c r="L3624" t="b">
        <v>0</v>
      </c>
      <c r="M3624">
        <v>21</v>
      </c>
      <c r="N3624" t="b">
        <v>1</v>
      </c>
      <c r="O3624" t="s">
        <v>8269</v>
      </c>
      <c r="P3624">
        <f t="shared" si="112"/>
        <v>2014</v>
      </c>
      <c r="Q3624" s="12" t="s">
        <v>8315</v>
      </c>
      <c r="R3624" t="s">
        <v>8316</v>
      </c>
      <c r="S3624">
        <f t="shared" si="113"/>
        <v>8</v>
      </c>
      <c r="T3624" s="17" t="s">
        <v>8372</v>
      </c>
    </row>
    <row r="3625" spans="1:20" ht="28.8" x14ac:dyDescent="0.5500000000000000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9">
        <v>41828.736921296295</v>
      </c>
      <c r="K3625">
        <v>1404841270</v>
      </c>
      <c r="L3625" t="b">
        <v>0</v>
      </c>
      <c r="M3625">
        <v>34</v>
      </c>
      <c r="N3625" t="b">
        <v>1</v>
      </c>
      <c r="O3625" t="s">
        <v>8269</v>
      </c>
      <c r="P3625">
        <f t="shared" si="112"/>
        <v>2014</v>
      </c>
      <c r="Q3625" s="12" t="s">
        <v>8315</v>
      </c>
      <c r="R3625" t="s">
        <v>8316</v>
      </c>
      <c r="S3625">
        <f t="shared" si="113"/>
        <v>7</v>
      </c>
      <c r="T3625" s="17" t="s">
        <v>8371</v>
      </c>
    </row>
    <row r="3626" spans="1:20" ht="72" x14ac:dyDescent="0.5500000000000000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9">
        <v>42545.774189814816</v>
      </c>
      <c r="K3626">
        <v>1466793290</v>
      </c>
      <c r="L3626" t="b">
        <v>0</v>
      </c>
      <c r="M3626">
        <v>39</v>
      </c>
      <c r="N3626" t="b">
        <v>1</v>
      </c>
      <c r="O3626" t="s">
        <v>8269</v>
      </c>
      <c r="P3626">
        <f t="shared" si="112"/>
        <v>2016</v>
      </c>
      <c r="Q3626" s="12" t="s">
        <v>8315</v>
      </c>
      <c r="R3626" t="s">
        <v>8316</v>
      </c>
      <c r="S3626">
        <f t="shared" si="113"/>
        <v>6</v>
      </c>
      <c r="T3626" s="17" t="s">
        <v>8370</v>
      </c>
    </row>
    <row r="3627" spans="1:20" ht="43.2" x14ac:dyDescent="0.5500000000000000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9">
        <v>42157.652511574073</v>
      </c>
      <c r="K3627">
        <v>1433259577</v>
      </c>
      <c r="L3627" t="b">
        <v>0</v>
      </c>
      <c r="M3627">
        <v>78</v>
      </c>
      <c r="N3627" t="b">
        <v>1</v>
      </c>
      <c r="O3627" t="s">
        <v>8269</v>
      </c>
      <c r="P3627">
        <f t="shared" si="112"/>
        <v>2015</v>
      </c>
      <c r="Q3627" s="12" t="s">
        <v>8315</v>
      </c>
      <c r="R3627" t="s">
        <v>8316</v>
      </c>
      <c r="S3627">
        <f t="shared" si="113"/>
        <v>6</v>
      </c>
      <c r="T3627" s="17" t="s">
        <v>8370</v>
      </c>
    </row>
    <row r="3628" spans="1:20" ht="43.2" x14ac:dyDescent="0.5500000000000000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9">
        <v>41846.667326388888</v>
      </c>
      <c r="K3628">
        <v>1406390457</v>
      </c>
      <c r="L3628" t="b">
        <v>0</v>
      </c>
      <c r="M3628">
        <v>48</v>
      </c>
      <c r="N3628" t="b">
        <v>1</v>
      </c>
      <c r="O3628" t="s">
        <v>8269</v>
      </c>
      <c r="P3628">
        <f t="shared" si="112"/>
        <v>2014</v>
      </c>
      <c r="Q3628" s="12" t="s">
        <v>8315</v>
      </c>
      <c r="R3628" t="s">
        <v>8316</v>
      </c>
      <c r="S3628">
        <f t="shared" si="113"/>
        <v>7</v>
      </c>
      <c r="T3628" s="17" t="s">
        <v>8371</v>
      </c>
    </row>
    <row r="3629" spans="1:20" ht="43.2" x14ac:dyDescent="0.5500000000000000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9">
        <v>42460.741747685184</v>
      </c>
      <c r="K3629">
        <v>1459446487</v>
      </c>
      <c r="L3629" t="b">
        <v>0</v>
      </c>
      <c r="M3629">
        <v>29</v>
      </c>
      <c r="N3629" t="b">
        <v>1</v>
      </c>
      <c r="O3629" t="s">
        <v>8269</v>
      </c>
      <c r="P3629">
        <f t="shared" si="112"/>
        <v>2016</v>
      </c>
      <c r="Q3629" s="12" t="s">
        <v>8315</v>
      </c>
      <c r="R3629" t="s">
        <v>8316</v>
      </c>
      <c r="S3629">
        <f t="shared" si="113"/>
        <v>3</v>
      </c>
      <c r="T3629" s="17" t="s">
        <v>8367</v>
      </c>
    </row>
    <row r="3630" spans="1:20" ht="43.2" hidden="1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9">
        <v>42291.833287037036</v>
      </c>
      <c r="K3630">
        <v>1444852796</v>
      </c>
      <c r="L3630" t="b">
        <v>0</v>
      </c>
      <c r="M3630">
        <v>0</v>
      </c>
      <c r="N3630" t="b">
        <v>0</v>
      </c>
      <c r="O3630" t="s">
        <v>8303</v>
      </c>
      <c r="P3630">
        <f t="shared" si="112"/>
        <v>2015</v>
      </c>
      <c r="Q3630" s="12" t="s">
        <v>8315</v>
      </c>
      <c r="R3630" t="s">
        <v>8357</v>
      </c>
      <c r="S3630">
        <f t="shared" si="113"/>
        <v>10</v>
      </c>
      <c r="T3630" s="17" t="s">
        <v>8374</v>
      </c>
    </row>
    <row r="3631" spans="1:20" ht="43.2" hidden="1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9">
        <v>42437.094490740739</v>
      </c>
      <c r="K3631">
        <v>1457403364</v>
      </c>
      <c r="L3631" t="b">
        <v>0</v>
      </c>
      <c r="M3631">
        <v>2</v>
      </c>
      <c r="N3631" t="b">
        <v>0</v>
      </c>
      <c r="O3631" t="s">
        <v>8303</v>
      </c>
      <c r="P3631">
        <f t="shared" si="112"/>
        <v>2016</v>
      </c>
      <c r="Q3631" s="12" t="s">
        <v>8315</v>
      </c>
      <c r="R3631" t="s">
        <v>8357</v>
      </c>
      <c r="S3631">
        <f t="shared" si="113"/>
        <v>3</v>
      </c>
      <c r="T3631" s="17" t="s">
        <v>8367</v>
      </c>
    </row>
    <row r="3632" spans="1:20" ht="43.2" hidden="1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9">
        <v>41942.84710648148</v>
      </c>
      <c r="K3632">
        <v>1414700390</v>
      </c>
      <c r="L3632" t="b">
        <v>0</v>
      </c>
      <c r="M3632">
        <v>1</v>
      </c>
      <c r="N3632" t="b">
        <v>0</v>
      </c>
      <c r="O3632" t="s">
        <v>8303</v>
      </c>
      <c r="P3632">
        <f t="shared" si="112"/>
        <v>2014</v>
      </c>
      <c r="Q3632" s="12" t="s">
        <v>8315</v>
      </c>
      <c r="R3632" t="s">
        <v>8357</v>
      </c>
      <c r="S3632">
        <f t="shared" si="113"/>
        <v>10</v>
      </c>
      <c r="T3632" s="17" t="s">
        <v>8374</v>
      </c>
    </row>
    <row r="3633" spans="1:20" ht="43.2" hidden="1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9">
        <v>41880.753437500003</v>
      </c>
      <c r="K3633">
        <v>1409335497</v>
      </c>
      <c r="L3633" t="b">
        <v>0</v>
      </c>
      <c r="M3633">
        <v>59</v>
      </c>
      <c r="N3633" t="b">
        <v>0</v>
      </c>
      <c r="O3633" t="s">
        <v>8303</v>
      </c>
      <c r="P3633">
        <f t="shared" si="112"/>
        <v>2014</v>
      </c>
      <c r="Q3633" s="12" t="s">
        <v>8315</v>
      </c>
      <c r="R3633" t="s">
        <v>8357</v>
      </c>
      <c r="S3633">
        <f t="shared" si="113"/>
        <v>8</v>
      </c>
      <c r="T3633" s="17" t="s">
        <v>8372</v>
      </c>
    </row>
    <row r="3634" spans="1:20" ht="43.2" hidden="1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9">
        <v>41946.936909722222</v>
      </c>
      <c r="K3634">
        <v>1415053749</v>
      </c>
      <c r="L3634" t="b">
        <v>0</v>
      </c>
      <c r="M3634">
        <v>1</v>
      </c>
      <c r="N3634" t="b">
        <v>0</v>
      </c>
      <c r="O3634" t="s">
        <v>8303</v>
      </c>
      <c r="P3634">
        <f t="shared" si="112"/>
        <v>2014</v>
      </c>
      <c r="Q3634" s="12" t="s">
        <v>8315</v>
      </c>
      <c r="R3634" t="s">
        <v>8357</v>
      </c>
      <c r="S3634">
        <f t="shared" si="113"/>
        <v>11</v>
      </c>
      <c r="T3634" s="17" t="s">
        <v>8375</v>
      </c>
    </row>
    <row r="3635" spans="1:20" ht="43.2" hidden="1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9">
        <v>42649.623460648145</v>
      </c>
      <c r="K3635">
        <v>1475765867</v>
      </c>
      <c r="L3635" t="b">
        <v>0</v>
      </c>
      <c r="M3635">
        <v>31</v>
      </c>
      <c r="N3635" t="b">
        <v>0</v>
      </c>
      <c r="O3635" t="s">
        <v>8303</v>
      </c>
      <c r="P3635">
        <f t="shared" si="112"/>
        <v>2016</v>
      </c>
      <c r="Q3635" s="12" t="s">
        <v>8315</v>
      </c>
      <c r="R3635" t="s">
        <v>8357</v>
      </c>
      <c r="S3635">
        <f t="shared" si="113"/>
        <v>10</v>
      </c>
      <c r="T3635" s="17" t="s">
        <v>8374</v>
      </c>
    </row>
    <row r="3636" spans="1:20" ht="43.2" hidden="1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9">
        <v>42701.166365740741</v>
      </c>
      <c r="K3636">
        <v>1480219174</v>
      </c>
      <c r="L3636" t="b">
        <v>0</v>
      </c>
      <c r="M3636">
        <v>18</v>
      </c>
      <c r="N3636" t="b">
        <v>0</v>
      </c>
      <c r="O3636" t="s">
        <v>8303</v>
      </c>
      <c r="P3636">
        <f t="shared" si="112"/>
        <v>2016</v>
      </c>
      <c r="Q3636" s="12" t="s">
        <v>8315</v>
      </c>
      <c r="R3636" t="s">
        <v>8357</v>
      </c>
      <c r="S3636">
        <f t="shared" si="113"/>
        <v>11</v>
      </c>
      <c r="T3636" s="17" t="s">
        <v>8375</v>
      </c>
    </row>
    <row r="3637" spans="1:20" ht="28.8" hidden="1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9">
        <v>42450.882824074077</v>
      </c>
      <c r="K3637">
        <v>1458594676</v>
      </c>
      <c r="L3637" t="b">
        <v>0</v>
      </c>
      <c r="M3637">
        <v>10</v>
      </c>
      <c r="N3637" t="b">
        <v>0</v>
      </c>
      <c r="O3637" t="s">
        <v>8303</v>
      </c>
      <c r="P3637">
        <f t="shared" si="112"/>
        <v>2016</v>
      </c>
      <c r="Q3637" s="12" t="s">
        <v>8315</v>
      </c>
      <c r="R3637" t="s">
        <v>8357</v>
      </c>
      <c r="S3637">
        <f t="shared" si="113"/>
        <v>3</v>
      </c>
      <c r="T3637" s="17" t="s">
        <v>8367</v>
      </c>
    </row>
    <row r="3638" spans="1:20" ht="43.2" hidden="1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9">
        <v>42226.694780092592</v>
      </c>
      <c r="K3638">
        <v>1439224829</v>
      </c>
      <c r="L3638" t="b">
        <v>0</v>
      </c>
      <c r="M3638">
        <v>0</v>
      </c>
      <c r="N3638" t="b">
        <v>0</v>
      </c>
      <c r="O3638" t="s">
        <v>8303</v>
      </c>
      <c r="P3638">
        <f t="shared" si="112"/>
        <v>2015</v>
      </c>
      <c r="Q3638" s="12" t="s">
        <v>8315</v>
      </c>
      <c r="R3638" t="s">
        <v>8357</v>
      </c>
      <c r="S3638">
        <f t="shared" si="113"/>
        <v>8</v>
      </c>
      <c r="T3638" s="17" t="s">
        <v>8372</v>
      </c>
    </row>
    <row r="3639" spans="1:20" ht="57.6" hidden="1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9">
        <v>41975.700636574074</v>
      </c>
      <c r="K3639">
        <v>1417538935</v>
      </c>
      <c r="L3639" t="b">
        <v>0</v>
      </c>
      <c r="M3639">
        <v>14</v>
      </c>
      <c r="N3639" t="b">
        <v>0</v>
      </c>
      <c r="O3639" t="s">
        <v>8303</v>
      </c>
      <c r="P3639">
        <f t="shared" si="112"/>
        <v>2014</v>
      </c>
      <c r="Q3639" s="12" t="s">
        <v>8315</v>
      </c>
      <c r="R3639" t="s">
        <v>8357</v>
      </c>
      <c r="S3639">
        <f t="shared" si="113"/>
        <v>12</v>
      </c>
      <c r="T3639" s="17" t="s">
        <v>8376</v>
      </c>
    </row>
    <row r="3640" spans="1:20" ht="28.8" hidden="1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9">
        <v>42053.672824074078</v>
      </c>
      <c r="K3640">
        <v>1424275732</v>
      </c>
      <c r="L3640" t="b">
        <v>0</v>
      </c>
      <c r="M3640">
        <v>2</v>
      </c>
      <c r="N3640" t="b">
        <v>0</v>
      </c>
      <c r="O3640" t="s">
        <v>8303</v>
      </c>
      <c r="P3640">
        <f t="shared" si="112"/>
        <v>2015</v>
      </c>
      <c r="Q3640" s="12" t="s">
        <v>8315</v>
      </c>
      <c r="R3640" t="s">
        <v>8357</v>
      </c>
      <c r="S3640">
        <f t="shared" si="113"/>
        <v>2</v>
      </c>
      <c r="T3640" s="17" t="s">
        <v>8366</v>
      </c>
    </row>
    <row r="3641" spans="1:20" ht="43.2" hidden="1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9">
        <v>42590.677152777775</v>
      </c>
      <c r="K3641">
        <v>1470672906</v>
      </c>
      <c r="L3641" t="b">
        <v>0</v>
      </c>
      <c r="M3641">
        <v>1</v>
      </c>
      <c r="N3641" t="b">
        <v>0</v>
      </c>
      <c r="O3641" t="s">
        <v>8303</v>
      </c>
      <c r="P3641">
        <f t="shared" si="112"/>
        <v>2016</v>
      </c>
      <c r="Q3641" s="12" t="s">
        <v>8315</v>
      </c>
      <c r="R3641" t="s">
        <v>8357</v>
      </c>
      <c r="S3641">
        <f t="shared" si="113"/>
        <v>8</v>
      </c>
      <c r="T3641" s="17" t="s">
        <v>8372</v>
      </c>
    </row>
    <row r="3642" spans="1:20" ht="72" hidden="1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9">
        <v>42104.781597222223</v>
      </c>
      <c r="K3642">
        <v>1428691530</v>
      </c>
      <c r="L3642" t="b">
        <v>0</v>
      </c>
      <c r="M3642">
        <v>3</v>
      </c>
      <c r="N3642" t="b">
        <v>0</v>
      </c>
      <c r="O3642" t="s">
        <v>8303</v>
      </c>
      <c r="P3642">
        <f t="shared" si="112"/>
        <v>2015</v>
      </c>
      <c r="Q3642" s="12" t="s">
        <v>8315</v>
      </c>
      <c r="R3642" t="s">
        <v>8357</v>
      </c>
      <c r="S3642">
        <f t="shared" si="113"/>
        <v>4</v>
      </c>
      <c r="T3642" s="17" t="s">
        <v>8368</v>
      </c>
    </row>
    <row r="3643" spans="1:20" ht="43.2" hidden="1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9">
        <v>41899.627071759256</v>
      </c>
      <c r="K3643">
        <v>1410966179</v>
      </c>
      <c r="L3643" t="b">
        <v>0</v>
      </c>
      <c r="M3643">
        <v>0</v>
      </c>
      <c r="N3643" t="b">
        <v>0</v>
      </c>
      <c r="O3643" t="s">
        <v>8303</v>
      </c>
      <c r="P3643">
        <f t="shared" si="112"/>
        <v>2014</v>
      </c>
      <c r="Q3643" s="12" t="s">
        <v>8315</v>
      </c>
      <c r="R3643" t="s">
        <v>8357</v>
      </c>
      <c r="S3643">
        <f t="shared" si="113"/>
        <v>9</v>
      </c>
      <c r="T3643" s="17" t="s">
        <v>8373</v>
      </c>
    </row>
    <row r="3644" spans="1:20" ht="57.6" hidden="1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9">
        <v>42297.816284722219</v>
      </c>
      <c r="K3644">
        <v>1445369727</v>
      </c>
      <c r="L3644" t="b">
        <v>0</v>
      </c>
      <c r="M3644">
        <v>2</v>
      </c>
      <c r="N3644" t="b">
        <v>0</v>
      </c>
      <c r="O3644" t="s">
        <v>8303</v>
      </c>
      <c r="P3644">
        <f t="shared" si="112"/>
        <v>2015</v>
      </c>
      <c r="Q3644" s="12" t="s">
        <v>8315</v>
      </c>
      <c r="R3644" t="s">
        <v>8357</v>
      </c>
      <c r="S3644">
        <f t="shared" si="113"/>
        <v>10</v>
      </c>
      <c r="T3644" s="17" t="s">
        <v>8374</v>
      </c>
    </row>
    <row r="3645" spans="1:20" ht="43.2" hidden="1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9">
        <v>42285.143969907411</v>
      </c>
      <c r="K3645">
        <v>1444274839</v>
      </c>
      <c r="L3645" t="b">
        <v>0</v>
      </c>
      <c r="M3645">
        <v>0</v>
      </c>
      <c r="N3645" t="b">
        <v>0</v>
      </c>
      <c r="O3645" t="s">
        <v>8303</v>
      </c>
      <c r="P3645">
        <f t="shared" si="112"/>
        <v>2015</v>
      </c>
      <c r="Q3645" s="12" t="s">
        <v>8315</v>
      </c>
      <c r="R3645" t="s">
        <v>8357</v>
      </c>
      <c r="S3645">
        <f t="shared" si="113"/>
        <v>10</v>
      </c>
      <c r="T3645" s="17" t="s">
        <v>8374</v>
      </c>
    </row>
    <row r="3646" spans="1:20" ht="43.2" hidden="1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9">
        <v>42409.241747685184</v>
      </c>
      <c r="K3646">
        <v>1454996887</v>
      </c>
      <c r="L3646" t="b">
        <v>0</v>
      </c>
      <c r="M3646">
        <v>12</v>
      </c>
      <c r="N3646" t="b">
        <v>0</v>
      </c>
      <c r="O3646" t="s">
        <v>8303</v>
      </c>
      <c r="P3646">
        <f t="shared" si="112"/>
        <v>2016</v>
      </c>
      <c r="Q3646" s="12" t="s">
        <v>8315</v>
      </c>
      <c r="R3646" t="s">
        <v>8357</v>
      </c>
      <c r="S3646">
        <f t="shared" si="113"/>
        <v>2</v>
      </c>
      <c r="T3646" s="17" t="s">
        <v>8366</v>
      </c>
    </row>
    <row r="3647" spans="1:20" ht="43.2" hidden="1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9">
        <v>42665.970347222225</v>
      </c>
      <c r="K3647">
        <v>1477178238</v>
      </c>
      <c r="L3647" t="b">
        <v>0</v>
      </c>
      <c r="M3647">
        <v>1</v>
      </c>
      <c r="N3647" t="b">
        <v>0</v>
      </c>
      <c r="O3647" t="s">
        <v>8303</v>
      </c>
      <c r="P3647">
        <f t="shared" si="112"/>
        <v>2016</v>
      </c>
      <c r="Q3647" s="12" t="s">
        <v>8315</v>
      </c>
      <c r="R3647" t="s">
        <v>8357</v>
      </c>
      <c r="S3647">
        <f t="shared" si="113"/>
        <v>10</v>
      </c>
      <c r="T3647" s="17" t="s">
        <v>8374</v>
      </c>
    </row>
    <row r="3648" spans="1:20" ht="43.2" hidden="1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9">
        <v>42140.421319444446</v>
      </c>
      <c r="K3648">
        <v>1431770802</v>
      </c>
      <c r="L3648" t="b">
        <v>0</v>
      </c>
      <c r="M3648">
        <v>8</v>
      </c>
      <c r="N3648" t="b">
        <v>0</v>
      </c>
      <c r="O3648" t="s">
        <v>8303</v>
      </c>
      <c r="P3648">
        <f t="shared" si="112"/>
        <v>2015</v>
      </c>
      <c r="Q3648" s="12" t="s">
        <v>8315</v>
      </c>
      <c r="R3648" t="s">
        <v>8357</v>
      </c>
      <c r="S3648">
        <f t="shared" si="113"/>
        <v>5</v>
      </c>
      <c r="T3648" s="17" t="s">
        <v>8369</v>
      </c>
    </row>
    <row r="3649" spans="1:20" ht="43.2" hidden="1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9">
        <v>42598.749155092592</v>
      </c>
      <c r="K3649">
        <v>1471370327</v>
      </c>
      <c r="L3649" t="b">
        <v>0</v>
      </c>
      <c r="M3649">
        <v>2</v>
      </c>
      <c r="N3649" t="b">
        <v>0</v>
      </c>
      <c r="O3649" t="s">
        <v>8303</v>
      </c>
      <c r="P3649">
        <f t="shared" si="112"/>
        <v>2016</v>
      </c>
      <c r="Q3649" s="12" t="s">
        <v>8315</v>
      </c>
      <c r="R3649" t="s">
        <v>8357</v>
      </c>
      <c r="S3649">
        <f t="shared" si="113"/>
        <v>8</v>
      </c>
      <c r="T3649" s="17" t="s">
        <v>8372</v>
      </c>
    </row>
    <row r="3650" spans="1:20" ht="28.8" x14ac:dyDescent="0.5500000000000000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9">
        <v>41887.292187500003</v>
      </c>
      <c r="K3650">
        <v>1409900445</v>
      </c>
      <c r="L3650" t="b">
        <v>0</v>
      </c>
      <c r="M3650">
        <v>73</v>
      </c>
      <c r="N3650" t="b">
        <v>1</v>
      </c>
      <c r="O3650" t="s">
        <v>8269</v>
      </c>
      <c r="P3650">
        <f t="shared" si="112"/>
        <v>2014</v>
      </c>
      <c r="Q3650" s="12" t="s">
        <v>8315</v>
      </c>
      <c r="R3650" t="s">
        <v>8316</v>
      </c>
      <c r="S3650">
        <f t="shared" si="113"/>
        <v>9</v>
      </c>
      <c r="T3650" s="17" t="s">
        <v>8373</v>
      </c>
    </row>
    <row r="3651" spans="1:20" ht="43.2" x14ac:dyDescent="0.5500000000000000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9">
        <v>41780.712893518517</v>
      </c>
      <c r="K3651">
        <v>1400691994</v>
      </c>
      <c r="L3651" t="b">
        <v>0</v>
      </c>
      <c r="M3651">
        <v>8</v>
      </c>
      <c r="N3651" t="b">
        <v>1</v>
      </c>
      <c r="O3651" t="s">
        <v>8269</v>
      </c>
      <c r="P3651">
        <f t="shared" ref="P3651:P3714" si="114">YEAR(J3651)</f>
        <v>2014</v>
      </c>
      <c r="Q3651" s="12" t="s">
        <v>8315</v>
      </c>
      <c r="R3651" t="s">
        <v>8316</v>
      </c>
      <c r="S3651">
        <f t="shared" ref="S3651:S3714" si="115">MONTH(J3651)</f>
        <v>5</v>
      </c>
      <c r="T3651" s="17" t="s">
        <v>8369</v>
      </c>
    </row>
    <row r="3652" spans="1:20" ht="43.2" x14ac:dyDescent="0.5500000000000000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9">
        <v>42381.478981481479</v>
      </c>
      <c r="K3652">
        <v>1452598184</v>
      </c>
      <c r="L3652" t="b">
        <v>0</v>
      </c>
      <c r="M3652">
        <v>17</v>
      </c>
      <c r="N3652" t="b">
        <v>1</v>
      </c>
      <c r="O3652" t="s">
        <v>8269</v>
      </c>
      <c r="P3652">
        <f t="shared" si="114"/>
        <v>2016</v>
      </c>
      <c r="Q3652" s="12" t="s">
        <v>8315</v>
      </c>
      <c r="R3652" t="s">
        <v>8316</v>
      </c>
      <c r="S3652">
        <f t="shared" si="115"/>
        <v>1</v>
      </c>
      <c r="T3652" s="17" t="s">
        <v>8365</v>
      </c>
    </row>
    <row r="3653" spans="1:20" ht="43.2" x14ac:dyDescent="0.5500000000000000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9">
        <v>41828.646319444444</v>
      </c>
      <c r="K3653">
        <v>1404833442</v>
      </c>
      <c r="L3653" t="b">
        <v>0</v>
      </c>
      <c r="M3653">
        <v>9</v>
      </c>
      <c r="N3653" t="b">
        <v>1</v>
      </c>
      <c r="O3653" t="s">
        <v>8269</v>
      </c>
      <c r="P3653">
        <f t="shared" si="114"/>
        <v>2014</v>
      </c>
      <c r="Q3653" s="12" t="s">
        <v>8315</v>
      </c>
      <c r="R3653" t="s">
        <v>8316</v>
      </c>
      <c r="S3653">
        <f t="shared" si="115"/>
        <v>7</v>
      </c>
      <c r="T3653" s="17" t="s">
        <v>8371</v>
      </c>
    </row>
    <row r="3654" spans="1:20" ht="43.2" x14ac:dyDescent="0.5500000000000000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9">
        <v>42596.644699074073</v>
      </c>
      <c r="K3654">
        <v>1471188502</v>
      </c>
      <c r="L3654" t="b">
        <v>0</v>
      </c>
      <c r="M3654">
        <v>17</v>
      </c>
      <c r="N3654" t="b">
        <v>1</v>
      </c>
      <c r="O3654" t="s">
        <v>8269</v>
      </c>
      <c r="P3654">
        <f t="shared" si="114"/>
        <v>2016</v>
      </c>
      <c r="Q3654" s="12" t="s">
        <v>8315</v>
      </c>
      <c r="R3654" t="s">
        <v>8316</v>
      </c>
      <c r="S3654">
        <f t="shared" si="115"/>
        <v>8</v>
      </c>
      <c r="T3654" s="17" t="s">
        <v>8372</v>
      </c>
    </row>
    <row r="3655" spans="1:20" ht="43.2" x14ac:dyDescent="0.5500000000000000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9">
        <v>42191.363506944443</v>
      </c>
      <c r="K3655">
        <v>1436172207</v>
      </c>
      <c r="L3655" t="b">
        <v>0</v>
      </c>
      <c r="M3655">
        <v>33</v>
      </c>
      <c r="N3655" t="b">
        <v>1</v>
      </c>
      <c r="O3655" t="s">
        <v>8269</v>
      </c>
      <c r="P3655">
        <f t="shared" si="114"/>
        <v>2015</v>
      </c>
      <c r="Q3655" s="12" t="s">
        <v>8315</v>
      </c>
      <c r="R3655" t="s">
        <v>8316</v>
      </c>
      <c r="S3655">
        <f t="shared" si="115"/>
        <v>7</v>
      </c>
      <c r="T3655" s="17" t="s">
        <v>8371</v>
      </c>
    </row>
    <row r="3656" spans="1:20" ht="43.2" x14ac:dyDescent="0.5500000000000000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9">
        <v>42440.416504629633</v>
      </c>
      <c r="K3656">
        <v>1457690386</v>
      </c>
      <c r="L3656" t="b">
        <v>0</v>
      </c>
      <c r="M3656">
        <v>38</v>
      </c>
      <c r="N3656" t="b">
        <v>1</v>
      </c>
      <c r="O3656" t="s">
        <v>8269</v>
      </c>
      <c r="P3656">
        <f t="shared" si="114"/>
        <v>2016</v>
      </c>
      <c r="Q3656" s="12" t="s">
        <v>8315</v>
      </c>
      <c r="R3656" t="s">
        <v>8316</v>
      </c>
      <c r="S3656">
        <f t="shared" si="115"/>
        <v>3</v>
      </c>
      <c r="T3656" s="17" t="s">
        <v>8367</v>
      </c>
    </row>
    <row r="3657" spans="1:20" ht="43.2" x14ac:dyDescent="0.5500000000000000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9">
        <v>42173.803217592591</v>
      </c>
      <c r="K3657">
        <v>1434654998</v>
      </c>
      <c r="L3657" t="b">
        <v>0</v>
      </c>
      <c r="M3657">
        <v>79</v>
      </c>
      <c r="N3657" t="b">
        <v>1</v>
      </c>
      <c r="O3657" t="s">
        <v>8269</v>
      </c>
      <c r="P3657">
        <f t="shared" si="114"/>
        <v>2015</v>
      </c>
      <c r="Q3657" s="12" t="s">
        <v>8315</v>
      </c>
      <c r="R3657" t="s">
        <v>8316</v>
      </c>
      <c r="S3657">
        <f t="shared" si="115"/>
        <v>6</v>
      </c>
      <c r="T3657" s="17" t="s">
        <v>8370</v>
      </c>
    </row>
    <row r="3658" spans="1:20" ht="43.2" x14ac:dyDescent="0.5500000000000000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9">
        <v>42737.910138888888</v>
      </c>
      <c r="K3658">
        <v>1483393836</v>
      </c>
      <c r="L3658" t="b">
        <v>0</v>
      </c>
      <c r="M3658">
        <v>46</v>
      </c>
      <c r="N3658" t="b">
        <v>1</v>
      </c>
      <c r="O3658" t="s">
        <v>8269</v>
      </c>
      <c r="P3658">
        <f t="shared" si="114"/>
        <v>2017</v>
      </c>
      <c r="Q3658" s="12" t="s">
        <v>8315</v>
      </c>
      <c r="R3658" t="s">
        <v>8316</v>
      </c>
      <c r="S3658">
        <f t="shared" si="115"/>
        <v>1</v>
      </c>
      <c r="T3658" s="17" t="s">
        <v>8365</v>
      </c>
    </row>
    <row r="3659" spans="1:20" ht="43.2" x14ac:dyDescent="0.5500000000000000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9">
        <v>42499.629849537036</v>
      </c>
      <c r="K3659">
        <v>1462806419</v>
      </c>
      <c r="L3659" t="b">
        <v>0</v>
      </c>
      <c r="M3659">
        <v>20</v>
      </c>
      <c r="N3659" t="b">
        <v>1</v>
      </c>
      <c r="O3659" t="s">
        <v>8269</v>
      </c>
      <c r="P3659">
        <f t="shared" si="114"/>
        <v>2016</v>
      </c>
      <c r="Q3659" s="12" t="s">
        <v>8315</v>
      </c>
      <c r="R3659" t="s">
        <v>8316</v>
      </c>
      <c r="S3659">
        <f t="shared" si="115"/>
        <v>5</v>
      </c>
      <c r="T3659" s="17" t="s">
        <v>8369</v>
      </c>
    </row>
    <row r="3660" spans="1:20" ht="28.8" x14ac:dyDescent="0.5500000000000000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9">
        <v>41775.858564814815</v>
      </c>
      <c r="K3660">
        <v>1400272580</v>
      </c>
      <c r="L3660" t="b">
        <v>0</v>
      </c>
      <c r="M3660">
        <v>20</v>
      </c>
      <c r="N3660" t="b">
        <v>1</v>
      </c>
      <c r="O3660" t="s">
        <v>8269</v>
      </c>
      <c r="P3660">
        <f t="shared" si="114"/>
        <v>2014</v>
      </c>
      <c r="Q3660" s="12" t="s">
        <v>8315</v>
      </c>
      <c r="R3660" t="s">
        <v>8316</v>
      </c>
      <c r="S3660">
        <f t="shared" si="115"/>
        <v>5</v>
      </c>
      <c r="T3660" s="17" t="s">
        <v>8369</v>
      </c>
    </row>
    <row r="3661" spans="1:20" ht="43.2" x14ac:dyDescent="0.5500000000000000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9">
        <v>42055.277199074073</v>
      </c>
      <c r="K3661">
        <v>1424414350</v>
      </c>
      <c r="L3661" t="b">
        <v>0</v>
      </c>
      <c r="M3661">
        <v>13</v>
      </c>
      <c r="N3661" t="b">
        <v>1</v>
      </c>
      <c r="O3661" t="s">
        <v>8269</v>
      </c>
      <c r="P3661">
        <f t="shared" si="114"/>
        <v>2015</v>
      </c>
      <c r="Q3661" s="12" t="s">
        <v>8315</v>
      </c>
      <c r="R3661" t="s">
        <v>8316</v>
      </c>
      <c r="S3661">
        <f t="shared" si="115"/>
        <v>2</v>
      </c>
      <c r="T3661" s="17" t="s">
        <v>8366</v>
      </c>
    </row>
    <row r="3662" spans="1:20" ht="57.6" x14ac:dyDescent="0.5500000000000000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9">
        <v>41971.881076388891</v>
      </c>
      <c r="K3662">
        <v>1417208925</v>
      </c>
      <c r="L3662" t="b">
        <v>0</v>
      </c>
      <c r="M3662">
        <v>22</v>
      </c>
      <c r="N3662" t="b">
        <v>1</v>
      </c>
      <c r="O3662" t="s">
        <v>8269</v>
      </c>
      <c r="P3662">
        <f t="shared" si="114"/>
        <v>2014</v>
      </c>
      <c r="Q3662" s="12" t="s">
        <v>8315</v>
      </c>
      <c r="R3662" t="s">
        <v>8316</v>
      </c>
      <c r="S3662">
        <f t="shared" si="115"/>
        <v>11</v>
      </c>
      <c r="T3662" s="17" t="s">
        <v>8375</v>
      </c>
    </row>
    <row r="3663" spans="1:20" ht="43.2" x14ac:dyDescent="0.5500000000000000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9">
        <v>42447.896666666667</v>
      </c>
      <c r="K3663">
        <v>1458336672</v>
      </c>
      <c r="L3663" t="b">
        <v>0</v>
      </c>
      <c r="M3663">
        <v>36</v>
      </c>
      <c r="N3663" t="b">
        <v>1</v>
      </c>
      <c r="O3663" t="s">
        <v>8269</v>
      </c>
      <c r="P3663">
        <f t="shared" si="114"/>
        <v>2016</v>
      </c>
      <c r="Q3663" s="12" t="s">
        <v>8315</v>
      </c>
      <c r="R3663" t="s">
        <v>8316</v>
      </c>
      <c r="S3663">
        <f t="shared" si="115"/>
        <v>3</v>
      </c>
      <c r="T3663" s="17" t="s">
        <v>8367</v>
      </c>
    </row>
    <row r="3664" spans="1:20" ht="43.2" x14ac:dyDescent="0.5500000000000000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9">
        <v>42064.220069444447</v>
      </c>
      <c r="K3664">
        <v>1425187014</v>
      </c>
      <c r="L3664" t="b">
        <v>0</v>
      </c>
      <c r="M3664">
        <v>40</v>
      </c>
      <c r="N3664" t="b">
        <v>1</v>
      </c>
      <c r="O3664" t="s">
        <v>8269</v>
      </c>
      <c r="P3664">
        <f t="shared" si="114"/>
        <v>2015</v>
      </c>
      <c r="Q3664" s="12" t="s">
        <v>8315</v>
      </c>
      <c r="R3664" t="s">
        <v>8316</v>
      </c>
      <c r="S3664">
        <f t="shared" si="115"/>
        <v>3</v>
      </c>
      <c r="T3664" s="17" t="s">
        <v>8367</v>
      </c>
    </row>
    <row r="3665" spans="1:20" ht="43.2" x14ac:dyDescent="0.5500000000000000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9">
        <v>42665.451736111114</v>
      </c>
      <c r="K3665">
        <v>1477133430</v>
      </c>
      <c r="L3665" t="b">
        <v>0</v>
      </c>
      <c r="M3665">
        <v>9</v>
      </c>
      <c r="N3665" t="b">
        <v>1</v>
      </c>
      <c r="O3665" t="s">
        <v>8269</v>
      </c>
      <c r="P3665">
        <f t="shared" si="114"/>
        <v>2016</v>
      </c>
      <c r="Q3665" s="12" t="s">
        <v>8315</v>
      </c>
      <c r="R3665" t="s">
        <v>8316</v>
      </c>
      <c r="S3665">
        <f t="shared" si="115"/>
        <v>10</v>
      </c>
      <c r="T3665" s="17" t="s">
        <v>8374</v>
      </c>
    </row>
    <row r="3666" spans="1:20" ht="43.2" x14ac:dyDescent="0.5500000000000000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9">
        <v>42523.248715277776</v>
      </c>
      <c r="K3666">
        <v>1464847089</v>
      </c>
      <c r="L3666" t="b">
        <v>0</v>
      </c>
      <c r="M3666">
        <v>19</v>
      </c>
      <c r="N3666" t="b">
        <v>1</v>
      </c>
      <c r="O3666" t="s">
        <v>8269</v>
      </c>
      <c r="P3666">
        <f t="shared" si="114"/>
        <v>2016</v>
      </c>
      <c r="Q3666" s="12" t="s">
        <v>8315</v>
      </c>
      <c r="R3666" t="s">
        <v>8316</v>
      </c>
      <c r="S3666">
        <f t="shared" si="115"/>
        <v>6</v>
      </c>
      <c r="T3666" s="17" t="s">
        <v>8370</v>
      </c>
    </row>
    <row r="3667" spans="1:20" ht="43.2" x14ac:dyDescent="0.5500000000000000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9">
        <v>42294.808125000003</v>
      </c>
      <c r="K3667">
        <v>1445109822</v>
      </c>
      <c r="L3667" t="b">
        <v>0</v>
      </c>
      <c r="M3667">
        <v>14</v>
      </c>
      <c r="N3667" t="b">
        <v>1</v>
      </c>
      <c r="O3667" t="s">
        <v>8269</v>
      </c>
      <c r="P3667">
        <f t="shared" si="114"/>
        <v>2015</v>
      </c>
      <c r="Q3667" s="12" t="s">
        <v>8315</v>
      </c>
      <c r="R3667" t="s">
        <v>8316</v>
      </c>
      <c r="S3667">
        <f t="shared" si="115"/>
        <v>10</v>
      </c>
      <c r="T3667" s="17" t="s">
        <v>8374</v>
      </c>
    </row>
    <row r="3668" spans="1:20" x14ac:dyDescent="0.5500000000000000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9">
        <v>41822.90488425926</v>
      </c>
      <c r="K3668">
        <v>1404337382</v>
      </c>
      <c r="L3668" t="b">
        <v>0</v>
      </c>
      <c r="M3668">
        <v>38</v>
      </c>
      <c r="N3668" t="b">
        <v>1</v>
      </c>
      <c r="O3668" t="s">
        <v>8269</v>
      </c>
      <c r="P3668">
        <f t="shared" si="114"/>
        <v>2014</v>
      </c>
      <c r="Q3668" s="12" t="s">
        <v>8315</v>
      </c>
      <c r="R3668" t="s">
        <v>8316</v>
      </c>
      <c r="S3668">
        <f t="shared" si="115"/>
        <v>7</v>
      </c>
      <c r="T3668" s="17" t="s">
        <v>8371</v>
      </c>
    </row>
    <row r="3669" spans="1:20" ht="43.2" x14ac:dyDescent="0.5500000000000000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9">
        <v>42173.970127314817</v>
      </c>
      <c r="K3669">
        <v>1434669419</v>
      </c>
      <c r="L3669" t="b">
        <v>0</v>
      </c>
      <c r="M3669">
        <v>58</v>
      </c>
      <c r="N3669" t="b">
        <v>1</v>
      </c>
      <c r="O3669" t="s">
        <v>8269</v>
      </c>
      <c r="P3669">
        <f t="shared" si="114"/>
        <v>2015</v>
      </c>
      <c r="Q3669" s="12" t="s">
        <v>8315</v>
      </c>
      <c r="R3669" t="s">
        <v>8316</v>
      </c>
      <c r="S3669">
        <f t="shared" si="115"/>
        <v>6</v>
      </c>
      <c r="T3669" s="17" t="s">
        <v>8370</v>
      </c>
    </row>
    <row r="3670" spans="1:20" ht="43.2" x14ac:dyDescent="0.5500000000000000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9">
        <v>42185.556157407409</v>
      </c>
      <c r="K3670">
        <v>1435670452</v>
      </c>
      <c r="L3670" t="b">
        <v>0</v>
      </c>
      <c r="M3670">
        <v>28</v>
      </c>
      <c r="N3670" t="b">
        <v>1</v>
      </c>
      <c r="O3670" t="s">
        <v>8269</v>
      </c>
      <c r="P3670">
        <f t="shared" si="114"/>
        <v>2015</v>
      </c>
      <c r="Q3670" s="12" t="s">
        <v>8315</v>
      </c>
      <c r="R3670" t="s">
        <v>8316</v>
      </c>
      <c r="S3670">
        <f t="shared" si="115"/>
        <v>6</v>
      </c>
      <c r="T3670" s="17" t="s">
        <v>8370</v>
      </c>
    </row>
    <row r="3671" spans="1:20" ht="43.2" x14ac:dyDescent="0.5500000000000000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9">
        <v>42136.675196759257</v>
      </c>
      <c r="K3671">
        <v>1431447137</v>
      </c>
      <c r="L3671" t="b">
        <v>0</v>
      </c>
      <c r="M3671">
        <v>17</v>
      </c>
      <c r="N3671" t="b">
        <v>1</v>
      </c>
      <c r="O3671" t="s">
        <v>8269</v>
      </c>
      <c r="P3671">
        <f t="shared" si="114"/>
        <v>2015</v>
      </c>
      <c r="Q3671" s="12" t="s">
        <v>8315</v>
      </c>
      <c r="R3671" t="s">
        <v>8316</v>
      </c>
      <c r="S3671">
        <f t="shared" si="115"/>
        <v>5</v>
      </c>
      <c r="T3671" s="17" t="s">
        <v>8369</v>
      </c>
    </row>
    <row r="3672" spans="1:20" ht="43.2" x14ac:dyDescent="0.5500000000000000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9">
        <v>42142.514016203706</v>
      </c>
      <c r="K3672">
        <v>1431951611</v>
      </c>
      <c r="L3672" t="b">
        <v>0</v>
      </c>
      <c r="M3672">
        <v>12</v>
      </c>
      <c r="N3672" t="b">
        <v>1</v>
      </c>
      <c r="O3672" t="s">
        <v>8269</v>
      </c>
      <c r="P3672">
        <f t="shared" si="114"/>
        <v>2015</v>
      </c>
      <c r="Q3672" s="12" t="s">
        <v>8315</v>
      </c>
      <c r="R3672" t="s">
        <v>8316</v>
      </c>
      <c r="S3672">
        <f t="shared" si="115"/>
        <v>5</v>
      </c>
      <c r="T3672" s="17" t="s">
        <v>8369</v>
      </c>
    </row>
    <row r="3673" spans="1:20" ht="43.2" x14ac:dyDescent="0.5500000000000000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9">
        <v>41820.62809027778</v>
      </c>
      <c r="K3673">
        <v>1404140667</v>
      </c>
      <c r="L3673" t="b">
        <v>0</v>
      </c>
      <c r="M3673">
        <v>40</v>
      </c>
      <c r="N3673" t="b">
        <v>1</v>
      </c>
      <c r="O3673" t="s">
        <v>8269</v>
      </c>
      <c r="P3673">
        <f t="shared" si="114"/>
        <v>2014</v>
      </c>
      <c r="Q3673" s="12" t="s">
        <v>8315</v>
      </c>
      <c r="R3673" t="s">
        <v>8316</v>
      </c>
      <c r="S3673">
        <f t="shared" si="115"/>
        <v>6</v>
      </c>
      <c r="T3673" s="17" t="s">
        <v>8370</v>
      </c>
    </row>
    <row r="3674" spans="1:20" ht="43.2" x14ac:dyDescent="0.5500000000000000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9">
        <v>41878.946574074071</v>
      </c>
      <c r="K3674">
        <v>1409179384</v>
      </c>
      <c r="L3674" t="b">
        <v>0</v>
      </c>
      <c r="M3674">
        <v>57</v>
      </c>
      <c r="N3674" t="b">
        <v>1</v>
      </c>
      <c r="O3674" t="s">
        <v>8269</v>
      </c>
      <c r="P3674">
        <f t="shared" si="114"/>
        <v>2014</v>
      </c>
      <c r="Q3674" s="12" t="s">
        <v>8315</v>
      </c>
      <c r="R3674" t="s">
        <v>8316</v>
      </c>
      <c r="S3674">
        <f t="shared" si="115"/>
        <v>8</v>
      </c>
      <c r="T3674" s="17" t="s">
        <v>8372</v>
      </c>
    </row>
    <row r="3675" spans="1:20" ht="43.2" x14ac:dyDescent="0.5500000000000000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9">
        <v>41914.295104166667</v>
      </c>
      <c r="K3675">
        <v>1412233497</v>
      </c>
      <c r="L3675" t="b">
        <v>0</v>
      </c>
      <c r="M3675">
        <v>114</v>
      </c>
      <c r="N3675" t="b">
        <v>1</v>
      </c>
      <c r="O3675" t="s">
        <v>8269</v>
      </c>
      <c r="P3675">
        <f t="shared" si="114"/>
        <v>2014</v>
      </c>
      <c r="Q3675" s="12" t="s">
        <v>8315</v>
      </c>
      <c r="R3675" t="s">
        <v>8316</v>
      </c>
      <c r="S3675">
        <f t="shared" si="115"/>
        <v>10</v>
      </c>
      <c r="T3675" s="17" t="s">
        <v>8374</v>
      </c>
    </row>
    <row r="3676" spans="1:20" ht="43.2" x14ac:dyDescent="0.5500000000000000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9">
        <v>42556.873020833336</v>
      </c>
      <c r="K3676">
        <v>1467752229</v>
      </c>
      <c r="L3676" t="b">
        <v>0</v>
      </c>
      <c r="M3676">
        <v>31</v>
      </c>
      <c r="N3676" t="b">
        <v>1</v>
      </c>
      <c r="O3676" t="s">
        <v>8269</v>
      </c>
      <c r="P3676">
        <f t="shared" si="114"/>
        <v>2016</v>
      </c>
      <c r="Q3676" s="12" t="s">
        <v>8315</v>
      </c>
      <c r="R3676" t="s">
        <v>8316</v>
      </c>
      <c r="S3676">
        <f t="shared" si="115"/>
        <v>7</v>
      </c>
      <c r="T3676" s="17" t="s">
        <v>8371</v>
      </c>
    </row>
    <row r="3677" spans="1:20" ht="43.2" x14ac:dyDescent="0.5500000000000000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9">
        <v>42493.597013888888</v>
      </c>
      <c r="K3677">
        <v>1462285182</v>
      </c>
      <c r="L3677" t="b">
        <v>0</v>
      </c>
      <c r="M3677">
        <v>3</v>
      </c>
      <c r="N3677" t="b">
        <v>1</v>
      </c>
      <c r="O3677" t="s">
        <v>8269</v>
      </c>
      <c r="P3677">
        <f t="shared" si="114"/>
        <v>2016</v>
      </c>
      <c r="Q3677" s="12" t="s">
        <v>8315</v>
      </c>
      <c r="R3677" t="s">
        <v>8316</v>
      </c>
      <c r="S3677">
        <f t="shared" si="115"/>
        <v>5</v>
      </c>
      <c r="T3677" s="17" t="s">
        <v>8369</v>
      </c>
    </row>
    <row r="3678" spans="1:20" ht="43.2" x14ac:dyDescent="0.5500000000000000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9">
        <v>41876.815787037034</v>
      </c>
      <c r="K3678">
        <v>1408995284</v>
      </c>
      <c r="L3678" t="b">
        <v>0</v>
      </c>
      <c r="M3678">
        <v>16</v>
      </c>
      <c r="N3678" t="b">
        <v>1</v>
      </c>
      <c r="O3678" t="s">
        <v>8269</v>
      </c>
      <c r="P3678">
        <f t="shared" si="114"/>
        <v>2014</v>
      </c>
      <c r="Q3678" s="12" t="s">
        <v>8315</v>
      </c>
      <c r="R3678" t="s">
        <v>8316</v>
      </c>
      <c r="S3678">
        <f t="shared" si="115"/>
        <v>8</v>
      </c>
      <c r="T3678" s="17" t="s">
        <v>8372</v>
      </c>
    </row>
    <row r="3679" spans="1:20" ht="43.2" x14ac:dyDescent="0.5500000000000000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9">
        <v>41802.574282407404</v>
      </c>
      <c r="K3679">
        <v>1402580818</v>
      </c>
      <c r="L3679" t="b">
        <v>0</v>
      </c>
      <c r="M3679">
        <v>199</v>
      </c>
      <c r="N3679" t="b">
        <v>1</v>
      </c>
      <c r="O3679" t="s">
        <v>8269</v>
      </c>
      <c r="P3679">
        <f t="shared" si="114"/>
        <v>2014</v>
      </c>
      <c r="Q3679" s="12" t="s">
        <v>8315</v>
      </c>
      <c r="R3679" t="s">
        <v>8316</v>
      </c>
      <c r="S3679">
        <f t="shared" si="115"/>
        <v>6</v>
      </c>
      <c r="T3679" s="17" t="s">
        <v>8370</v>
      </c>
    </row>
    <row r="3680" spans="1:20" ht="28.8" x14ac:dyDescent="0.5500000000000000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9">
        <v>42120.531226851854</v>
      </c>
      <c r="K3680">
        <v>1430052298</v>
      </c>
      <c r="L3680" t="b">
        <v>0</v>
      </c>
      <c r="M3680">
        <v>31</v>
      </c>
      <c r="N3680" t="b">
        <v>1</v>
      </c>
      <c r="O3680" t="s">
        <v>8269</v>
      </c>
      <c r="P3680">
        <f t="shared" si="114"/>
        <v>2015</v>
      </c>
      <c r="Q3680" s="12" t="s">
        <v>8315</v>
      </c>
      <c r="R3680" t="s">
        <v>8316</v>
      </c>
      <c r="S3680">
        <f t="shared" si="115"/>
        <v>4</v>
      </c>
      <c r="T3680" s="17" t="s">
        <v>8368</v>
      </c>
    </row>
    <row r="3681" spans="1:20" ht="43.2" x14ac:dyDescent="0.5500000000000000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9">
        <v>41786.761354166665</v>
      </c>
      <c r="K3681">
        <v>1401214581</v>
      </c>
      <c r="L3681" t="b">
        <v>0</v>
      </c>
      <c r="M3681">
        <v>30</v>
      </c>
      <c r="N3681" t="b">
        <v>1</v>
      </c>
      <c r="O3681" t="s">
        <v>8269</v>
      </c>
      <c r="P3681">
        <f t="shared" si="114"/>
        <v>2014</v>
      </c>
      <c r="Q3681" s="12" t="s">
        <v>8315</v>
      </c>
      <c r="R3681" t="s">
        <v>8316</v>
      </c>
      <c r="S3681">
        <f t="shared" si="115"/>
        <v>5</v>
      </c>
      <c r="T3681" s="17" t="s">
        <v>8369</v>
      </c>
    </row>
    <row r="3682" spans="1:20" ht="43.2" x14ac:dyDescent="0.5500000000000000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9">
        <v>42627.454097222224</v>
      </c>
      <c r="K3682">
        <v>1473850434</v>
      </c>
      <c r="L3682" t="b">
        <v>0</v>
      </c>
      <c r="M3682">
        <v>34</v>
      </c>
      <c r="N3682" t="b">
        <v>1</v>
      </c>
      <c r="O3682" t="s">
        <v>8269</v>
      </c>
      <c r="P3682">
        <f t="shared" si="114"/>
        <v>2016</v>
      </c>
      <c r="Q3682" s="12" t="s">
        <v>8315</v>
      </c>
      <c r="R3682" t="s">
        <v>8316</v>
      </c>
      <c r="S3682">
        <f t="shared" si="115"/>
        <v>9</v>
      </c>
      <c r="T3682" s="17" t="s">
        <v>8373</v>
      </c>
    </row>
    <row r="3683" spans="1:20" ht="57.6" x14ac:dyDescent="0.5500000000000000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9">
        <v>42374.651504629626</v>
      </c>
      <c r="K3683">
        <v>1452008290</v>
      </c>
      <c r="L3683" t="b">
        <v>0</v>
      </c>
      <c r="M3683">
        <v>18</v>
      </c>
      <c r="N3683" t="b">
        <v>1</v>
      </c>
      <c r="O3683" t="s">
        <v>8269</v>
      </c>
      <c r="P3683">
        <f t="shared" si="114"/>
        <v>2016</v>
      </c>
      <c r="Q3683" s="12" t="s">
        <v>8315</v>
      </c>
      <c r="R3683" t="s">
        <v>8316</v>
      </c>
      <c r="S3683">
        <f t="shared" si="115"/>
        <v>1</v>
      </c>
      <c r="T3683" s="17" t="s">
        <v>8365</v>
      </c>
    </row>
    <row r="3684" spans="1:20" ht="43.2" x14ac:dyDescent="0.5500000000000000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9">
        <v>41772.685393518521</v>
      </c>
      <c r="K3684">
        <v>1399998418</v>
      </c>
      <c r="L3684" t="b">
        <v>0</v>
      </c>
      <c r="M3684">
        <v>67</v>
      </c>
      <c r="N3684" t="b">
        <v>1</v>
      </c>
      <c r="O3684" t="s">
        <v>8269</v>
      </c>
      <c r="P3684">
        <f t="shared" si="114"/>
        <v>2014</v>
      </c>
      <c r="Q3684" s="12" t="s">
        <v>8315</v>
      </c>
      <c r="R3684" t="s">
        <v>8316</v>
      </c>
      <c r="S3684">
        <f t="shared" si="115"/>
        <v>5</v>
      </c>
      <c r="T3684" s="17" t="s">
        <v>8369</v>
      </c>
    </row>
    <row r="3685" spans="1:20" ht="43.2" x14ac:dyDescent="0.5500000000000000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9">
        <v>42633.116851851853</v>
      </c>
      <c r="K3685">
        <v>1474339696</v>
      </c>
      <c r="L3685" t="b">
        <v>0</v>
      </c>
      <c r="M3685">
        <v>66</v>
      </c>
      <c r="N3685" t="b">
        <v>1</v>
      </c>
      <c r="O3685" t="s">
        <v>8269</v>
      </c>
      <c r="P3685">
        <f t="shared" si="114"/>
        <v>2016</v>
      </c>
      <c r="Q3685" s="12" t="s">
        <v>8315</v>
      </c>
      <c r="R3685" t="s">
        <v>8316</v>
      </c>
      <c r="S3685">
        <f t="shared" si="115"/>
        <v>9</v>
      </c>
      <c r="T3685" s="17" t="s">
        <v>8373</v>
      </c>
    </row>
    <row r="3686" spans="1:20" ht="43.2" x14ac:dyDescent="0.5500000000000000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9">
        <v>42219.180393518516</v>
      </c>
      <c r="K3686">
        <v>1438575586</v>
      </c>
      <c r="L3686" t="b">
        <v>0</v>
      </c>
      <c r="M3686">
        <v>23</v>
      </c>
      <c r="N3686" t="b">
        <v>1</v>
      </c>
      <c r="O3686" t="s">
        <v>8269</v>
      </c>
      <c r="P3686">
        <f t="shared" si="114"/>
        <v>2015</v>
      </c>
      <c r="Q3686" s="12" t="s">
        <v>8315</v>
      </c>
      <c r="R3686" t="s">
        <v>8316</v>
      </c>
      <c r="S3686">
        <f t="shared" si="115"/>
        <v>8</v>
      </c>
      <c r="T3686" s="17" t="s">
        <v>8372</v>
      </c>
    </row>
    <row r="3687" spans="1:20" ht="43.2" x14ac:dyDescent="0.5500000000000000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9">
        <v>41753.593275462961</v>
      </c>
      <c r="K3687">
        <v>1398348859</v>
      </c>
      <c r="L3687" t="b">
        <v>0</v>
      </c>
      <c r="M3687">
        <v>126</v>
      </c>
      <c r="N3687" t="b">
        <v>1</v>
      </c>
      <c r="O3687" t="s">
        <v>8269</v>
      </c>
      <c r="P3687">
        <f t="shared" si="114"/>
        <v>2014</v>
      </c>
      <c r="Q3687" s="12" t="s">
        <v>8315</v>
      </c>
      <c r="R3687" t="s">
        <v>8316</v>
      </c>
      <c r="S3687">
        <f t="shared" si="115"/>
        <v>4</v>
      </c>
      <c r="T3687" s="17" t="s">
        <v>8368</v>
      </c>
    </row>
    <row r="3688" spans="1:20" ht="43.2" x14ac:dyDescent="0.5500000000000000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9">
        <v>42230.662731481483</v>
      </c>
      <c r="K3688">
        <v>1439567660</v>
      </c>
      <c r="L3688" t="b">
        <v>0</v>
      </c>
      <c r="M3688">
        <v>6</v>
      </c>
      <c r="N3688" t="b">
        <v>1</v>
      </c>
      <c r="O3688" t="s">
        <v>8269</v>
      </c>
      <c r="P3688">
        <f t="shared" si="114"/>
        <v>2015</v>
      </c>
      <c r="Q3688" s="12" t="s">
        <v>8315</v>
      </c>
      <c r="R3688" t="s">
        <v>8316</v>
      </c>
      <c r="S3688">
        <f t="shared" si="115"/>
        <v>8</v>
      </c>
      <c r="T3688" s="17" t="s">
        <v>8372</v>
      </c>
    </row>
    <row r="3689" spans="1:20" ht="43.2" x14ac:dyDescent="0.5500000000000000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9">
        <v>41787.218229166669</v>
      </c>
      <c r="K3689">
        <v>1401254055</v>
      </c>
      <c r="L3689" t="b">
        <v>0</v>
      </c>
      <c r="M3689">
        <v>25</v>
      </c>
      <c r="N3689" t="b">
        <v>1</v>
      </c>
      <c r="O3689" t="s">
        <v>8269</v>
      </c>
      <c r="P3689">
        <f t="shared" si="114"/>
        <v>2014</v>
      </c>
      <c r="Q3689" s="12" t="s">
        <v>8315</v>
      </c>
      <c r="R3689" t="s">
        <v>8316</v>
      </c>
      <c r="S3689">
        <f t="shared" si="115"/>
        <v>5</v>
      </c>
      <c r="T3689" s="17" t="s">
        <v>8369</v>
      </c>
    </row>
    <row r="3690" spans="1:20" ht="43.2" x14ac:dyDescent="0.5500000000000000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9">
        <v>41829.787083333336</v>
      </c>
      <c r="K3690">
        <v>1404932004</v>
      </c>
      <c r="L3690" t="b">
        <v>0</v>
      </c>
      <c r="M3690">
        <v>39</v>
      </c>
      <c r="N3690" t="b">
        <v>1</v>
      </c>
      <c r="O3690" t="s">
        <v>8269</v>
      </c>
      <c r="P3690">
        <f t="shared" si="114"/>
        <v>2014</v>
      </c>
      <c r="Q3690" s="12" t="s">
        <v>8315</v>
      </c>
      <c r="R3690" t="s">
        <v>8316</v>
      </c>
      <c r="S3690">
        <f t="shared" si="115"/>
        <v>7</v>
      </c>
      <c r="T3690" s="17" t="s">
        <v>8371</v>
      </c>
    </row>
    <row r="3691" spans="1:20" ht="43.2" x14ac:dyDescent="0.5500000000000000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9">
        <v>42147.826840277776</v>
      </c>
      <c r="K3691">
        <v>1432410639</v>
      </c>
      <c r="L3691" t="b">
        <v>0</v>
      </c>
      <c r="M3691">
        <v>62</v>
      </c>
      <c r="N3691" t="b">
        <v>1</v>
      </c>
      <c r="O3691" t="s">
        <v>8269</v>
      </c>
      <c r="P3691">
        <f t="shared" si="114"/>
        <v>2015</v>
      </c>
      <c r="Q3691" s="12" t="s">
        <v>8315</v>
      </c>
      <c r="R3691" t="s">
        <v>8316</v>
      </c>
      <c r="S3691">
        <f t="shared" si="115"/>
        <v>5</v>
      </c>
      <c r="T3691" s="17" t="s">
        <v>8369</v>
      </c>
    </row>
    <row r="3692" spans="1:20" ht="43.2" x14ac:dyDescent="0.5500000000000000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9">
        <v>41940.598182870373</v>
      </c>
      <c r="K3692">
        <v>1414506083</v>
      </c>
      <c r="L3692" t="b">
        <v>0</v>
      </c>
      <c r="M3692">
        <v>31</v>
      </c>
      <c r="N3692" t="b">
        <v>1</v>
      </c>
      <c r="O3692" t="s">
        <v>8269</v>
      </c>
      <c r="P3692">
        <f t="shared" si="114"/>
        <v>2014</v>
      </c>
      <c r="Q3692" s="12" t="s">
        <v>8315</v>
      </c>
      <c r="R3692" t="s">
        <v>8316</v>
      </c>
      <c r="S3692">
        <f t="shared" si="115"/>
        <v>10</v>
      </c>
      <c r="T3692" s="17" t="s">
        <v>8374</v>
      </c>
    </row>
    <row r="3693" spans="1:20" ht="28.8" x14ac:dyDescent="0.5500000000000000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9">
        <v>42020.700567129628</v>
      </c>
      <c r="K3693">
        <v>1421426929</v>
      </c>
      <c r="L3693" t="b">
        <v>0</v>
      </c>
      <c r="M3693">
        <v>274</v>
      </c>
      <c r="N3693" t="b">
        <v>1</v>
      </c>
      <c r="O3693" t="s">
        <v>8269</v>
      </c>
      <c r="P3693">
        <f t="shared" si="114"/>
        <v>2015</v>
      </c>
      <c r="Q3693" s="12" t="s">
        <v>8315</v>
      </c>
      <c r="R3693" t="s">
        <v>8316</v>
      </c>
      <c r="S3693">
        <f t="shared" si="115"/>
        <v>1</v>
      </c>
      <c r="T3693" s="17" t="s">
        <v>8365</v>
      </c>
    </row>
    <row r="3694" spans="1:20" ht="28.8" x14ac:dyDescent="0.5500000000000000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9">
        <v>41891.96503472222</v>
      </c>
      <c r="K3694">
        <v>1410304179</v>
      </c>
      <c r="L3694" t="b">
        <v>0</v>
      </c>
      <c r="M3694">
        <v>17</v>
      </c>
      <c r="N3694" t="b">
        <v>1</v>
      </c>
      <c r="O3694" t="s">
        <v>8269</v>
      </c>
      <c r="P3694">
        <f t="shared" si="114"/>
        <v>2014</v>
      </c>
      <c r="Q3694" s="12" t="s">
        <v>8315</v>
      </c>
      <c r="R3694" t="s">
        <v>8316</v>
      </c>
      <c r="S3694">
        <f t="shared" si="115"/>
        <v>9</v>
      </c>
      <c r="T3694" s="17" t="s">
        <v>8373</v>
      </c>
    </row>
    <row r="3695" spans="1:20" ht="43.2" x14ac:dyDescent="0.5500000000000000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9">
        <v>42309.191307870373</v>
      </c>
      <c r="K3695">
        <v>1446352529</v>
      </c>
      <c r="L3695" t="b">
        <v>0</v>
      </c>
      <c r="M3695">
        <v>14</v>
      </c>
      <c r="N3695" t="b">
        <v>1</v>
      </c>
      <c r="O3695" t="s">
        <v>8269</v>
      </c>
      <c r="P3695">
        <f t="shared" si="114"/>
        <v>2015</v>
      </c>
      <c r="Q3695" s="12" t="s">
        <v>8315</v>
      </c>
      <c r="R3695" t="s">
        <v>8316</v>
      </c>
      <c r="S3695">
        <f t="shared" si="115"/>
        <v>11</v>
      </c>
      <c r="T3695" s="17" t="s">
        <v>8375</v>
      </c>
    </row>
    <row r="3696" spans="1:20" ht="43.2" x14ac:dyDescent="0.5500000000000000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9">
        <v>42490.133877314816</v>
      </c>
      <c r="K3696">
        <v>1461985967</v>
      </c>
      <c r="L3696" t="b">
        <v>0</v>
      </c>
      <c r="M3696">
        <v>60</v>
      </c>
      <c r="N3696" t="b">
        <v>1</v>
      </c>
      <c r="O3696" t="s">
        <v>8269</v>
      </c>
      <c r="P3696">
        <f t="shared" si="114"/>
        <v>2016</v>
      </c>
      <c r="Q3696" s="12" t="s">
        <v>8315</v>
      </c>
      <c r="R3696" t="s">
        <v>8316</v>
      </c>
      <c r="S3696">
        <f t="shared" si="115"/>
        <v>4</v>
      </c>
      <c r="T3696" s="17" t="s">
        <v>8368</v>
      </c>
    </row>
    <row r="3697" spans="1:20" ht="57.6" x14ac:dyDescent="0.5500000000000000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9">
        <v>41995.870486111111</v>
      </c>
      <c r="K3697">
        <v>1419281610</v>
      </c>
      <c r="L3697" t="b">
        <v>0</v>
      </c>
      <c r="M3697">
        <v>33</v>
      </c>
      <c r="N3697" t="b">
        <v>1</v>
      </c>
      <c r="O3697" t="s">
        <v>8269</v>
      </c>
      <c r="P3697">
        <f t="shared" si="114"/>
        <v>2014</v>
      </c>
      <c r="Q3697" s="12" t="s">
        <v>8315</v>
      </c>
      <c r="R3697" t="s">
        <v>8316</v>
      </c>
      <c r="S3697">
        <f t="shared" si="115"/>
        <v>12</v>
      </c>
      <c r="T3697" s="17" t="s">
        <v>8376</v>
      </c>
    </row>
    <row r="3698" spans="1:20" ht="43.2" x14ac:dyDescent="0.5500000000000000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9">
        <v>41988.617083333331</v>
      </c>
      <c r="K3698">
        <v>1418654916</v>
      </c>
      <c r="L3698" t="b">
        <v>0</v>
      </c>
      <c r="M3698">
        <v>78</v>
      </c>
      <c r="N3698" t="b">
        <v>1</v>
      </c>
      <c r="O3698" t="s">
        <v>8269</v>
      </c>
      <c r="P3698">
        <f t="shared" si="114"/>
        <v>2014</v>
      </c>
      <c r="Q3698" s="12" t="s">
        <v>8315</v>
      </c>
      <c r="R3698" t="s">
        <v>8316</v>
      </c>
      <c r="S3698">
        <f t="shared" si="115"/>
        <v>12</v>
      </c>
      <c r="T3698" s="17" t="s">
        <v>8376</v>
      </c>
    </row>
    <row r="3699" spans="1:20" ht="43.2" x14ac:dyDescent="0.5500000000000000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9">
        <v>42479.465833333335</v>
      </c>
      <c r="K3699">
        <v>1461064248</v>
      </c>
      <c r="L3699" t="b">
        <v>0</v>
      </c>
      <c r="M3699">
        <v>30</v>
      </c>
      <c r="N3699" t="b">
        <v>1</v>
      </c>
      <c r="O3699" t="s">
        <v>8269</v>
      </c>
      <c r="P3699">
        <f t="shared" si="114"/>
        <v>2016</v>
      </c>
      <c r="Q3699" s="12" t="s">
        <v>8315</v>
      </c>
      <c r="R3699" t="s">
        <v>8316</v>
      </c>
      <c r="S3699">
        <f t="shared" si="115"/>
        <v>4</v>
      </c>
      <c r="T3699" s="17" t="s">
        <v>8368</v>
      </c>
    </row>
    <row r="3700" spans="1:20" ht="28.8" x14ac:dyDescent="0.5500000000000000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9">
        <v>42401.806562500002</v>
      </c>
      <c r="K3700">
        <v>1454354487</v>
      </c>
      <c r="L3700" t="b">
        <v>0</v>
      </c>
      <c r="M3700">
        <v>136</v>
      </c>
      <c r="N3700" t="b">
        <v>1</v>
      </c>
      <c r="O3700" t="s">
        <v>8269</v>
      </c>
      <c r="P3700">
        <f t="shared" si="114"/>
        <v>2016</v>
      </c>
      <c r="Q3700" s="12" t="s">
        <v>8315</v>
      </c>
      <c r="R3700" t="s">
        <v>8316</v>
      </c>
      <c r="S3700">
        <f t="shared" si="115"/>
        <v>2</v>
      </c>
      <c r="T3700" s="17" t="s">
        <v>8366</v>
      </c>
    </row>
    <row r="3701" spans="1:20" ht="43.2" x14ac:dyDescent="0.5500000000000000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9">
        <v>41897.602037037039</v>
      </c>
      <c r="K3701">
        <v>1410791216</v>
      </c>
      <c r="L3701" t="b">
        <v>0</v>
      </c>
      <c r="M3701">
        <v>40</v>
      </c>
      <c r="N3701" t="b">
        <v>1</v>
      </c>
      <c r="O3701" t="s">
        <v>8269</v>
      </c>
      <c r="P3701">
        <f t="shared" si="114"/>
        <v>2014</v>
      </c>
      <c r="Q3701" s="12" t="s">
        <v>8315</v>
      </c>
      <c r="R3701" t="s">
        <v>8316</v>
      </c>
      <c r="S3701">
        <f t="shared" si="115"/>
        <v>9</v>
      </c>
      <c r="T3701" s="17" t="s">
        <v>8373</v>
      </c>
    </row>
    <row r="3702" spans="1:20" ht="28.8" x14ac:dyDescent="0.5500000000000000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9">
        <v>41882.585648148146</v>
      </c>
      <c r="K3702">
        <v>1409493800</v>
      </c>
      <c r="L3702" t="b">
        <v>0</v>
      </c>
      <c r="M3702">
        <v>18</v>
      </c>
      <c r="N3702" t="b">
        <v>1</v>
      </c>
      <c r="O3702" t="s">
        <v>8269</v>
      </c>
      <c r="P3702">
        <f t="shared" si="114"/>
        <v>2014</v>
      </c>
      <c r="Q3702" s="12" t="s">
        <v>8315</v>
      </c>
      <c r="R3702" t="s">
        <v>8316</v>
      </c>
      <c r="S3702">
        <f t="shared" si="115"/>
        <v>8</v>
      </c>
      <c r="T3702" s="17" t="s">
        <v>8372</v>
      </c>
    </row>
    <row r="3703" spans="1:20" ht="43.2" x14ac:dyDescent="0.5500000000000000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9">
        <v>42129.541585648149</v>
      </c>
      <c r="K3703">
        <v>1430830793</v>
      </c>
      <c r="L3703" t="b">
        <v>0</v>
      </c>
      <c r="M3703">
        <v>39</v>
      </c>
      <c r="N3703" t="b">
        <v>1</v>
      </c>
      <c r="O3703" t="s">
        <v>8269</v>
      </c>
      <c r="P3703">
        <f t="shared" si="114"/>
        <v>2015</v>
      </c>
      <c r="Q3703" s="12" t="s">
        <v>8315</v>
      </c>
      <c r="R3703" t="s">
        <v>8316</v>
      </c>
      <c r="S3703">
        <f t="shared" si="115"/>
        <v>5</v>
      </c>
      <c r="T3703" s="17" t="s">
        <v>8369</v>
      </c>
    </row>
    <row r="3704" spans="1:20" ht="43.2" x14ac:dyDescent="0.5500000000000000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9">
        <v>42524.53800925926</v>
      </c>
      <c r="K3704">
        <v>1464958484</v>
      </c>
      <c r="L3704" t="b">
        <v>0</v>
      </c>
      <c r="M3704">
        <v>21</v>
      </c>
      <c r="N3704" t="b">
        <v>1</v>
      </c>
      <c r="O3704" t="s">
        <v>8269</v>
      </c>
      <c r="P3704">
        <f t="shared" si="114"/>
        <v>2016</v>
      </c>
      <c r="Q3704" s="12" t="s">
        <v>8315</v>
      </c>
      <c r="R3704" t="s">
        <v>8316</v>
      </c>
      <c r="S3704">
        <f t="shared" si="115"/>
        <v>6</v>
      </c>
      <c r="T3704" s="17" t="s">
        <v>8370</v>
      </c>
    </row>
    <row r="3705" spans="1:20" ht="43.2" x14ac:dyDescent="0.5500000000000000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9">
        <v>42556.504490740743</v>
      </c>
      <c r="K3705">
        <v>1467720388</v>
      </c>
      <c r="L3705" t="b">
        <v>0</v>
      </c>
      <c r="M3705">
        <v>30</v>
      </c>
      <c r="N3705" t="b">
        <v>1</v>
      </c>
      <c r="O3705" t="s">
        <v>8269</v>
      </c>
      <c r="P3705">
        <f t="shared" si="114"/>
        <v>2016</v>
      </c>
      <c r="Q3705" s="12" t="s">
        <v>8315</v>
      </c>
      <c r="R3705" t="s">
        <v>8316</v>
      </c>
      <c r="S3705">
        <f t="shared" si="115"/>
        <v>7</v>
      </c>
      <c r="T3705" s="17" t="s">
        <v>8371</v>
      </c>
    </row>
    <row r="3706" spans="1:20" ht="43.2" x14ac:dyDescent="0.5500000000000000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9">
        <v>42461.689745370371</v>
      </c>
      <c r="K3706">
        <v>1459528394</v>
      </c>
      <c r="L3706" t="b">
        <v>0</v>
      </c>
      <c r="M3706">
        <v>27</v>
      </c>
      <c r="N3706" t="b">
        <v>1</v>
      </c>
      <c r="O3706" t="s">
        <v>8269</v>
      </c>
      <c r="P3706">
        <f t="shared" si="114"/>
        <v>2016</v>
      </c>
      <c r="Q3706" s="12" t="s">
        <v>8315</v>
      </c>
      <c r="R3706" t="s">
        <v>8316</v>
      </c>
      <c r="S3706">
        <f t="shared" si="115"/>
        <v>4</v>
      </c>
      <c r="T3706" s="17" t="s">
        <v>8368</v>
      </c>
    </row>
    <row r="3707" spans="1:20" ht="43.2" x14ac:dyDescent="0.5500000000000000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9">
        <v>41792.542986111112</v>
      </c>
      <c r="K3707">
        <v>1401714114</v>
      </c>
      <c r="L3707" t="b">
        <v>0</v>
      </c>
      <c r="M3707">
        <v>35</v>
      </c>
      <c r="N3707" t="b">
        <v>1</v>
      </c>
      <c r="O3707" t="s">
        <v>8269</v>
      </c>
      <c r="P3707">
        <f t="shared" si="114"/>
        <v>2014</v>
      </c>
      <c r="Q3707" s="12" t="s">
        <v>8315</v>
      </c>
      <c r="R3707" t="s">
        <v>8316</v>
      </c>
      <c r="S3707">
        <f t="shared" si="115"/>
        <v>6</v>
      </c>
      <c r="T3707" s="17" t="s">
        <v>8370</v>
      </c>
    </row>
    <row r="3708" spans="1:20" ht="43.2" x14ac:dyDescent="0.5500000000000000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9">
        <v>41879.913761574076</v>
      </c>
      <c r="K3708">
        <v>1409262949</v>
      </c>
      <c r="L3708" t="b">
        <v>0</v>
      </c>
      <c r="M3708">
        <v>13</v>
      </c>
      <c r="N3708" t="b">
        <v>1</v>
      </c>
      <c r="O3708" t="s">
        <v>8269</v>
      </c>
      <c r="P3708">
        <f t="shared" si="114"/>
        <v>2014</v>
      </c>
      <c r="Q3708" s="12" t="s">
        <v>8315</v>
      </c>
      <c r="R3708" t="s">
        <v>8316</v>
      </c>
      <c r="S3708">
        <f t="shared" si="115"/>
        <v>8</v>
      </c>
      <c r="T3708" s="17" t="s">
        <v>8372</v>
      </c>
    </row>
    <row r="3709" spans="1:20" ht="28.8" x14ac:dyDescent="0.5500000000000000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9">
        <v>42552.048356481479</v>
      </c>
      <c r="K3709">
        <v>1467335378</v>
      </c>
      <c r="L3709" t="b">
        <v>0</v>
      </c>
      <c r="M3709">
        <v>23</v>
      </c>
      <c r="N3709" t="b">
        <v>1</v>
      </c>
      <c r="O3709" t="s">
        <v>8269</v>
      </c>
      <c r="P3709">
        <f t="shared" si="114"/>
        <v>2016</v>
      </c>
      <c r="Q3709" s="12" t="s">
        <v>8315</v>
      </c>
      <c r="R3709" t="s">
        <v>8316</v>
      </c>
      <c r="S3709">
        <f t="shared" si="115"/>
        <v>7</v>
      </c>
      <c r="T3709" s="17" t="s">
        <v>8371</v>
      </c>
    </row>
    <row r="3710" spans="1:20" ht="43.2" x14ac:dyDescent="0.5500000000000000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9">
        <v>41810.142199074071</v>
      </c>
      <c r="K3710">
        <v>1403234686</v>
      </c>
      <c r="L3710" t="b">
        <v>0</v>
      </c>
      <c r="M3710">
        <v>39</v>
      </c>
      <c r="N3710" t="b">
        <v>1</v>
      </c>
      <c r="O3710" t="s">
        <v>8269</v>
      </c>
      <c r="P3710">
        <f t="shared" si="114"/>
        <v>2014</v>
      </c>
      <c r="Q3710" s="12" t="s">
        <v>8315</v>
      </c>
      <c r="R3710" t="s">
        <v>8316</v>
      </c>
      <c r="S3710">
        <f t="shared" si="115"/>
        <v>6</v>
      </c>
      <c r="T3710" s="17" t="s">
        <v>8370</v>
      </c>
    </row>
    <row r="3711" spans="1:20" ht="43.2" x14ac:dyDescent="0.5500000000000000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9">
        <v>41785.707708333335</v>
      </c>
      <c r="K3711">
        <v>1401123546</v>
      </c>
      <c r="L3711" t="b">
        <v>0</v>
      </c>
      <c r="M3711">
        <v>35</v>
      </c>
      <c r="N3711" t="b">
        <v>1</v>
      </c>
      <c r="O3711" t="s">
        <v>8269</v>
      </c>
      <c r="P3711">
        <f t="shared" si="114"/>
        <v>2014</v>
      </c>
      <c r="Q3711" s="12" t="s">
        <v>8315</v>
      </c>
      <c r="R3711" t="s">
        <v>8316</v>
      </c>
      <c r="S3711">
        <f t="shared" si="115"/>
        <v>5</v>
      </c>
      <c r="T3711" s="17" t="s">
        <v>8369</v>
      </c>
    </row>
    <row r="3712" spans="1:20" ht="28.8" x14ac:dyDescent="0.5500000000000000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9">
        <v>42072.576249999998</v>
      </c>
      <c r="K3712">
        <v>1425908988</v>
      </c>
      <c r="L3712" t="b">
        <v>0</v>
      </c>
      <c r="M3712">
        <v>27</v>
      </c>
      <c r="N3712" t="b">
        <v>1</v>
      </c>
      <c r="O3712" t="s">
        <v>8269</v>
      </c>
      <c r="P3712">
        <f t="shared" si="114"/>
        <v>2015</v>
      </c>
      <c r="Q3712" s="12" t="s">
        <v>8315</v>
      </c>
      <c r="R3712" t="s">
        <v>8316</v>
      </c>
      <c r="S3712">
        <f t="shared" si="115"/>
        <v>3</v>
      </c>
      <c r="T3712" s="17" t="s">
        <v>8367</v>
      </c>
    </row>
    <row r="3713" spans="1:20" ht="28.8" x14ac:dyDescent="0.5500000000000000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9">
        <v>41779.724224537036</v>
      </c>
      <c r="K3713">
        <v>1400606573</v>
      </c>
      <c r="L3713" t="b">
        <v>0</v>
      </c>
      <c r="M3713">
        <v>21</v>
      </c>
      <c r="N3713" t="b">
        <v>1</v>
      </c>
      <c r="O3713" t="s">
        <v>8269</v>
      </c>
      <c r="P3713">
        <f t="shared" si="114"/>
        <v>2014</v>
      </c>
      <c r="Q3713" s="12" t="s">
        <v>8315</v>
      </c>
      <c r="R3713" t="s">
        <v>8316</v>
      </c>
      <c r="S3713">
        <f t="shared" si="115"/>
        <v>5</v>
      </c>
      <c r="T3713" s="17" t="s">
        <v>8369</v>
      </c>
    </row>
    <row r="3714" spans="1:20" ht="43.2" x14ac:dyDescent="0.5500000000000000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9">
        <v>42134.172071759262</v>
      </c>
      <c r="K3714">
        <v>1431230867</v>
      </c>
      <c r="L3714" t="b">
        <v>0</v>
      </c>
      <c r="M3714">
        <v>104</v>
      </c>
      <c r="N3714" t="b">
        <v>1</v>
      </c>
      <c r="O3714" t="s">
        <v>8269</v>
      </c>
      <c r="P3714">
        <f t="shared" si="114"/>
        <v>2015</v>
      </c>
      <c r="Q3714" s="12" t="s">
        <v>8315</v>
      </c>
      <c r="R3714" t="s">
        <v>8316</v>
      </c>
      <c r="S3714">
        <f t="shared" si="115"/>
        <v>5</v>
      </c>
      <c r="T3714" s="17" t="s">
        <v>8369</v>
      </c>
    </row>
    <row r="3715" spans="1:20" ht="43.2" x14ac:dyDescent="0.5500000000000000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9">
        <v>42505.738032407404</v>
      </c>
      <c r="K3715">
        <v>1463334166</v>
      </c>
      <c r="L3715" t="b">
        <v>0</v>
      </c>
      <c r="M3715">
        <v>19</v>
      </c>
      <c r="N3715" t="b">
        <v>1</v>
      </c>
      <c r="O3715" t="s">
        <v>8269</v>
      </c>
      <c r="P3715">
        <f t="shared" ref="P3715:P3778" si="116">YEAR(J3715)</f>
        <v>2016</v>
      </c>
      <c r="Q3715" s="12" t="s">
        <v>8315</v>
      </c>
      <c r="R3715" t="s">
        <v>8316</v>
      </c>
      <c r="S3715">
        <f t="shared" ref="S3715:S3778" si="117">MONTH(J3715)</f>
        <v>5</v>
      </c>
      <c r="T3715" s="17" t="s">
        <v>8369</v>
      </c>
    </row>
    <row r="3716" spans="1:20" ht="43.2" x14ac:dyDescent="0.5500000000000000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9">
        <v>42118.556331018517</v>
      </c>
      <c r="K3716">
        <v>1429881667</v>
      </c>
      <c r="L3716" t="b">
        <v>0</v>
      </c>
      <c r="M3716">
        <v>97</v>
      </c>
      <c r="N3716" t="b">
        <v>1</v>
      </c>
      <c r="O3716" t="s">
        <v>8269</v>
      </c>
      <c r="P3716">
        <f t="shared" si="116"/>
        <v>2015</v>
      </c>
      <c r="Q3716" s="12" t="s">
        <v>8315</v>
      </c>
      <c r="R3716" t="s">
        <v>8316</v>
      </c>
      <c r="S3716">
        <f t="shared" si="117"/>
        <v>4</v>
      </c>
      <c r="T3716" s="17" t="s">
        <v>8368</v>
      </c>
    </row>
    <row r="3717" spans="1:20" ht="43.2" x14ac:dyDescent="0.5500000000000000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9">
        <v>42036.99559027778</v>
      </c>
      <c r="K3717">
        <v>1422834819</v>
      </c>
      <c r="L3717" t="b">
        <v>0</v>
      </c>
      <c r="M3717">
        <v>27</v>
      </c>
      <c r="N3717" t="b">
        <v>1</v>
      </c>
      <c r="O3717" t="s">
        <v>8269</v>
      </c>
      <c r="P3717">
        <f t="shared" si="116"/>
        <v>2015</v>
      </c>
      <c r="Q3717" s="12" t="s">
        <v>8315</v>
      </c>
      <c r="R3717" t="s">
        <v>8316</v>
      </c>
      <c r="S3717">
        <f t="shared" si="117"/>
        <v>2</v>
      </c>
      <c r="T3717" s="17" t="s">
        <v>8366</v>
      </c>
    </row>
    <row r="3718" spans="1:20" ht="43.2" x14ac:dyDescent="0.5500000000000000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9">
        <v>42360.887835648151</v>
      </c>
      <c r="K3718">
        <v>1450819109</v>
      </c>
      <c r="L3718" t="b">
        <v>0</v>
      </c>
      <c r="M3718">
        <v>24</v>
      </c>
      <c r="N3718" t="b">
        <v>1</v>
      </c>
      <c r="O3718" t="s">
        <v>8269</v>
      </c>
      <c r="P3718">
        <f t="shared" si="116"/>
        <v>2015</v>
      </c>
      <c r="Q3718" s="12" t="s">
        <v>8315</v>
      </c>
      <c r="R3718" t="s">
        <v>8316</v>
      </c>
      <c r="S3718">
        <f t="shared" si="117"/>
        <v>12</v>
      </c>
      <c r="T3718" s="17" t="s">
        <v>8376</v>
      </c>
    </row>
    <row r="3719" spans="1:20" ht="43.2" x14ac:dyDescent="0.5500000000000000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9">
        <v>42102.866307870368</v>
      </c>
      <c r="K3719">
        <v>1428526049</v>
      </c>
      <c r="L3719" t="b">
        <v>0</v>
      </c>
      <c r="M3719">
        <v>13</v>
      </c>
      <c r="N3719" t="b">
        <v>1</v>
      </c>
      <c r="O3719" t="s">
        <v>8269</v>
      </c>
      <c r="P3719">
        <f t="shared" si="116"/>
        <v>2015</v>
      </c>
      <c r="Q3719" s="12" t="s">
        <v>8315</v>
      </c>
      <c r="R3719" t="s">
        <v>8316</v>
      </c>
      <c r="S3719">
        <f t="shared" si="117"/>
        <v>4</v>
      </c>
      <c r="T3719" s="17" t="s">
        <v>8368</v>
      </c>
    </row>
    <row r="3720" spans="1:20" ht="43.2" x14ac:dyDescent="0.5500000000000000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9">
        <v>42032.716145833336</v>
      </c>
      <c r="K3720">
        <v>1422465075</v>
      </c>
      <c r="L3720" t="b">
        <v>0</v>
      </c>
      <c r="M3720">
        <v>46</v>
      </c>
      <c r="N3720" t="b">
        <v>1</v>
      </c>
      <c r="O3720" t="s">
        <v>8269</v>
      </c>
      <c r="P3720">
        <f t="shared" si="116"/>
        <v>2015</v>
      </c>
      <c r="Q3720" s="12" t="s">
        <v>8315</v>
      </c>
      <c r="R3720" t="s">
        <v>8316</v>
      </c>
      <c r="S3720">
        <f t="shared" si="117"/>
        <v>1</v>
      </c>
      <c r="T3720" s="17" t="s">
        <v>8365</v>
      </c>
    </row>
    <row r="3721" spans="1:20" ht="28.8" x14ac:dyDescent="0.5500000000000000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9">
        <v>42147.729930555557</v>
      </c>
      <c r="K3721">
        <v>1432402266</v>
      </c>
      <c r="L3721" t="b">
        <v>0</v>
      </c>
      <c r="M3721">
        <v>4</v>
      </c>
      <c r="N3721" t="b">
        <v>1</v>
      </c>
      <c r="O3721" t="s">
        <v>8269</v>
      </c>
      <c r="P3721">
        <f t="shared" si="116"/>
        <v>2015</v>
      </c>
      <c r="Q3721" s="12" t="s">
        <v>8315</v>
      </c>
      <c r="R3721" t="s">
        <v>8316</v>
      </c>
      <c r="S3721">
        <f t="shared" si="117"/>
        <v>5</v>
      </c>
      <c r="T3721" s="17" t="s">
        <v>8369</v>
      </c>
    </row>
    <row r="3722" spans="1:20" ht="28.8" x14ac:dyDescent="0.5500000000000000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9">
        <v>42165.993125000001</v>
      </c>
      <c r="K3722">
        <v>1433980206</v>
      </c>
      <c r="L3722" t="b">
        <v>0</v>
      </c>
      <c r="M3722">
        <v>40</v>
      </c>
      <c r="N3722" t="b">
        <v>1</v>
      </c>
      <c r="O3722" t="s">
        <v>8269</v>
      </c>
      <c r="P3722">
        <f t="shared" si="116"/>
        <v>2015</v>
      </c>
      <c r="Q3722" s="12" t="s">
        <v>8315</v>
      </c>
      <c r="R3722" t="s">
        <v>8316</v>
      </c>
      <c r="S3722">
        <f t="shared" si="117"/>
        <v>6</v>
      </c>
      <c r="T3722" s="17" t="s">
        <v>8370</v>
      </c>
    </row>
    <row r="3723" spans="1:20" ht="43.2" x14ac:dyDescent="0.5500000000000000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9">
        <v>41927.936157407406</v>
      </c>
      <c r="K3723">
        <v>1413412084</v>
      </c>
      <c r="L3723" t="b">
        <v>0</v>
      </c>
      <c r="M3723">
        <v>44</v>
      </c>
      <c r="N3723" t="b">
        <v>1</v>
      </c>
      <c r="O3723" t="s">
        <v>8269</v>
      </c>
      <c r="P3723">
        <f t="shared" si="116"/>
        <v>2014</v>
      </c>
      <c r="Q3723" s="12" t="s">
        <v>8315</v>
      </c>
      <c r="R3723" t="s">
        <v>8316</v>
      </c>
      <c r="S3723">
        <f t="shared" si="117"/>
        <v>10</v>
      </c>
      <c r="T3723" s="17" t="s">
        <v>8374</v>
      </c>
    </row>
    <row r="3724" spans="1:20" ht="57.6" x14ac:dyDescent="0.5500000000000000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9">
        <v>42381.671840277777</v>
      </c>
      <c r="K3724">
        <v>1452614847</v>
      </c>
      <c r="L3724" t="b">
        <v>0</v>
      </c>
      <c r="M3724">
        <v>35</v>
      </c>
      <c r="N3724" t="b">
        <v>1</v>
      </c>
      <c r="O3724" t="s">
        <v>8269</v>
      </c>
      <c r="P3724">
        <f t="shared" si="116"/>
        <v>2016</v>
      </c>
      <c r="Q3724" s="12" t="s">
        <v>8315</v>
      </c>
      <c r="R3724" t="s">
        <v>8316</v>
      </c>
      <c r="S3724">
        <f t="shared" si="117"/>
        <v>1</v>
      </c>
      <c r="T3724" s="17" t="s">
        <v>8365</v>
      </c>
    </row>
    <row r="3725" spans="1:20" ht="28.8" x14ac:dyDescent="0.5500000000000000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9">
        <v>41943.753032407411</v>
      </c>
      <c r="K3725">
        <v>1414778662</v>
      </c>
      <c r="L3725" t="b">
        <v>0</v>
      </c>
      <c r="M3725">
        <v>63</v>
      </c>
      <c r="N3725" t="b">
        <v>1</v>
      </c>
      <c r="O3725" t="s">
        <v>8269</v>
      </c>
      <c r="P3725">
        <f t="shared" si="116"/>
        <v>2014</v>
      </c>
      <c r="Q3725" s="12" t="s">
        <v>8315</v>
      </c>
      <c r="R3725" t="s">
        <v>8316</v>
      </c>
      <c r="S3725">
        <f t="shared" si="117"/>
        <v>10</v>
      </c>
      <c r="T3725" s="17" t="s">
        <v>8374</v>
      </c>
    </row>
    <row r="3726" spans="1:20" ht="43.2" x14ac:dyDescent="0.5500000000000000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9">
        <v>42465.491435185184</v>
      </c>
      <c r="K3726">
        <v>1459856860</v>
      </c>
      <c r="L3726" t="b">
        <v>0</v>
      </c>
      <c r="M3726">
        <v>89</v>
      </c>
      <c r="N3726" t="b">
        <v>1</v>
      </c>
      <c r="O3726" t="s">
        <v>8269</v>
      </c>
      <c r="P3726">
        <f t="shared" si="116"/>
        <v>2016</v>
      </c>
      <c r="Q3726" s="12" t="s">
        <v>8315</v>
      </c>
      <c r="R3726" t="s">
        <v>8316</v>
      </c>
      <c r="S3726">
        <f t="shared" si="117"/>
        <v>4</v>
      </c>
      <c r="T3726" s="17" t="s">
        <v>8368</v>
      </c>
    </row>
    <row r="3727" spans="1:20" ht="43.2" x14ac:dyDescent="0.5500000000000000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9">
        <v>42401.945219907408</v>
      </c>
      <c r="K3727">
        <v>1454366467</v>
      </c>
      <c r="L3727" t="b">
        <v>0</v>
      </c>
      <c r="M3727">
        <v>15</v>
      </c>
      <c r="N3727" t="b">
        <v>1</v>
      </c>
      <c r="O3727" t="s">
        <v>8269</v>
      </c>
      <c r="P3727">
        <f t="shared" si="116"/>
        <v>2016</v>
      </c>
      <c r="Q3727" s="12" t="s">
        <v>8315</v>
      </c>
      <c r="R3727" t="s">
        <v>8316</v>
      </c>
      <c r="S3727">
        <f t="shared" si="117"/>
        <v>2</v>
      </c>
      <c r="T3727" s="17" t="s">
        <v>8366</v>
      </c>
    </row>
    <row r="3728" spans="1:20" ht="43.2" x14ac:dyDescent="0.5500000000000000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9">
        <v>42462.140868055554</v>
      </c>
      <c r="K3728">
        <v>1459567371</v>
      </c>
      <c r="L3728" t="b">
        <v>0</v>
      </c>
      <c r="M3728">
        <v>46</v>
      </c>
      <c r="N3728" t="b">
        <v>1</v>
      </c>
      <c r="O3728" t="s">
        <v>8269</v>
      </c>
      <c r="P3728">
        <f t="shared" si="116"/>
        <v>2016</v>
      </c>
      <c r="Q3728" s="12" t="s">
        <v>8315</v>
      </c>
      <c r="R3728" t="s">
        <v>8316</v>
      </c>
      <c r="S3728">
        <f t="shared" si="117"/>
        <v>4</v>
      </c>
      <c r="T3728" s="17" t="s">
        <v>8368</v>
      </c>
    </row>
    <row r="3729" spans="1:20" ht="43.2" x14ac:dyDescent="0.5500000000000000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9">
        <v>42632.348310185182</v>
      </c>
      <c r="K3729">
        <v>1474273294</v>
      </c>
      <c r="L3729" t="b">
        <v>0</v>
      </c>
      <c r="M3729">
        <v>33</v>
      </c>
      <c r="N3729" t="b">
        <v>1</v>
      </c>
      <c r="O3729" t="s">
        <v>8269</v>
      </c>
      <c r="P3729">
        <f t="shared" si="116"/>
        <v>2016</v>
      </c>
      <c r="Q3729" s="12" t="s">
        <v>8315</v>
      </c>
      <c r="R3729" t="s">
        <v>8316</v>
      </c>
      <c r="S3729">
        <f t="shared" si="117"/>
        <v>9</v>
      </c>
      <c r="T3729" s="17" t="s">
        <v>8373</v>
      </c>
    </row>
    <row r="3730" spans="1:20" ht="43.2" hidden="1" x14ac:dyDescent="0.5500000000000000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9">
        <v>42205.171018518522</v>
      </c>
      <c r="K3730">
        <v>1437365176</v>
      </c>
      <c r="L3730" t="b">
        <v>0</v>
      </c>
      <c r="M3730">
        <v>31</v>
      </c>
      <c r="N3730" t="b">
        <v>0</v>
      </c>
      <c r="O3730" t="s">
        <v>8269</v>
      </c>
      <c r="P3730">
        <f t="shared" si="116"/>
        <v>2015</v>
      </c>
      <c r="Q3730" s="12" t="s">
        <v>8315</v>
      </c>
      <c r="R3730" t="s">
        <v>8316</v>
      </c>
      <c r="S3730">
        <f t="shared" si="117"/>
        <v>7</v>
      </c>
      <c r="T3730" s="17" t="s">
        <v>8371</v>
      </c>
    </row>
    <row r="3731" spans="1:20" ht="43.2" hidden="1" x14ac:dyDescent="0.5500000000000000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9">
        <v>42041.205000000002</v>
      </c>
      <c r="K3731">
        <v>1423198512</v>
      </c>
      <c r="L3731" t="b">
        <v>0</v>
      </c>
      <c r="M3731">
        <v>5</v>
      </c>
      <c r="N3731" t="b">
        <v>0</v>
      </c>
      <c r="O3731" t="s">
        <v>8269</v>
      </c>
      <c r="P3731">
        <f t="shared" si="116"/>
        <v>2015</v>
      </c>
      <c r="Q3731" s="12" t="s">
        <v>8315</v>
      </c>
      <c r="R3731" t="s">
        <v>8316</v>
      </c>
      <c r="S3731">
        <f t="shared" si="117"/>
        <v>2</v>
      </c>
      <c r="T3731" s="17" t="s">
        <v>8366</v>
      </c>
    </row>
    <row r="3732" spans="1:20" ht="43.2" hidden="1" x14ac:dyDescent="0.5500000000000000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9">
        <v>42203.677766203706</v>
      </c>
      <c r="K3732">
        <v>1437236159</v>
      </c>
      <c r="L3732" t="b">
        <v>0</v>
      </c>
      <c r="M3732">
        <v>1</v>
      </c>
      <c r="N3732" t="b">
        <v>0</v>
      </c>
      <c r="O3732" t="s">
        <v>8269</v>
      </c>
      <c r="P3732">
        <f t="shared" si="116"/>
        <v>2015</v>
      </c>
      <c r="Q3732" s="12" t="s">
        <v>8315</v>
      </c>
      <c r="R3732" t="s">
        <v>8316</v>
      </c>
      <c r="S3732">
        <f t="shared" si="117"/>
        <v>7</v>
      </c>
      <c r="T3732" s="17" t="s">
        <v>8371</v>
      </c>
    </row>
    <row r="3733" spans="1:20" ht="43.2" hidden="1" x14ac:dyDescent="0.5500000000000000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9">
        <v>41983.752847222226</v>
      </c>
      <c r="K3733">
        <v>1418234646</v>
      </c>
      <c r="L3733" t="b">
        <v>0</v>
      </c>
      <c r="M3733">
        <v>12</v>
      </c>
      <c r="N3733" t="b">
        <v>0</v>
      </c>
      <c r="O3733" t="s">
        <v>8269</v>
      </c>
      <c r="P3733">
        <f t="shared" si="116"/>
        <v>2014</v>
      </c>
      <c r="Q3733" s="12" t="s">
        <v>8315</v>
      </c>
      <c r="R3733" t="s">
        <v>8316</v>
      </c>
      <c r="S3733">
        <f t="shared" si="117"/>
        <v>12</v>
      </c>
      <c r="T3733" s="17" t="s">
        <v>8376</v>
      </c>
    </row>
    <row r="3734" spans="1:20" ht="43.2" hidden="1" x14ac:dyDescent="0.5500000000000000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9">
        <v>41968.677465277775</v>
      </c>
      <c r="K3734">
        <v>1416932133</v>
      </c>
      <c r="L3734" t="b">
        <v>0</v>
      </c>
      <c r="M3734">
        <v>4</v>
      </c>
      <c r="N3734" t="b">
        <v>0</v>
      </c>
      <c r="O3734" t="s">
        <v>8269</v>
      </c>
      <c r="P3734">
        <f t="shared" si="116"/>
        <v>2014</v>
      </c>
      <c r="Q3734" s="12" t="s">
        <v>8315</v>
      </c>
      <c r="R3734" t="s">
        <v>8316</v>
      </c>
      <c r="S3734">
        <f t="shared" si="117"/>
        <v>11</v>
      </c>
      <c r="T3734" s="17" t="s">
        <v>8375</v>
      </c>
    </row>
    <row r="3735" spans="1:20" ht="43.2" hidden="1" x14ac:dyDescent="0.5500000000000000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9">
        <v>42103.024398148147</v>
      </c>
      <c r="K3735">
        <v>1428539708</v>
      </c>
      <c r="L3735" t="b">
        <v>0</v>
      </c>
      <c r="M3735">
        <v>0</v>
      </c>
      <c r="N3735" t="b">
        <v>0</v>
      </c>
      <c r="O3735" t="s">
        <v>8269</v>
      </c>
      <c r="P3735">
        <f t="shared" si="116"/>
        <v>2015</v>
      </c>
      <c r="Q3735" s="12" t="s">
        <v>8315</v>
      </c>
      <c r="R3735" t="s">
        <v>8316</v>
      </c>
      <c r="S3735">
        <f t="shared" si="117"/>
        <v>4</v>
      </c>
      <c r="T3735" s="17" t="s">
        <v>8368</v>
      </c>
    </row>
    <row r="3736" spans="1:20" ht="43.2" hidden="1" x14ac:dyDescent="0.5500000000000000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9">
        <v>42089.901574074072</v>
      </c>
      <c r="K3736">
        <v>1427405896</v>
      </c>
      <c r="L3736" t="b">
        <v>0</v>
      </c>
      <c r="M3736">
        <v>7</v>
      </c>
      <c r="N3736" t="b">
        <v>0</v>
      </c>
      <c r="O3736" t="s">
        <v>8269</v>
      </c>
      <c r="P3736">
        <f t="shared" si="116"/>
        <v>2015</v>
      </c>
      <c r="Q3736" s="12" t="s">
        <v>8315</v>
      </c>
      <c r="R3736" t="s">
        <v>8316</v>
      </c>
      <c r="S3736">
        <f t="shared" si="117"/>
        <v>3</v>
      </c>
      <c r="T3736" s="17" t="s">
        <v>8367</v>
      </c>
    </row>
    <row r="3737" spans="1:20" ht="28.8" hidden="1" x14ac:dyDescent="0.5500000000000000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9">
        <v>42122.693159722221</v>
      </c>
      <c r="K3737">
        <v>1430239089</v>
      </c>
      <c r="L3737" t="b">
        <v>0</v>
      </c>
      <c r="M3737">
        <v>2</v>
      </c>
      <c r="N3737" t="b">
        <v>0</v>
      </c>
      <c r="O3737" t="s">
        <v>8269</v>
      </c>
      <c r="P3737">
        <f t="shared" si="116"/>
        <v>2015</v>
      </c>
      <c r="Q3737" s="12" t="s">
        <v>8315</v>
      </c>
      <c r="R3737" t="s">
        <v>8316</v>
      </c>
      <c r="S3737">
        <f t="shared" si="117"/>
        <v>4</v>
      </c>
      <c r="T3737" s="17" t="s">
        <v>8368</v>
      </c>
    </row>
    <row r="3738" spans="1:20" ht="43.2" hidden="1" x14ac:dyDescent="0.5500000000000000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9">
        <v>42048.711724537039</v>
      </c>
      <c r="K3738">
        <v>1423847093</v>
      </c>
      <c r="L3738" t="b">
        <v>0</v>
      </c>
      <c r="M3738">
        <v>1</v>
      </c>
      <c r="N3738" t="b">
        <v>0</v>
      </c>
      <c r="O3738" t="s">
        <v>8269</v>
      </c>
      <c r="P3738">
        <f t="shared" si="116"/>
        <v>2015</v>
      </c>
      <c r="Q3738" s="12" t="s">
        <v>8315</v>
      </c>
      <c r="R3738" t="s">
        <v>8316</v>
      </c>
      <c r="S3738">
        <f t="shared" si="117"/>
        <v>2</v>
      </c>
      <c r="T3738" s="17" t="s">
        <v>8366</v>
      </c>
    </row>
    <row r="3739" spans="1:20" ht="28.8" hidden="1" x14ac:dyDescent="0.5500000000000000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9">
        <v>42297.691006944442</v>
      </c>
      <c r="K3739">
        <v>1445358903</v>
      </c>
      <c r="L3739" t="b">
        <v>0</v>
      </c>
      <c r="M3739">
        <v>4</v>
      </c>
      <c r="N3739" t="b">
        <v>0</v>
      </c>
      <c r="O3739" t="s">
        <v>8269</v>
      </c>
      <c r="P3739">
        <f t="shared" si="116"/>
        <v>2015</v>
      </c>
      <c r="Q3739" s="12" t="s">
        <v>8315</v>
      </c>
      <c r="R3739" t="s">
        <v>8316</v>
      </c>
      <c r="S3739">
        <f t="shared" si="117"/>
        <v>10</v>
      </c>
      <c r="T3739" s="17" t="s">
        <v>8374</v>
      </c>
    </row>
    <row r="3740" spans="1:20" ht="28.8" hidden="1" x14ac:dyDescent="0.5500000000000000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9">
        <v>41813.938715277778</v>
      </c>
      <c r="K3740">
        <v>1403562705</v>
      </c>
      <c r="L3740" t="b">
        <v>0</v>
      </c>
      <c r="M3740">
        <v>6</v>
      </c>
      <c r="N3740" t="b">
        <v>0</v>
      </c>
      <c r="O3740" t="s">
        <v>8269</v>
      </c>
      <c r="P3740">
        <f t="shared" si="116"/>
        <v>2014</v>
      </c>
      <c r="Q3740" s="12" t="s">
        <v>8315</v>
      </c>
      <c r="R3740" t="s">
        <v>8316</v>
      </c>
      <c r="S3740">
        <f t="shared" si="117"/>
        <v>6</v>
      </c>
      <c r="T3740" s="17" t="s">
        <v>8370</v>
      </c>
    </row>
    <row r="3741" spans="1:20" ht="43.2" hidden="1" x14ac:dyDescent="0.5500000000000000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9">
        <v>42548.449861111112</v>
      </c>
      <c r="K3741">
        <v>1467024468</v>
      </c>
      <c r="L3741" t="b">
        <v>0</v>
      </c>
      <c r="M3741">
        <v>8</v>
      </c>
      <c r="N3741" t="b">
        <v>0</v>
      </c>
      <c r="O3741" t="s">
        <v>8269</v>
      </c>
      <c r="P3741">
        <f t="shared" si="116"/>
        <v>2016</v>
      </c>
      <c r="Q3741" s="12" t="s">
        <v>8315</v>
      </c>
      <c r="R3741" t="s">
        <v>8316</v>
      </c>
      <c r="S3741">
        <f t="shared" si="117"/>
        <v>6</v>
      </c>
      <c r="T3741" s="17" t="s">
        <v>8370</v>
      </c>
    </row>
    <row r="3742" spans="1:20" ht="43.2" hidden="1" x14ac:dyDescent="0.5500000000000000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9">
        <v>41833.089756944442</v>
      </c>
      <c r="K3742">
        <v>1405217355</v>
      </c>
      <c r="L3742" t="b">
        <v>0</v>
      </c>
      <c r="M3742">
        <v>14</v>
      </c>
      <c r="N3742" t="b">
        <v>0</v>
      </c>
      <c r="O3742" t="s">
        <v>8269</v>
      </c>
      <c r="P3742">
        <f t="shared" si="116"/>
        <v>2014</v>
      </c>
      <c r="Q3742" s="12" t="s">
        <v>8315</v>
      </c>
      <c r="R3742" t="s">
        <v>8316</v>
      </c>
      <c r="S3742">
        <f t="shared" si="117"/>
        <v>7</v>
      </c>
      <c r="T3742" s="17" t="s">
        <v>8371</v>
      </c>
    </row>
    <row r="3743" spans="1:20" ht="43.2" hidden="1" x14ac:dyDescent="0.5500000000000000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9">
        <v>42325.920717592591</v>
      </c>
      <c r="K3743">
        <v>1447797950</v>
      </c>
      <c r="L3743" t="b">
        <v>0</v>
      </c>
      <c r="M3743">
        <v>0</v>
      </c>
      <c r="N3743" t="b">
        <v>0</v>
      </c>
      <c r="O3743" t="s">
        <v>8269</v>
      </c>
      <c r="P3743">
        <f t="shared" si="116"/>
        <v>2015</v>
      </c>
      <c r="Q3743" s="12" t="s">
        <v>8315</v>
      </c>
      <c r="R3743" t="s">
        <v>8316</v>
      </c>
      <c r="S3743">
        <f t="shared" si="117"/>
        <v>11</v>
      </c>
      <c r="T3743" s="17" t="s">
        <v>8375</v>
      </c>
    </row>
    <row r="3744" spans="1:20" ht="43.2" hidden="1" x14ac:dyDescent="0.5500000000000000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9">
        <v>41858.214629629627</v>
      </c>
      <c r="K3744">
        <v>1407388144</v>
      </c>
      <c r="L3744" t="b">
        <v>0</v>
      </c>
      <c r="M3744">
        <v>4</v>
      </c>
      <c r="N3744" t="b">
        <v>0</v>
      </c>
      <c r="O3744" t="s">
        <v>8269</v>
      </c>
      <c r="P3744">
        <f t="shared" si="116"/>
        <v>2014</v>
      </c>
      <c r="Q3744" s="12" t="s">
        <v>8315</v>
      </c>
      <c r="R3744" t="s">
        <v>8316</v>
      </c>
      <c r="S3744">
        <f t="shared" si="117"/>
        <v>8</v>
      </c>
      <c r="T3744" s="17" t="s">
        <v>8372</v>
      </c>
    </row>
    <row r="3745" spans="1:20" ht="28.8" hidden="1" x14ac:dyDescent="0.5500000000000000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9">
        <v>41793.710231481484</v>
      </c>
      <c r="K3745">
        <v>1401814964</v>
      </c>
      <c r="L3745" t="b">
        <v>0</v>
      </c>
      <c r="M3745">
        <v>0</v>
      </c>
      <c r="N3745" t="b">
        <v>0</v>
      </c>
      <c r="O3745" t="s">
        <v>8269</v>
      </c>
      <c r="P3745">
        <f t="shared" si="116"/>
        <v>2014</v>
      </c>
      <c r="Q3745" s="12" t="s">
        <v>8315</v>
      </c>
      <c r="R3745" t="s">
        <v>8316</v>
      </c>
      <c r="S3745">
        <f t="shared" si="117"/>
        <v>6</v>
      </c>
      <c r="T3745" s="17" t="s">
        <v>8370</v>
      </c>
    </row>
    <row r="3746" spans="1:20" ht="43.2" hidden="1" x14ac:dyDescent="0.5500000000000000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9">
        <v>41793.814259259256</v>
      </c>
      <c r="K3746">
        <v>1401823952</v>
      </c>
      <c r="L3746" t="b">
        <v>0</v>
      </c>
      <c r="M3746">
        <v>0</v>
      </c>
      <c r="N3746" t="b">
        <v>0</v>
      </c>
      <c r="O3746" t="s">
        <v>8269</v>
      </c>
      <c r="P3746">
        <f t="shared" si="116"/>
        <v>2014</v>
      </c>
      <c r="Q3746" s="12" t="s">
        <v>8315</v>
      </c>
      <c r="R3746" t="s">
        <v>8316</v>
      </c>
      <c r="S3746">
        <f t="shared" si="117"/>
        <v>6</v>
      </c>
      <c r="T3746" s="17" t="s">
        <v>8370</v>
      </c>
    </row>
    <row r="3747" spans="1:20" ht="43.2" hidden="1" x14ac:dyDescent="0.5500000000000000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9">
        <v>41831.697939814818</v>
      </c>
      <c r="K3747">
        <v>1405097102</v>
      </c>
      <c r="L3747" t="b">
        <v>0</v>
      </c>
      <c r="M3747">
        <v>1</v>
      </c>
      <c r="N3747" t="b">
        <v>0</v>
      </c>
      <c r="O3747" t="s">
        <v>8269</v>
      </c>
      <c r="P3747">
        <f t="shared" si="116"/>
        <v>2014</v>
      </c>
      <c r="Q3747" s="12" t="s">
        <v>8315</v>
      </c>
      <c r="R3747" t="s">
        <v>8316</v>
      </c>
      <c r="S3747">
        <f t="shared" si="117"/>
        <v>7</v>
      </c>
      <c r="T3747" s="17" t="s">
        <v>8371</v>
      </c>
    </row>
    <row r="3748" spans="1:20" hidden="1" x14ac:dyDescent="0.5500000000000000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9">
        <v>42621.389340277776</v>
      </c>
      <c r="K3748">
        <v>1473326439</v>
      </c>
      <c r="L3748" t="b">
        <v>0</v>
      </c>
      <c r="M3748">
        <v>1</v>
      </c>
      <c r="N3748" t="b">
        <v>0</v>
      </c>
      <c r="O3748" t="s">
        <v>8269</v>
      </c>
      <c r="P3748">
        <f t="shared" si="116"/>
        <v>2016</v>
      </c>
      <c r="Q3748" s="12" t="s">
        <v>8315</v>
      </c>
      <c r="R3748" t="s">
        <v>8316</v>
      </c>
      <c r="S3748">
        <f t="shared" si="117"/>
        <v>9</v>
      </c>
      <c r="T3748" s="17" t="s">
        <v>8373</v>
      </c>
    </row>
    <row r="3749" spans="1:20" ht="28.8" hidden="1" x14ac:dyDescent="0.5500000000000000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9">
        <v>42164.299722222226</v>
      </c>
      <c r="K3749">
        <v>1433833896</v>
      </c>
      <c r="L3749" t="b">
        <v>0</v>
      </c>
      <c r="M3749">
        <v>1</v>
      </c>
      <c r="N3749" t="b">
        <v>0</v>
      </c>
      <c r="O3749" t="s">
        <v>8269</v>
      </c>
      <c r="P3749">
        <f t="shared" si="116"/>
        <v>2015</v>
      </c>
      <c r="Q3749" s="12" t="s">
        <v>8315</v>
      </c>
      <c r="R3749" t="s">
        <v>8316</v>
      </c>
      <c r="S3749">
        <f t="shared" si="117"/>
        <v>6</v>
      </c>
      <c r="T3749" s="17" t="s">
        <v>8370</v>
      </c>
    </row>
    <row r="3750" spans="1:20" ht="43.2" hidden="1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9">
        <v>42395.706435185188</v>
      </c>
      <c r="K3750">
        <v>1453827436</v>
      </c>
      <c r="L3750" t="b">
        <v>0</v>
      </c>
      <c r="M3750">
        <v>52</v>
      </c>
      <c r="N3750" t="b">
        <v>1</v>
      </c>
      <c r="O3750" t="s">
        <v>8303</v>
      </c>
      <c r="P3750">
        <f t="shared" si="116"/>
        <v>2016</v>
      </c>
      <c r="Q3750" s="12" t="s">
        <v>8315</v>
      </c>
      <c r="R3750" t="s">
        <v>8357</v>
      </c>
      <c r="S3750">
        <f t="shared" si="117"/>
        <v>1</v>
      </c>
      <c r="T3750" s="17" t="s">
        <v>8365</v>
      </c>
    </row>
    <row r="3751" spans="1:20" ht="43.2" hidden="1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9">
        <v>42458.127175925925</v>
      </c>
      <c r="K3751">
        <v>1459220588</v>
      </c>
      <c r="L3751" t="b">
        <v>0</v>
      </c>
      <c r="M3751">
        <v>7</v>
      </c>
      <c r="N3751" t="b">
        <v>1</v>
      </c>
      <c r="O3751" t="s">
        <v>8303</v>
      </c>
      <c r="P3751">
        <f t="shared" si="116"/>
        <v>2016</v>
      </c>
      <c r="Q3751" s="12" t="s">
        <v>8315</v>
      </c>
      <c r="R3751" t="s">
        <v>8357</v>
      </c>
      <c r="S3751">
        <f t="shared" si="117"/>
        <v>3</v>
      </c>
      <c r="T3751" s="17" t="s">
        <v>8367</v>
      </c>
    </row>
    <row r="3752" spans="1:20" ht="86.4" hidden="1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9">
        <v>42016.981574074074</v>
      </c>
      <c r="K3752">
        <v>1421105608</v>
      </c>
      <c r="L3752" t="b">
        <v>0</v>
      </c>
      <c r="M3752">
        <v>28</v>
      </c>
      <c r="N3752" t="b">
        <v>1</v>
      </c>
      <c r="O3752" t="s">
        <v>8303</v>
      </c>
      <c r="P3752">
        <f t="shared" si="116"/>
        <v>2015</v>
      </c>
      <c r="Q3752" s="12" t="s">
        <v>8315</v>
      </c>
      <c r="R3752" t="s">
        <v>8357</v>
      </c>
      <c r="S3752">
        <f t="shared" si="117"/>
        <v>1</v>
      </c>
      <c r="T3752" s="17" t="s">
        <v>8365</v>
      </c>
    </row>
    <row r="3753" spans="1:20" ht="43.2" hidden="1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9">
        <v>42403.035567129627</v>
      </c>
      <c r="K3753">
        <v>1454460673</v>
      </c>
      <c r="L3753" t="b">
        <v>0</v>
      </c>
      <c r="M3753">
        <v>11</v>
      </c>
      <c r="N3753" t="b">
        <v>1</v>
      </c>
      <c r="O3753" t="s">
        <v>8303</v>
      </c>
      <c r="P3753">
        <f t="shared" si="116"/>
        <v>2016</v>
      </c>
      <c r="Q3753" s="12" t="s">
        <v>8315</v>
      </c>
      <c r="R3753" t="s">
        <v>8357</v>
      </c>
      <c r="S3753">
        <f t="shared" si="117"/>
        <v>2</v>
      </c>
      <c r="T3753" s="17" t="s">
        <v>8366</v>
      </c>
    </row>
    <row r="3754" spans="1:20" ht="57.6" hidden="1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9">
        <v>42619.802488425928</v>
      </c>
      <c r="K3754">
        <v>1473189335</v>
      </c>
      <c r="L3754" t="b">
        <v>0</v>
      </c>
      <c r="M3754">
        <v>15</v>
      </c>
      <c r="N3754" t="b">
        <v>1</v>
      </c>
      <c r="O3754" t="s">
        <v>8303</v>
      </c>
      <c r="P3754">
        <f t="shared" si="116"/>
        <v>2016</v>
      </c>
      <c r="Q3754" s="12" t="s">
        <v>8315</v>
      </c>
      <c r="R3754" t="s">
        <v>8357</v>
      </c>
      <c r="S3754">
        <f t="shared" si="117"/>
        <v>9</v>
      </c>
      <c r="T3754" s="17" t="s">
        <v>8373</v>
      </c>
    </row>
    <row r="3755" spans="1:20" ht="43.2" hidden="1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9">
        <v>42128.824074074073</v>
      </c>
      <c r="K3755">
        <v>1430768800</v>
      </c>
      <c r="L3755" t="b">
        <v>0</v>
      </c>
      <c r="M3755">
        <v>30</v>
      </c>
      <c r="N3755" t="b">
        <v>1</v>
      </c>
      <c r="O3755" t="s">
        <v>8303</v>
      </c>
      <c r="P3755">
        <f t="shared" si="116"/>
        <v>2015</v>
      </c>
      <c r="Q3755" s="12" t="s">
        <v>8315</v>
      </c>
      <c r="R3755" t="s">
        <v>8357</v>
      </c>
      <c r="S3755">
        <f t="shared" si="117"/>
        <v>5</v>
      </c>
      <c r="T3755" s="17" t="s">
        <v>8369</v>
      </c>
    </row>
    <row r="3756" spans="1:20" ht="43.2" hidden="1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9">
        <v>41808.881215277775</v>
      </c>
      <c r="K3756">
        <v>1403125737</v>
      </c>
      <c r="L3756" t="b">
        <v>0</v>
      </c>
      <c r="M3756">
        <v>27</v>
      </c>
      <c r="N3756" t="b">
        <v>1</v>
      </c>
      <c r="O3756" t="s">
        <v>8303</v>
      </c>
      <c r="P3756">
        <f t="shared" si="116"/>
        <v>2014</v>
      </c>
      <c r="Q3756" s="12" t="s">
        <v>8315</v>
      </c>
      <c r="R3756" t="s">
        <v>8357</v>
      </c>
      <c r="S3756">
        <f t="shared" si="117"/>
        <v>6</v>
      </c>
      <c r="T3756" s="17" t="s">
        <v>8370</v>
      </c>
    </row>
    <row r="3757" spans="1:20" ht="43.2" hidden="1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9">
        <v>42445.866979166669</v>
      </c>
      <c r="K3757">
        <v>1458161307</v>
      </c>
      <c r="L3757" t="b">
        <v>0</v>
      </c>
      <c r="M3757">
        <v>28</v>
      </c>
      <c r="N3757" t="b">
        <v>1</v>
      </c>
      <c r="O3757" t="s">
        <v>8303</v>
      </c>
      <c r="P3757">
        <f t="shared" si="116"/>
        <v>2016</v>
      </c>
      <c r="Q3757" s="12" t="s">
        <v>8315</v>
      </c>
      <c r="R3757" t="s">
        <v>8357</v>
      </c>
      <c r="S3757">
        <f t="shared" si="117"/>
        <v>3</v>
      </c>
      <c r="T3757" s="17" t="s">
        <v>8367</v>
      </c>
    </row>
    <row r="3758" spans="1:20" ht="43.2" hidden="1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9">
        <v>41771.814791666664</v>
      </c>
      <c r="K3758">
        <v>1399923198</v>
      </c>
      <c r="L3758" t="b">
        <v>0</v>
      </c>
      <c r="M3758">
        <v>17</v>
      </c>
      <c r="N3758" t="b">
        <v>1</v>
      </c>
      <c r="O3758" t="s">
        <v>8303</v>
      </c>
      <c r="P3758">
        <f t="shared" si="116"/>
        <v>2014</v>
      </c>
      <c r="Q3758" s="12" t="s">
        <v>8315</v>
      </c>
      <c r="R3758" t="s">
        <v>8357</v>
      </c>
      <c r="S3758">
        <f t="shared" si="117"/>
        <v>5</v>
      </c>
      <c r="T3758" s="17" t="s">
        <v>8369</v>
      </c>
    </row>
    <row r="3759" spans="1:20" ht="43.2" hidden="1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9">
        <v>41954.850868055553</v>
      </c>
      <c r="K3759">
        <v>1415737515</v>
      </c>
      <c r="L3759" t="b">
        <v>0</v>
      </c>
      <c r="M3759">
        <v>50</v>
      </c>
      <c r="N3759" t="b">
        <v>1</v>
      </c>
      <c r="O3759" t="s">
        <v>8303</v>
      </c>
      <c r="P3759">
        <f t="shared" si="116"/>
        <v>2014</v>
      </c>
      <c r="Q3759" s="12" t="s">
        <v>8315</v>
      </c>
      <c r="R3759" t="s">
        <v>8357</v>
      </c>
      <c r="S3759">
        <f t="shared" si="117"/>
        <v>11</v>
      </c>
      <c r="T3759" s="17" t="s">
        <v>8375</v>
      </c>
    </row>
    <row r="3760" spans="1:20" ht="28.8" hidden="1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9">
        <v>41747.471504629626</v>
      </c>
      <c r="K3760">
        <v>1397819938</v>
      </c>
      <c r="L3760" t="b">
        <v>0</v>
      </c>
      <c r="M3760">
        <v>26</v>
      </c>
      <c r="N3760" t="b">
        <v>1</v>
      </c>
      <c r="O3760" t="s">
        <v>8303</v>
      </c>
      <c r="P3760">
        <f t="shared" si="116"/>
        <v>2014</v>
      </c>
      <c r="Q3760" s="12" t="s">
        <v>8315</v>
      </c>
      <c r="R3760" t="s">
        <v>8357</v>
      </c>
      <c r="S3760">
        <f t="shared" si="117"/>
        <v>4</v>
      </c>
      <c r="T3760" s="17" t="s">
        <v>8368</v>
      </c>
    </row>
    <row r="3761" spans="1:20" ht="28.8" hidden="1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9">
        <v>42182.108252314814</v>
      </c>
      <c r="K3761">
        <v>1435372553</v>
      </c>
      <c r="L3761" t="b">
        <v>0</v>
      </c>
      <c r="M3761">
        <v>88</v>
      </c>
      <c r="N3761" t="b">
        <v>1</v>
      </c>
      <c r="O3761" t="s">
        <v>8303</v>
      </c>
      <c r="P3761">
        <f t="shared" si="116"/>
        <v>2015</v>
      </c>
      <c r="Q3761" s="12" t="s">
        <v>8315</v>
      </c>
      <c r="R3761" t="s">
        <v>8357</v>
      </c>
      <c r="S3761">
        <f t="shared" si="117"/>
        <v>6</v>
      </c>
      <c r="T3761" s="17" t="s">
        <v>8370</v>
      </c>
    </row>
    <row r="3762" spans="1:20" ht="43.2" hidden="1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9">
        <v>41739.525300925925</v>
      </c>
      <c r="K3762">
        <v>1397133386</v>
      </c>
      <c r="L3762" t="b">
        <v>0</v>
      </c>
      <c r="M3762">
        <v>91</v>
      </c>
      <c r="N3762" t="b">
        <v>1</v>
      </c>
      <c r="O3762" t="s">
        <v>8303</v>
      </c>
      <c r="P3762">
        <f t="shared" si="116"/>
        <v>2014</v>
      </c>
      <c r="Q3762" s="12" t="s">
        <v>8315</v>
      </c>
      <c r="R3762" t="s">
        <v>8357</v>
      </c>
      <c r="S3762">
        <f t="shared" si="117"/>
        <v>4</v>
      </c>
      <c r="T3762" s="17" t="s">
        <v>8368</v>
      </c>
    </row>
    <row r="3763" spans="1:20" ht="43.2" hidden="1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9">
        <v>42173.466863425929</v>
      </c>
      <c r="K3763">
        <v>1434625937</v>
      </c>
      <c r="L3763" t="b">
        <v>0</v>
      </c>
      <c r="M3763">
        <v>3</v>
      </c>
      <c r="N3763" t="b">
        <v>1</v>
      </c>
      <c r="O3763" t="s">
        <v>8303</v>
      </c>
      <c r="P3763">
        <f t="shared" si="116"/>
        <v>2015</v>
      </c>
      <c r="Q3763" s="12" t="s">
        <v>8315</v>
      </c>
      <c r="R3763" t="s">
        <v>8357</v>
      </c>
      <c r="S3763">
        <f t="shared" si="117"/>
        <v>6</v>
      </c>
      <c r="T3763" s="17" t="s">
        <v>8370</v>
      </c>
    </row>
    <row r="3764" spans="1:20" ht="43.2" hidden="1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9">
        <v>42193.813530092593</v>
      </c>
      <c r="K3764">
        <v>1436383889</v>
      </c>
      <c r="L3764" t="b">
        <v>0</v>
      </c>
      <c r="M3764">
        <v>28</v>
      </c>
      <c r="N3764" t="b">
        <v>1</v>
      </c>
      <c r="O3764" t="s">
        <v>8303</v>
      </c>
      <c r="P3764">
        <f t="shared" si="116"/>
        <v>2015</v>
      </c>
      <c r="Q3764" s="12" t="s">
        <v>8315</v>
      </c>
      <c r="R3764" t="s">
        <v>8357</v>
      </c>
      <c r="S3764">
        <f t="shared" si="117"/>
        <v>7</v>
      </c>
      <c r="T3764" s="17" t="s">
        <v>8371</v>
      </c>
    </row>
    <row r="3765" spans="1:20" ht="28.8" hidden="1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9">
        <v>42065.750300925924</v>
      </c>
      <c r="K3765">
        <v>1425319226</v>
      </c>
      <c r="L3765" t="b">
        <v>0</v>
      </c>
      <c r="M3765">
        <v>77</v>
      </c>
      <c r="N3765" t="b">
        <v>1</v>
      </c>
      <c r="O3765" t="s">
        <v>8303</v>
      </c>
      <c r="P3765">
        <f t="shared" si="116"/>
        <v>2015</v>
      </c>
      <c r="Q3765" s="12" t="s">
        <v>8315</v>
      </c>
      <c r="R3765" t="s">
        <v>8357</v>
      </c>
      <c r="S3765">
        <f t="shared" si="117"/>
        <v>3</v>
      </c>
      <c r="T3765" s="17" t="s">
        <v>8367</v>
      </c>
    </row>
    <row r="3766" spans="1:20" ht="43.2" hidden="1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9">
        <v>42499.842962962961</v>
      </c>
      <c r="K3766">
        <v>1462824832</v>
      </c>
      <c r="L3766" t="b">
        <v>0</v>
      </c>
      <c r="M3766">
        <v>27</v>
      </c>
      <c r="N3766" t="b">
        <v>1</v>
      </c>
      <c r="O3766" t="s">
        <v>8303</v>
      </c>
      <c r="P3766">
        <f t="shared" si="116"/>
        <v>2016</v>
      </c>
      <c r="Q3766" s="12" t="s">
        <v>8315</v>
      </c>
      <c r="R3766" t="s">
        <v>8357</v>
      </c>
      <c r="S3766">
        <f t="shared" si="117"/>
        <v>5</v>
      </c>
      <c r="T3766" s="17" t="s">
        <v>8369</v>
      </c>
    </row>
    <row r="3767" spans="1:20" ht="43.2" hidden="1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9">
        <v>41820.776412037034</v>
      </c>
      <c r="K3767">
        <v>1404153482</v>
      </c>
      <c r="L3767" t="b">
        <v>0</v>
      </c>
      <c r="M3767">
        <v>107</v>
      </c>
      <c r="N3767" t="b">
        <v>1</v>
      </c>
      <c r="O3767" t="s">
        <v>8303</v>
      </c>
      <c r="P3767">
        <f t="shared" si="116"/>
        <v>2014</v>
      </c>
      <c r="Q3767" s="12" t="s">
        <v>8315</v>
      </c>
      <c r="R3767" t="s">
        <v>8357</v>
      </c>
      <c r="S3767">
        <f t="shared" si="117"/>
        <v>6</v>
      </c>
      <c r="T3767" s="17" t="s">
        <v>8370</v>
      </c>
    </row>
    <row r="3768" spans="1:20" ht="28.8" hidden="1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9">
        <v>41788.167187500003</v>
      </c>
      <c r="K3768">
        <v>1401336045</v>
      </c>
      <c r="L3768" t="b">
        <v>0</v>
      </c>
      <c r="M3768">
        <v>96</v>
      </c>
      <c r="N3768" t="b">
        <v>1</v>
      </c>
      <c r="O3768" t="s">
        <v>8303</v>
      </c>
      <c r="P3768">
        <f t="shared" si="116"/>
        <v>2014</v>
      </c>
      <c r="Q3768" s="12" t="s">
        <v>8315</v>
      </c>
      <c r="R3768" t="s">
        <v>8357</v>
      </c>
      <c r="S3768">
        <f t="shared" si="117"/>
        <v>5</v>
      </c>
      <c r="T3768" s="17" t="s">
        <v>8369</v>
      </c>
    </row>
    <row r="3769" spans="1:20" ht="43.2" hidden="1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9">
        <v>42050.019641203704</v>
      </c>
      <c r="K3769">
        <v>1423960097</v>
      </c>
      <c r="L3769" t="b">
        <v>0</v>
      </c>
      <c r="M3769">
        <v>56</v>
      </c>
      <c r="N3769" t="b">
        <v>1</v>
      </c>
      <c r="O3769" t="s">
        <v>8303</v>
      </c>
      <c r="P3769">
        <f t="shared" si="116"/>
        <v>2015</v>
      </c>
      <c r="Q3769" s="12" t="s">
        <v>8315</v>
      </c>
      <c r="R3769" t="s">
        <v>8357</v>
      </c>
      <c r="S3769">
        <f t="shared" si="117"/>
        <v>2</v>
      </c>
      <c r="T3769" s="17" t="s">
        <v>8366</v>
      </c>
    </row>
    <row r="3770" spans="1:20" ht="43.2" hidden="1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9">
        <v>41772.727893518517</v>
      </c>
      <c r="K3770">
        <v>1400002090</v>
      </c>
      <c r="L3770" t="b">
        <v>0</v>
      </c>
      <c r="M3770">
        <v>58</v>
      </c>
      <c r="N3770" t="b">
        <v>1</v>
      </c>
      <c r="O3770" t="s">
        <v>8303</v>
      </c>
      <c r="P3770">
        <f t="shared" si="116"/>
        <v>2014</v>
      </c>
      <c r="Q3770" s="12" t="s">
        <v>8315</v>
      </c>
      <c r="R3770" t="s">
        <v>8357</v>
      </c>
      <c r="S3770">
        <f t="shared" si="117"/>
        <v>5</v>
      </c>
      <c r="T3770" s="17" t="s">
        <v>8369</v>
      </c>
    </row>
    <row r="3771" spans="1:20" ht="43.2" hidden="1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9">
        <v>42445.598136574074</v>
      </c>
      <c r="K3771">
        <v>1458138079</v>
      </c>
      <c r="L3771" t="b">
        <v>0</v>
      </c>
      <c r="M3771">
        <v>15</v>
      </c>
      <c r="N3771" t="b">
        <v>1</v>
      </c>
      <c r="O3771" t="s">
        <v>8303</v>
      </c>
      <c r="P3771">
        <f t="shared" si="116"/>
        <v>2016</v>
      </c>
      <c r="Q3771" s="12" t="s">
        <v>8315</v>
      </c>
      <c r="R3771" t="s">
        <v>8357</v>
      </c>
      <c r="S3771">
        <f t="shared" si="117"/>
        <v>3</v>
      </c>
      <c r="T3771" s="17" t="s">
        <v>8367</v>
      </c>
    </row>
    <row r="3772" spans="1:20" ht="43.2" hidden="1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9">
        <v>42138.930671296293</v>
      </c>
      <c r="K3772">
        <v>1431642010</v>
      </c>
      <c r="L3772" t="b">
        <v>0</v>
      </c>
      <c r="M3772">
        <v>20</v>
      </c>
      <c r="N3772" t="b">
        <v>1</v>
      </c>
      <c r="O3772" t="s">
        <v>8303</v>
      </c>
      <c r="P3772">
        <f t="shared" si="116"/>
        <v>2015</v>
      </c>
      <c r="Q3772" s="12" t="s">
        <v>8315</v>
      </c>
      <c r="R3772" t="s">
        <v>8357</v>
      </c>
      <c r="S3772">
        <f t="shared" si="117"/>
        <v>5</v>
      </c>
      <c r="T3772" s="17" t="s">
        <v>8369</v>
      </c>
    </row>
    <row r="3773" spans="1:20" ht="28.8" hidden="1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9">
        <v>42493.857083333336</v>
      </c>
      <c r="K3773">
        <v>1462307652</v>
      </c>
      <c r="L3773" t="b">
        <v>0</v>
      </c>
      <c r="M3773">
        <v>38</v>
      </c>
      <c r="N3773" t="b">
        <v>1</v>
      </c>
      <c r="O3773" t="s">
        <v>8303</v>
      </c>
      <c r="P3773">
        <f t="shared" si="116"/>
        <v>2016</v>
      </c>
      <c r="Q3773" s="12" t="s">
        <v>8315</v>
      </c>
      <c r="R3773" t="s">
        <v>8357</v>
      </c>
      <c r="S3773">
        <f t="shared" si="117"/>
        <v>5</v>
      </c>
      <c r="T3773" s="17" t="s">
        <v>8369</v>
      </c>
    </row>
    <row r="3774" spans="1:20" ht="43.2" hidden="1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9">
        <v>42682.616967592592</v>
      </c>
      <c r="K3774">
        <v>1478616506</v>
      </c>
      <c r="L3774" t="b">
        <v>0</v>
      </c>
      <c r="M3774">
        <v>33</v>
      </c>
      <c r="N3774" t="b">
        <v>1</v>
      </c>
      <c r="O3774" t="s">
        <v>8303</v>
      </c>
      <c r="P3774">
        <f t="shared" si="116"/>
        <v>2016</v>
      </c>
      <c r="Q3774" s="12" t="s">
        <v>8315</v>
      </c>
      <c r="R3774" t="s">
        <v>8357</v>
      </c>
      <c r="S3774">
        <f t="shared" si="117"/>
        <v>11</v>
      </c>
      <c r="T3774" s="17" t="s">
        <v>8375</v>
      </c>
    </row>
    <row r="3775" spans="1:20" ht="28.8" hidden="1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9">
        <v>42656.005173611113</v>
      </c>
      <c r="K3775">
        <v>1476317247</v>
      </c>
      <c r="L3775" t="b">
        <v>0</v>
      </c>
      <c r="M3775">
        <v>57</v>
      </c>
      <c r="N3775" t="b">
        <v>1</v>
      </c>
      <c r="O3775" t="s">
        <v>8303</v>
      </c>
      <c r="P3775">
        <f t="shared" si="116"/>
        <v>2016</v>
      </c>
      <c r="Q3775" s="12" t="s">
        <v>8315</v>
      </c>
      <c r="R3775" t="s">
        <v>8357</v>
      </c>
      <c r="S3775">
        <f t="shared" si="117"/>
        <v>10</v>
      </c>
      <c r="T3775" s="17" t="s">
        <v>8374</v>
      </c>
    </row>
    <row r="3776" spans="1:20" ht="43.2" hidden="1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9">
        <v>42087.792303240742</v>
      </c>
      <c r="K3776">
        <v>1427223655</v>
      </c>
      <c r="L3776" t="b">
        <v>0</v>
      </c>
      <c r="M3776">
        <v>25</v>
      </c>
      <c r="N3776" t="b">
        <v>1</v>
      </c>
      <c r="O3776" t="s">
        <v>8303</v>
      </c>
      <c r="P3776">
        <f t="shared" si="116"/>
        <v>2015</v>
      </c>
      <c r="Q3776" s="12" t="s">
        <v>8315</v>
      </c>
      <c r="R3776" t="s">
        <v>8357</v>
      </c>
      <c r="S3776">
        <f t="shared" si="117"/>
        <v>3</v>
      </c>
      <c r="T3776" s="17" t="s">
        <v>8367</v>
      </c>
    </row>
    <row r="3777" spans="1:20" ht="43.2" hidden="1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9">
        <v>42075.942627314813</v>
      </c>
      <c r="K3777">
        <v>1426199843</v>
      </c>
      <c r="L3777" t="b">
        <v>0</v>
      </c>
      <c r="M3777">
        <v>14</v>
      </c>
      <c r="N3777" t="b">
        <v>1</v>
      </c>
      <c r="O3777" t="s">
        <v>8303</v>
      </c>
      <c r="P3777">
        <f t="shared" si="116"/>
        <v>2015</v>
      </c>
      <c r="Q3777" s="12" t="s">
        <v>8315</v>
      </c>
      <c r="R3777" t="s">
        <v>8357</v>
      </c>
      <c r="S3777">
        <f t="shared" si="117"/>
        <v>3</v>
      </c>
      <c r="T3777" s="17" t="s">
        <v>8367</v>
      </c>
    </row>
    <row r="3778" spans="1:20" ht="57.6" hidden="1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9">
        <v>41814.367800925924</v>
      </c>
      <c r="K3778">
        <v>1403599778</v>
      </c>
      <c r="L3778" t="b">
        <v>0</v>
      </c>
      <c r="M3778">
        <v>94</v>
      </c>
      <c r="N3778" t="b">
        <v>1</v>
      </c>
      <c r="O3778" t="s">
        <v>8303</v>
      </c>
      <c r="P3778">
        <f t="shared" si="116"/>
        <v>2014</v>
      </c>
      <c r="Q3778" s="12" t="s">
        <v>8315</v>
      </c>
      <c r="R3778" t="s">
        <v>8357</v>
      </c>
      <c r="S3778">
        <f t="shared" si="117"/>
        <v>6</v>
      </c>
      <c r="T3778" s="17" t="s">
        <v>8370</v>
      </c>
    </row>
    <row r="3779" spans="1:20" ht="43.2" hidden="1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9">
        <v>41887.111354166664</v>
      </c>
      <c r="K3779">
        <v>1409884821</v>
      </c>
      <c r="L3779" t="b">
        <v>0</v>
      </c>
      <c r="M3779">
        <v>59</v>
      </c>
      <c r="N3779" t="b">
        <v>1</v>
      </c>
      <c r="O3779" t="s">
        <v>8303</v>
      </c>
      <c r="P3779">
        <f t="shared" ref="P3779:P3842" si="118">YEAR(J3779)</f>
        <v>2014</v>
      </c>
      <c r="Q3779" s="12" t="s">
        <v>8315</v>
      </c>
      <c r="R3779" t="s">
        <v>8357</v>
      </c>
      <c r="S3779">
        <f t="shared" ref="S3779:S3842" si="119">MONTH(J3779)</f>
        <v>9</v>
      </c>
      <c r="T3779" s="17" t="s">
        <v>8373</v>
      </c>
    </row>
    <row r="3780" spans="1:20" ht="28.8" hidden="1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9">
        <v>41989.819212962961</v>
      </c>
      <c r="K3780">
        <v>1418758780</v>
      </c>
      <c r="L3780" t="b">
        <v>0</v>
      </c>
      <c r="M3780">
        <v>36</v>
      </c>
      <c r="N3780" t="b">
        <v>1</v>
      </c>
      <c r="O3780" t="s">
        <v>8303</v>
      </c>
      <c r="P3780">
        <f t="shared" si="118"/>
        <v>2014</v>
      </c>
      <c r="Q3780" s="12" t="s">
        <v>8315</v>
      </c>
      <c r="R3780" t="s">
        <v>8357</v>
      </c>
      <c r="S3780">
        <f t="shared" si="119"/>
        <v>12</v>
      </c>
      <c r="T3780" s="17" t="s">
        <v>8376</v>
      </c>
    </row>
    <row r="3781" spans="1:20" ht="28.8" hidden="1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9">
        <v>42425.73541666667</v>
      </c>
      <c r="K3781">
        <v>1456421940</v>
      </c>
      <c r="L3781" t="b">
        <v>0</v>
      </c>
      <c r="M3781">
        <v>115</v>
      </c>
      <c r="N3781" t="b">
        <v>1</v>
      </c>
      <c r="O3781" t="s">
        <v>8303</v>
      </c>
      <c r="P3781">
        <f t="shared" si="118"/>
        <v>2016</v>
      </c>
      <c r="Q3781" s="12" t="s">
        <v>8315</v>
      </c>
      <c r="R3781" t="s">
        <v>8357</v>
      </c>
      <c r="S3781">
        <f t="shared" si="119"/>
        <v>2</v>
      </c>
      <c r="T3781" s="17" t="s">
        <v>8366</v>
      </c>
    </row>
    <row r="3782" spans="1:20" ht="43.2" hidden="1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9">
        <v>42166.219733796293</v>
      </c>
      <c r="K3782">
        <v>1433999785</v>
      </c>
      <c r="L3782" t="b">
        <v>0</v>
      </c>
      <c r="M3782">
        <v>30</v>
      </c>
      <c r="N3782" t="b">
        <v>1</v>
      </c>
      <c r="O3782" t="s">
        <v>8303</v>
      </c>
      <c r="P3782">
        <f t="shared" si="118"/>
        <v>2015</v>
      </c>
      <c r="Q3782" s="12" t="s">
        <v>8315</v>
      </c>
      <c r="R3782" t="s">
        <v>8357</v>
      </c>
      <c r="S3782">
        <f t="shared" si="119"/>
        <v>6</v>
      </c>
      <c r="T3782" s="17" t="s">
        <v>8370</v>
      </c>
    </row>
    <row r="3783" spans="1:20" ht="43.2" hidden="1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9">
        <v>41865.882928240739</v>
      </c>
      <c r="K3783">
        <v>1408050685</v>
      </c>
      <c r="L3783" t="b">
        <v>0</v>
      </c>
      <c r="M3783">
        <v>52</v>
      </c>
      <c r="N3783" t="b">
        <v>1</v>
      </c>
      <c r="O3783" t="s">
        <v>8303</v>
      </c>
      <c r="P3783">
        <f t="shared" si="118"/>
        <v>2014</v>
      </c>
      <c r="Q3783" s="12" t="s">
        <v>8315</v>
      </c>
      <c r="R3783" t="s">
        <v>8357</v>
      </c>
      <c r="S3783">
        <f t="shared" si="119"/>
        <v>8</v>
      </c>
      <c r="T3783" s="17" t="s">
        <v>8372</v>
      </c>
    </row>
    <row r="3784" spans="1:20" ht="43.2" hidden="1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9">
        <v>42546.862233796295</v>
      </c>
      <c r="K3784">
        <v>1466887297</v>
      </c>
      <c r="L3784" t="b">
        <v>0</v>
      </c>
      <c r="M3784">
        <v>27</v>
      </c>
      <c r="N3784" t="b">
        <v>1</v>
      </c>
      <c r="O3784" t="s">
        <v>8303</v>
      </c>
      <c r="P3784">
        <f t="shared" si="118"/>
        <v>2016</v>
      </c>
      <c r="Q3784" s="12" t="s">
        <v>8315</v>
      </c>
      <c r="R3784" t="s">
        <v>8357</v>
      </c>
      <c r="S3784">
        <f t="shared" si="119"/>
        <v>6</v>
      </c>
      <c r="T3784" s="17" t="s">
        <v>8370</v>
      </c>
    </row>
    <row r="3785" spans="1:20" ht="43.2" hidden="1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9">
        <v>42420.140277777777</v>
      </c>
      <c r="K3785">
        <v>1455938520</v>
      </c>
      <c r="L3785" t="b">
        <v>0</v>
      </c>
      <c r="M3785">
        <v>24</v>
      </c>
      <c r="N3785" t="b">
        <v>1</v>
      </c>
      <c r="O3785" t="s">
        <v>8303</v>
      </c>
      <c r="P3785">
        <f t="shared" si="118"/>
        <v>2016</v>
      </c>
      <c r="Q3785" s="12" t="s">
        <v>8315</v>
      </c>
      <c r="R3785" t="s">
        <v>8357</v>
      </c>
      <c r="S3785">
        <f t="shared" si="119"/>
        <v>2</v>
      </c>
      <c r="T3785" s="17" t="s">
        <v>8366</v>
      </c>
    </row>
    <row r="3786" spans="1:20" ht="43.2" hidden="1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9">
        <v>42531.980694444443</v>
      </c>
      <c r="K3786">
        <v>1465601532</v>
      </c>
      <c r="L3786" t="b">
        <v>0</v>
      </c>
      <c r="M3786">
        <v>10</v>
      </c>
      <c r="N3786" t="b">
        <v>1</v>
      </c>
      <c r="O3786" t="s">
        <v>8303</v>
      </c>
      <c r="P3786">
        <f t="shared" si="118"/>
        <v>2016</v>
      </c>
      <c r="Q3786" s="12" t="s">
        <v>8315</v>
      </c>
      <c r="R3786" t="s">
        <v>8357</v>
      </c>
      <c r="S3786">
        <f t="shared" si="119"/>
        <v>6</v>
      </c>
      <c r="T3786" s="17" t="s">
        <v>8370</v>
      </c>
    </row>
    <row r="3787" spans="1:20" ht="43.2" hidden="1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9">
        <v>42548.63853009259</v>
      </c>
      <c r="K3787">
        <v>1467040769</v>
      </c>
      <c r="L3787" t="b">
        <v>0</v>
      </c>
      <c r="M3787">
        <v>30</v>
      </c>
      <c r="N3787" t="b">
        <v>1</v>
      </c>
      <c r="O3787" t="s">
        <v>8303</v>
      </c>
      <c r="P3787">
        <f t="shared" si="118"/>
        <v>2016</v>
      </c>
      <c r="Q3787" s="12" t="s">
        <v>8315</v>
      </c>
      <c r="R3787" t="s">
        <v>8357</v>
      </c>
      <c r="S3787">
        <f t="shared" si="119"/>
        <v>6</v>
      </c>
      <c r="T3787" s="17" t="s">
        <v>8370</v>
      </c>
    </row>
    <row r="3788" spans="1:20" ht="43.2" hidden="1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9">
        <v>42487.037905092591</v>
      </c>
      <c r="K3788">
        <v>1461718475</v>
      </c>
      <c r="L3788" t="b">
        <v>0</v>
      </c>
      <c r="M3788">
        <v>71</v>
      </c>
      <c r="N3788" t="b">
        <v>1</v>
      </c>
      <c r="O3788" t="s">
        <v>8303</v>
      </c>
      <c r="P3788">
        <f t="shared" si="118"/>
        <v>2016</v>
      </c>
      <c r="Q3788" s="12" t="s">
        <v>8315</v>
      </c>
      <c r="R3788" t="s">
        <v>8357</v>
      </c>
      <c r="S3788">
        <f t="shared" si="119"/>
        <v>4</v>
      </c>
      <c r="T3788" s="17" t="s">
        <v>8368</v>
      </c>
    </row>
    <row r="3789" spans="1:20" ht="43.2" hidden="1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9">
        <v>42167.534791666665</v>
      </c>
      <c r="K3789">
        <v>1434113406</v>
      </c>
      <c r="L3789" t="b">
        <v>0</v>
      </c>
      <c r="M3789">
        <v>10</v>
      </c>
      <c r="N3789" t="b">
        <v>1</v>
      </c>
      <c r="O3789" t="s">
        <v>8303</v>
      </c>
      <c r="P3789">
        <f t="shared" si="118"/>
        <v>2015</v>
      </c>
      <c r="Q3789" s="12" t="s">
        <v>8315</v>
      </c>
      <c r="R3789" t="s">
        <v>8357</v>
      </c>
      <c r="S3789">
        <f t="shared" si="119"/>
        <v>6</v>
      </c>
      <c r="T3789" s="17" t="s">
        <v>8370</v>
      </c>
    </row>
    <row r="3790" spans="1:20" ht="72" hidden="1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9">
        <v>42333.695821759262</v>
      </c>
      <c r="K3790">
        <v>1448469719</v>
      </c>
      <c r="L3790" t="b">
        <v>0</v>
      </c>
      <c r="M3790">
        <v>1</v>
      </c>
      <c r="N3790" t="b">
        <v>0</v>
      </c>
      <c r="O3790" t="s">
        <v>8303</v>
      </c>
      <c r="P3790">
        <f t="shared" si="118"/>
        <v>2015</v>
      </c>
      <c r="Q3790" s="12" t="s">
        <v>8315</v>
      </c>
      <c r="R3790" t="s">
        <v>8357</v>
      </c>
      <c r="S3790">
        <f t="shared" si="119"/>
        <v>11</v>
      </c>
      <c r="T3790" s="17" t="s">
        <v>8375</v>
      </c>
    </row>
    <row r="3791" spans="1:20" ht="43.2" hidden="1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9">
        <v>42138.798819444448</v>
      </c>
      <c r="K3791">
        <v>1431630618</v>
      </c>
      <c r="L3791" t="b">
        <v>0</v>
      </c>
      <c r="M3791">
        <v>4</v>
      </c>
      <c r="N3791" t="b">
        <v>0</v>
      </c>
      <c r="O3791" t="s">
        <v>8303</v>
      </c>
      <c r="P3791">
        <f t="shared" si="118"/>
        <v>2015</v>
      </c>
      <c r="Q3791" s="12" t="s">
        <v>8315</v>
      </c>
      <c r="R3791" t="s">
        <v>8357</v>
      </c>
      <c r="S3791">
        <f t="shared" si="119"/>
        <v>5</v>
      </c>
      <c r="T3791" s="17" t="s">
        <v>8369</v>
      </c>
    </row>
    <row r="3792" spans="1:20" ht="43.2" hidden="1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9">
        <v>42666.666932870372</v>
      </c>
      <c r="K3792">
        <v>1477238423</v>
      </c>
      <c r="L3792" t="b">
        <v>0</v>
      </c>
      <c r="M3792">
        <v>0</v>
      </c>
      <c r="N3792" t="b">
        <v>0</v>
      </c>
      <c r="O3792" t="s">
        <v>8303</v>
      </c>
      <c r="P3792">
        <f t="shared" si="118"/>
        <v>2016</v>
      </c>
      <c r="Q3792" s="12" t="s">
        <v>8315</v>
      </c>
      <c r="R3792" t="s">
        <v>8357</v>
      </c>
      <c r="S3792">
        <f t="shared" si="119"/>
        <v>10</v>
      </c>
      <c r="T3792" s="17" t="s">
        <v>8374</v>
      </c>
    </row>
    <row r="3793" spans="1:20" ht="28.8" hidden="1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9">
        <v>41766.692037037035</v>
      </c>
      <c r="K3793">
        <v>1399480592</v>
      </c>
      <c r="L3793" t="b">
        <v>0</v>
      </c>
      <c r="M3793">
        <v>0</v>
      </c>
      <c r="N3793" t="b">
        <v>0</v>
      </c>
      <c r="O3793" t="s">
        <v>8303</v>
      </c>
      <c r="P3793">
        <f t="shared" si="118"/>
        <v>2014</v>
      </c>
      <c r="Q3793" s="12" t="s">
        <v>8315</v>
      </c>
      <c r="R3793" t="s">
        <v>8357</v>
      </c>
      <c r="S3793">
        <f t="shared" si="119"/>
        <v>5</v>
      </c>
      <c r="T3793" s="17" t="s">
        <v>8369</v>
      </c>
    </row>
    <row r="3794" spans="1:20" ht="28.8" hidden="1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9">
        <v>42170.447013888886</v>
      </c>
      <c r="K3794">
        <v>1434365022</v>
      </c>
      <c r="L3794" t="b">
        <v>0</v>
      </c>
      <c r="M3794">
        <v>2</v>
      </c>
      <c r="N3794" t="b">
        <v>0</v>
      </c>
      <c r="O3794" t="s">
        <v>8303</v>
      </c>
      <c r="P3794">
        <f t="shared" si="118"/>
        <v>2015</v>
      </c>
      <c r="Q3794" s="12" t="s">
        <v>8315</v>
      </c>
      <c r="R3794" t="s">
        <v>8357</v>
      </c>
      <c r="S3794">
        <f t="shared" si="119"/>
        <v>6</v>
      </c>
      <c r="T3794" s="17" t="s">
        <v>8370</v>
      </c>
    </row>
    <row r="3795" spans="1:20" ht="43.2" hidden="1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9">
        <v>41968.938993055555</v>
      </c>
      <c r="K3795">
        <v>1416954729</v>
      </c>
      <c r="L3795" t="b">
        <v>0</v>
      </c>
      <c r="M3795">
        <v>24</v>
      </c>
      <c r="N3795" t="b">
        <v>0</v>
      </c>
      <c r="O3795" t="s">
        <v>8303</v>
      </c>
      <c r="P3795">
        <f t="shared" si="118"/>
        <v>2014</v>
      </c>
      <c r="Q3795" s="12" t="s">
        <v>8315</v>
      </c>
      <c r="R3795" t="s">
        <v>8357</v>
      </c>
      <c r="S3795">
        <f t="shared" si="119"/>
        <v>11</v>
      </c>
      <c r="T3795" s="17" t="s">
        <v>8375</v>
      </c>
    </row>
    <row r="3796" spans="1:20" ht="43.2" hidden="1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9">
        <v>42132.58048611111</v>
      </c>
      <c r="K3796">
        <v>1431093354</v>
      </c>
      <c r="L3796" t="b">
        <v>0</v>
      </c>
      <c r="M3796">
        <v>1</v>
      </c>
      <c r="N3796" t="b">
        <v>0</v>
      </c>
      <c r="O3796" t="s">
        <v>8303</v>
      </c>
      <c r="P3796">
        <f t="shared" si="118"/>
        <v>2015</v>
      </c>
      <c r="Q3796" s="12" t="s">
        <v>8315</v>
      </c>
      <c r="R3796" t="s">
        <v>8357</v>
      </c>
      <c r="S3796">
        <f t="shared" si="119"/>
        <v>5</v>
      </c>
      <c r="T3796" s="17" t="s">
        <v>8369</v>
      </c>
    </row>
    <row r="3797" spans="1:20" ht="43.2" hidden="1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9">
        <v>42201.436226851853</v>
      </c>
      <c r="K3797">
        <v>1437042490</v>
      </c>
      <c r="L3797" t="b">
        <v>0</v>
      </c>
      <c r="M3797">
        <v>2</v>
      </c>
      <c r="N3797" t="b">
        <v>0</v>
      </c>
      <c r="O3797" t="s">
        <v>8303</v>
      </c>
      <c r="P3797">
        <f t="shared" si="118"/>
        <v>2015</v>
      </c>
      <c r="Q3797" s="12" t="s">
        <v>8315</v>
      </c>
      <c r="R3797" t="s">
        <v>8357</v>
      </c>
      <c r="S3797">
        <f t="shared" si="119"/>
        <v>7</v>
      </c>
      <c r="T3797" s="17" t="s">
        <v>8371</v>
      </c>
    </row>
    <row r="3798" spans="1:20" ht="43.2" hidden="1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9">
        <v>42689.029583333337</v>
      </c>
      <c r="K3798">
        <v>1479170556</v>
      </c>
      <c r="L3798" t="b">
        <v>0</v>
      </c>
      <c r="M3798">
        <v>1</v>
      </c>
      <c r="N3798" t="b">
        <v>0</v>
      </c>
      <c r="O3798" t="s">
        <v>8303</v>
      </c>
      <c r="P3798">
        <f t="shared" si="118"/>
        <v>2016</v>
      </c>
      <c r="Q3798" s="12" t="s">
        <v>8315</v>
      </c>
      <c r="R3798" t="s">
        <v>8357</v>
      </c>
      <c r="S3798">
        <f t="shared" si="119"/>
        <v>11</v>
      </c>
      <c r="T3798" s="17" t="s">
        <v>8375</v>
      </c>
    </row>
    <row r="3799" spans="1:20" ht="43.2" hidden="1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9">
        <v>42084.881539351853</v>
      </c>
      <c r="K3799">
        <v>1426972165</v>
      </c>
      <c r="L3799" t="b">
        <v>0</v>
      </c>
      <c r="M3799">
        <v>37</v>
      </c>
      <c r="N3799" t="b">
        <v>0</v>
      </c>
      <c r="O3799" t="s">
        <v>8303</v>
      </c>
      <c r="P3799">
        <f t="shared" si="118"/>
        <v>2015</v>
      </c>
      <c r="Q3799" s="12" t="s">
        <v>8315</v>
      </c>
      <c r="R3799" t="s">
        <v>8357</v>
      </c>
      <c r="S3799">
        <f t="shared" si="119"/>
        <v>3</v>
      </c>
      <c r="T3799" s="17" t="s">
        <v>8367</v>
      </c>
    </row>
    <row r="3800" spans="1:20" ht="43.2" hidden="1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9">
        <v>41831.722777777781</v>
      </c>
      <c r="K3800">
        <v>1405099248</v>
      </c>
      <c r="L3800" t="b">
        <v>0</v>
      </c>
      <c r="M3800">
        <v>5</v>
      </c>
      <c r="N3800" t="b">
        <v>0</v>
      </c>
      <c r="O3800" t="s">
        <v>8303</v>
      </c>
      <c r="P3800">
        <f t="shared" si="118"/>
        <v>2014</v>
      </c>
      <c r="Q3800" s="12" t="s">
        <v>8315</v>
      </c>
      <c r="R3800" t="s">
        <v>8357</v>
      </c>
      <c r="S3800">
        <f t="shared" si="119"/>
        <v>7</v>
      </c>
      <c r="T3800" s="17" t="s">
        <v>8371</v>
      </c>
    </row>
    <row r="3801" spans="1:20" ht="28.8" hidden="1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9">
        <v>42410.93105324074</v>
      </c>
      <c r="K3801">
        <v>1455142843</v>
      </c>
      <c r="L3801" t="b">
        <v>0</v>
      </c>
      <c r="M3801">
        <v>4</v>
      </c>
      <c r="N3801" t="b">
        <v>0</v>
      </c>
      <c r="O3801" t="s">
        <v>8303</v>
      </c>
      <c r="P3801">
        <f t="shared" si="118"/>
        <v>2016</v>
      </c>
      <c r="Q3801" s="12" t="s">
        <v>8315</v>
      </c>
      <c r="R3801" t="s">
        <v>8357</v>
      </c>
      <c r="S3801">
        <f t="shared" si="119"/>
        <v>2</v>
      </c>
      <c r="T3801" s="17" t="s">
        <v>8366</v>
      </c>
    </row>
    <row r="3802" spans="1:20" ht="43.2" hidden="1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9">
        <v>41982.737071759257</v>
      </c>
      <c r="K3802">
        <v>1418146883</v>
      </c>
      <c r="L3802" t="b">
        <v>0</v>
      </c>
      <c r="M3802">
        <v>16</v>
      </c>
      <c r="N3802" t="b">
        <v>0</v>
      </c>
      <c r="O3802" t="s">
        <v>8303</v>
      </c>
      <c r="P3802">
        <f t="shared" si="118"/>
        <v>2014</v>
      </c>
      <c r="Q3802" s="12" t="s">
        <v>8315</v>
      </c>
      <c r="R3802" t="s">
        <v>8357</v>
      </c>
      <c r="S3802">
        <f t="shared" si="119"/>
        <v>12</v>
      </c>
      <c r="T3802" s="17" t="s">
        <v>8376</v>
      </c>
    </row>
    <row r="3803" spans="1:20" ht="43.2" hidden="1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9">
        <v>41975.676111111112</v>
      </c>
      <c r="K3803">
        <v>1417536816</v>
      </c>
      <c r="L3803" t="b">
        <v>0</v>
      </c>
      <c r="M3803">
        <v>9</v>
      </c>
      <c r="N3803" t="b">
        <v>0</v>
      </c>
      <c r="O3803" t="s">
        <v>8303</v>
      </c>
      <c r="P3803">
        <f t="shared" si="118"/>
        <v>2014</v>
      </c>
      <c r="Q3803" s="12" t="s">
        <v>8315</v>
      </c>
      <c r="R3803" t="s">
        <v>8357</v>
      </c>
      <c r="S3803">
        <f t="shared" si="119"/>
        <v>12</v>
      </c>
      <c r="T3803" s="17" t="s">
        <v>8376</v>
      </c>
    </row>
    <row r="3804" spans="1:20" ht="43.2" hidden="1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9">
        <v>42269.126226851855</v>
      </c>
      <c r="K3804">
        <v>1442890906</v>
      </c>
      <c r="L3804" t="b">
        <v>0</v>
      </c>
      <c r="M3804">
        <v>0</v>
      </c>
      <c r="N3804" t="b">
        <v>0</v>
      </c>
      <c r="O3804" t="s">
        <v>8303</v>
      </c>
      <c r="P3804">
        <f t="shared" si="118"/>
        <v>2015</v>
      </c>
      <c r="Q3804" s="12" t="s">
        <v>8315</v>
      </c>
      <c r="R3804" t="s">
        <v>8357</v>
      </c>
      <c r="S3804">
        <f t="shared" si="119"/>
        <v>9</v>
      </c>
      <c r="T3804" s="17" t="s">
        <v>8373</v>
      </c>
    </row>
    <row r="3805" spans="1:20" ht="28.8" hidden="1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9">
        <v>42403.971851851849</v>
      </c>
      <c r="K3805">
        <v>1454541568</v>
      </c>
      <c r="L3805" t="b">
        <v>0</v>
      </c>
      <c r="M3805">
        <v>40</v>
      </c>
      <c r="N3805" t="b">
        <v>0</v>
      </c>
      <c r="O3805" t="s">
        <v>8303</v>
      </c>
      <c r="P3805">
        <f t="shared" si="118"/>
        <v>2016</v>
      </c>
      <c r="Q3805" s="12" t="s">
        <v>8315</v>
      </c>
      <c r="R3805" t="s">
        <v>8357</v>
      </c>
      <c r="S3805">
        <f t="shared" si="119"/>
        <v>2</v>
      </c>
      <c r="T3805" s="17" t="s">
        <v>8366</v>
      </c>
    </row>
    <row r="3806" spans="1:20" ht="43.2" hidden="1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9">
        <v>42527.00953703704</v>
      </c>
      <c r="K3806">
        <v>1465172024</v>
      </c>
      <c r="L3806" t="b">
        <v>0</v>
      </c>
      <c r="M3806">
        <v>0</v>
      </c>
      <c r="N3806" t="b">
        <v>0</v>
      </c>
      <c r="O3806" t="s">
        <v>8303</v>
      </c>
      <c r="P3806">
        <f t="shared" si="118"/>
        <v>2016</v>
      </c>
      <c r="Q3806" s="12" t="s">
        <v>8315</v>
      </c>
      <c r="R3806" t="s">
        <v>8357</v>
      </c>
      <c r="S3806">
        <f t="shared" si="119"/>
        <v>6</v>
      </c>
      <c r="T3806" s="17" t="s">
        <v>8370</v>
      </c>
    </row>
    <row r="3807" spans="1:20" ht="43.2" hidden="1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9">
        <v>41849.887037037035</v>
      </c>
      <c r="K3807">
        <v>1406668640</v>
      </c>
      <c r="L3807" t="b">
        <v>0</v>
      </c>
      <c r="M3807">
        <v>2</v>
      </c>
      <c r="N3807" t="b">
        <v>0</v>
      </c>
      <c r="O3807" t="s">
        <v>8303</v>
      </c>
      <c r="P3807">
        <f t="shared" si="118"/>
        <v>2014</v>
      </c>
      <c r="Q3807" s="12" t="s">
        <v>8315</v>
      </c>
      <c r="R3807" t="s">
        <v>8357</v>
      </c>
      <c r="S3807">
        <f t="shared" si="119"/>
        <v>7</v>
      </c>
      <c r="T3807" s="17" t="s">
        <v>8371</v>
      </c>
    </row>
    <row r="3808" spans="1:20" ht="43.2" hidden="1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9">
        <v>41799.259039351855</v>
      </c>
      <c r="K3808">
        <v>1402294381</v>
      </c>
      <c r="L3808" t="b">
        <v>0</v>
      </c>
      <c r="M3808">
        <v>1</v>
      </c>
      <c r="N3808" t="b">
        <v>0</v>
      </c>
      <c r="O3808" t="s">
        <v>8303</v>
      </c>
      <c r="P3808">
        <f t="shared" si="118"/>
        <v>2014</v>
      </c>
      <c r="Q3808" s="12" t="s">
        <v>8315</v>
      </c>
      <c r="R3808" t="s">
        <v>8357</v>
      </c>
      <c r="S3808">
        <f t="shared" si="119"/>
        <v>6</v>
      </c>
      <c r="T3808" s="17" t="s">
        <v>8370</v>
      </c>
    </row>
    <row r="3809" spans="1:20" ht="43.2" hidden="1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9">
        <v>42090.909016203703</v>
      </c>
      <c r="K3809">
        <v>1427492939</v>
      </c>
      <c r="L3809" t="b">
        <v>0</v>
      </c>
      <c r="M3809">
        <v>9</v>
      </c>
      <c r="N3809" t="b">
        <v>0</v>
      </c>
      <c r="O3809" t="s">
        <v>8303</v>
      </c>
      <c r="P3809">
        <f t="shared" si="118"/>
        <v>2015</v>
      </c>
      <c r="Q3809" s="12" t="s">
        <v>8315</v>
      </c>
      <c r="R3809" t="s">
        <v>8357</v>
      </c>
      <c r="S3809">
        <f t="shared" si="119"/>
        <v>3</v>
      </c>
      <c r="T3809" s="17" t="s">
        <v>8367</v>
      </c>
    </row>
    <row r="3810" spans="1:20" ht="43.2" x14ac:dyDescent="0.5500000000000000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9">
        <v>42059.453923611109</v>
      </c>
      <c r="K3810">
        <v>1424775219</v>
      </c>
      <c r="L3810" t="b">
        <v>0</v>
      </c>
      <c r="M3810">
        <v>24</v>
      </c>
      <c r="N3810" t="b">
        <v>1</v>
      </c>
      <c r="O3810" t="s">
        <v>8269</v>
      </c>
      <c r="P3810">
        <f t="shared" si="118"/>
        <v>2015</v>
      </c>
      <c r="Q3810" s="12" t="s">
        <v>8315</v>
      </c>
      <c r="R3810" t="s">
        <v>8316</v>
      </c>
      <c r="S3810">
        <f t="shared" si="119"/>
        <v>2</v>
      </c>
      <c r="T3810" s="17" t="s">
        <v>8366</v>
      </c>
    </row>
    <row r="3811" spans="1:20" ht="43.2" x14ac:dyDescent="0.5500000000000000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9">
        <v>41800.526701388888</v>
      </c>
      <c r="K3811">
        <v>1402403907</v>
      </c>
      <c r="L3811" t="b">
        <v>0</v>
      </c>
      <c r="M3811">
        <v>38</v>
      </c>
      <c r="N3811" t="b">
        <v>1</v>
      </c>
      <c r="O3811" t="s">
        <v>8269</v>
      </c>
      <c r="P3811">
        <f t="shared" si="118"/>
        <v>2014</v>
      </c>
      <c r="Q3811" s="12" t="s">
        <v>8315</v>
      </c>
      <c r="R3811" t="s">
        <v>8316</v>
      </c>
      <c r="S3811">
        <f t="shared" si="119"/>
        <v>6</v>
      </c>
      <c r="T3811" s="17" t="s">
        <v>8370</v>
      </c>
    </row>
    <row r="3812" spans="1:20" ht="43.2" x14ac:dyDescent="0.5500000000000000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9">
        <v>42054.849050925928</v>
      </c>
      <c r="K3812">
        <v>1424377358</v>
      </c>
      <c r="L3812" t="b">
        <v>0</v>
      </c>
      <c r="M3812">
        <v>26</v>
      </c>
      <c r="N3812" t="b">
        <v>1</v>
      </c>
      <c r="O3812" t="s">
        <v>8269</v>
      </c>
      <c r="P3812">
        <f t="shared" si="118"/>
        <v>2015</v>
      </c>
      <c r="Q3812" s="12" t="s">
        <v>8315</v>
      </c>
      <c r="R3812" t="s">
        <v>8316</v>
      </c>
      <c r="S3812">
        <f t="shared" si="119"/>
        <v>2</v>
      </c>
      <c r="T3812" s="17" t="s">
        <v>8366</v>
      </c>
    </row>
    <row r="3813" spans="1:20" ht="43.2" x14ac:dyDescent="0.5500000000000000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9">
        <v>42487.627002314817</v>
      </c>
      <c r="K3813">
        <v>1461769373</v>
      </c>
      <c r="L3813" t="b">
        <v>0</v>
      </c>
      <c r="M3813">
        <v>19</v>
      </c>
      <c r="N3813" t="b">
        <v>1</v>
      </c>
      <c r="O3813" t="s">
        <v>8269</v>
      </c>
      <c r="P3813">
        <f t="shared" si="118"/>
        <v>2016</v>
      </c>
      <c r="Q3813" s="12" t="s">
        <v>8315</v>
      </c>
      <c r="R3813" t="s">
        <v>8316</v>
      </c>
      <c r="S3813">
        <f t="shared" si="119"/>
        <v>4</v>
      </c>
      <c r="T3813" s="17" t="s">
        <v>8368</v>
      </c>
    </row>
    <row r="3814" spans="1:20" ht="43.2" x14ac:dyDescent="0.5500000000000000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9">
        <v>42109.751250000001</v>
      </c>
      <c r="K3814">
        <v>1429120908</v>
      </c>
      <c r="L3814" t="b">
        <v>0</v>
      </c>
      <c r="M3814">
        <v>11</v>
      </c>
      <c r="N3814" t="b">
        <v>1</v>
      </c>
      <c r="O3814" t="s">
        <v>8269</v>
      </c>
      <c r="P3814">
        <f t="shared" si="118"/>
        <v>2015</v>
      </c>
      <c r="Q3814" s="12" t="s">
        <v>8315</v>
      </c>
      <c r="R3814" t="s">
        <v>8316</v>
      </c>
      <c r="S3814">
        <f t="shared" si="119"/>
        <v>4</v>
      </c>
      <c r="T3814" s="17" t="s">
        <v>8368</v>
      </c>
    </row>
    <row r="3815" spans="1:20" ht="43.2" x14ac:dyDescent="0.5500000000000000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9">
        <v>42497.275706018518</v>
      </c>
      <c r="K3815">
        <v>1462603021</v>
      </c>
      <c r="L3815" t="b">
        <v>0</v>
      </c>
      <c r="M3815">
        <v>27</v>
      </c>
      <c r="N3815" t="b">
        <v>1</v>
      </c>
      <c r="O3815" t="s">
        <v>8269</v>
      </c>
      <c r="P3815">
        <f t="shared" si="118"/>
        <v>2016</v>
      </c>
      <c r="Q3815" s="12" t="s">
        <v>8315</v>
      </c>
      <c r="R3815" t="s">
        <v>8316</v>
      </c>
      <c r="S3815">
        <f t="shared" si="119"/>
        <v>5</v>
      </c>
      <c r="T3815" s="17" t="s">
        <v>8369</v>
      </c>
    </row>
    <row r="3816" spans="1:20" ht="43.2" x14ac:dyDescent="0.5500000000000000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9">
        <v>42058.904074074075</v>
      </c>
      <c r="K3816">
        <v>1424727712</v>
      </c>
      <c r="L3816" t="b">
        <v>0</v>
      </c>
      <c r="M3816">
        <v>34</v>
      </c>
      <c r="N3816" t="b">
        <v>1</v>
      </c>
      <c r="O3816" t="s">
        <v>8269</v>
      </c>
      <c r="P3816">
        <f t="shared" si="118"/>
        <v>2015</v>
      </c>
      <c r="Q3816" s="12" t="s">
        <v>8315</v>
      </c>
      <c r="R3816" t="s">
        <v>8316</v>
      </c>
      <c r="S3816">
        <f t="shared" si="119"/>
        <v>2</v>
      </c>
      <c r="T3816" s="17" t="s">
        <v>8366</v>
      </c>
    </row>
    <row r="3817" spans="1:20" ht="28.8" x14ac:dyDescent="0.5500000000000000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9">
        <v>42207.259918981479</v>
      </c>
      <c r="K3817">
        <v>1437545657</v>
      </c>
      <c r="L3817" t="b">
        <v>0</v>
      </c>
      <c r="M3817">
        <v>20</v>
      </c>
      <c r="N3817" t="b">
        <v>1</v>
      </c>
      <c r="O3817" t="s">
        <v>8269</v>
      </c>
      <c r="P3817">
        <f t="shared" si="118"/>
        <v>2015</v>
      </c>
      <c r="Q3817" s="12" t="s">
        <v>8315</v>
      </c>
      <c r="R3817" t="s">
        <v>8316</v>
      </c>
      <c r="S3817">
        <f t="shared" si="119"/>
        <v>7</v>
      </c>
      <c r="T3817" s="17" t="s">
        <v>8371</v>
      </c>
    </row>
    <row r="3818" spans="1:20" ht="57.6" x14ac:dyDescent="0.5500000000000000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9">
        <v>41807.690081018518</v>
      </c>
      <c r="K3818">
        <v>1403022823</v>
      </c>
      <c r="L3818" t="b">
        <v>0</v>
      </c>
      <c r="M3818">
        <v>37</v>
      </c>
      <c r="N3818" t="b">
        <v>1</v>
      </c>
      <c r="O3818" t="s">
        <v>8269</v>
      </c>
      <c r="P3818">
        <f t="shared" si="118"/>
        <v>2014</v>
      </c>
      <c r="Q3818" s="12" t="s">
        <v>8315</v>
      </c>
      <c r="R3818" t="s">
        <v>8316</v>
      </c>
      <c r="S3818">
        <f t="shared" si="119"/>
        <v>6</v>
      </c>
      <c r="T3818" s="17" t="s">
        <v>8370</v>
      </c>
    </row>
    <row r="3819" spans="1:20" ht="43.2" x14ac:dyDescent="0.5500000000000000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9">
        <v>42284.696944444448</v>
      </c>
      <c r="K3819">
        <v>1444236216</v>
      </c>
      <c r="L3819" t="b">
        <v>0</v>
      </c>
      <c r="M3819">
        <v>20</v>
      </c>
      <c r="N3819" t="b">
        <v>1</v>
      </c>
      <c r="O3819" t="s">
        <v>8269</v>
      </c>
      <c r="P3819">
        <f t="shared" si="118"/>
        <v>2015</v>
      </c>
      <c r="Q3819" s="12" t="s">
        <v>8315</v>
      </c>
      <c r="R3819" t="s">
        <v>8316</v>
      </c>
      <c r="S3819">
        <f t="shared" si="119"/>
        <v>10</v>
      </c>
      <c r="T3819" s="17" t="s">
        <v>8374</v>
      </c>
    </row>
    <row r="3820" spans="1:20" ht="43.2" x14ac:dyDescent="0.5500000000000000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9">
        <v>42045.84238425926</v>
      </c>
      <c r="K3820">
        <v>1423599182</v>
      </c>
      <c r="L3820" t="b">
        <v>0</v>
      </c>
      <c r="M3820">
        <v>10</v>
      </c>
      <c r="N3820" t="b">
        <v>1</v>
      </c>
      <c r="O3820" t="s">
        <v>8269</v>
      </c>
      <c r="P3820">
        <f t="shared" si="118"/>
        <v>2015</v>
      </c>
      <c r="Q3820" s="12" t="s">
        <v>8315</v>
      </c>
      <c r="R3820" t="s">
        <v>8316</v>
      </c>
      <c r="S3820">
        <f t="shared" si="119"/>
        <v>2</v>
      </c>
      <c r="T3820" s="17" t="s">
        <v>8366</v>
      </c>
    </row>
    <row r="3821" spans="1:20" ht="28.8" x14ac:dyDescent="0.5500000000000000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9">
        <v>42184.209537037037</v>
      </c>
      <c r="K3821">
        <v>1435554104</v>
      </c>
      <c r="L3821" t="b">
        <v>0</v>
      </c>
      <c r="M3821">
        <v>26</v>
      </c>
      <c r="N3821" t="b">
        <v>1</v>
      </c>
      <c r="O3821" t="s">
        <v>8269</v>
      </c>
      <c r="P3821">
        <f t="shared" si="118"/>
        <v>2015</v>
      </c>
      <c r="Q3821" s="12" t="s">
        <v>8315</v>
      </c>
      <c r="R3821" t="s">
        <v>8316</v>
      </c>
      <c r="S3821">
        <f t="shared" si="119"/>
        <v>6</v>
      </c>
      <c r="T3821" s="17" t="s">
        <v>8370</v>
      </c>
    </row>
    <row r="3822" spans="1:20" ht="43.2" x14ac:dyDescent="0.5500000000000000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9">
        <v>42160.651817129627</v>
      </c>
      <c r="K3822">
        <v>1433518717</v>
      </c>
      <c r="L3822" t="b">
        <v>0</v>
      </c>
      <c r="M3822">
        <v>20</v>
      </c>
      <c r="N3822" t="b">
        <v>1</v>
      </c>
      <c r="O3822" t="s">
        <v>8269</v>
      </c>
      <c r="P3822">
        <f t="shared" si="118"/>
        <v>2015</v>
      </c>
      <c r="Q3822" s="12" t="s">
        <v>8315</v>
      </c>
      <c r="R3822" t="s">
        <v>8316</v>
      </c>
      <c r="S3822">
        <f t="shared" si="119"/>
        <v>6</v>
      </c>
      <c r="T3822" s="17" t="s">
        <v>8370</v>
      </c>
    </row>
    <row r="3823" spans="1:20" ht="43.2" x14ac:dyDescent="0.5500000000000000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9">
        <v>42341.180636574078</v>
      </c>
      <c r="K3823">
        <v>1449116407</v>
      </c>
      <c r="L3823" t="b">
        <v>0</v>
      </c>
      <c r="M3823">
        <v>46</v>
      </c>
      <c r="N3823" t="b">
        <v>1</v>
      </c>
      <c r="O3823" t="s">
        <v>8269</v>
      </c>
      <c r="P3823">
        <f t="shared" si="118"/>
        <v>2015</v>
      </c>
      <c r="Q3823" s="12" t="s">
        <v>8315</v>
      </c>
      <c r="R3823" t="s">
        <v>8316</v>
      </c>
      <c r="S3823">
        <f t="shared" si="119"/>
        <v>12</v>
      </c>
      <c r="T3823" s="17" t="s">
        <v>8376</v>
      </c>
    </row>
    <row r="3824" spans="1:20" ht="57.6" x14ac:dyDescent="0.5500000000000000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9">
        <v>42329.838159722225</v>
      </c>
      <c r="K3824">
        <v>1448136417</v>
      </c>
      <c r="L3824" t="b">
        <v>0</v>
      </c>
      <c r="M3824">
        <v>76</v>
      </c>
      <c r="N3824" t="b">
        <v>1</v>
      </c>
      <c r="O3824" t="s">
        <v>8269</v>
      </c>
      <c r="P3824">
        <f t="shared" si="118"/>
        <v>2015</v>
      </c>
      <c r="Q3824" s="12" t="s">
        <v>8315</v>
      </c>
      <c r="R3824" t="s">
        <v>8316</v>
      </c>
      <c r="S3824">
        <f t="shared" si="119"/>
        <v>11</v>
      </c>
      <c r="T3824" s="17" t="s">
        <v>8375</v>
      </c>
    </row>
    <row r="3825" spans="1:20" ht="43.2" x14ac:dyDescent="0.5500000000000000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9">
        <v>42170.910231481481</v>
      </c>
      <c r="K3825">
        <v>1434405044</v>
      </c>
      <c r="L3825" t="b">
        <v>0</v>
      </c>
      <c r="M3825">
        <v>41</v>
      </c>
      <c r="N3825" t="b">
        <v>1</v>
      </c>
      <c r="O3825" t="s">
        <v>8269</v>
      </c>
      <c r="P3825">
        <f t="shared" si="118"/>
        <v>2015</v>
      </c>
      <c r="Q3825" s="12" t="s">
        <v>8315</v>
      </c>
      <c r="R3825" t="s">
        <v>8316</v>
      </c>
      <c r="S3825">
        <f t="shared" si="119"/>
        <v>6</v>
      </c>
      <c r="T3825" s="17" t="s">
        <v>8370</v>
      </c>
    </row>
    <row r="3826" spans="1:20" ht="43.2" x14ac:dyDescent="0.5500000000000000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9">
        <v>42571.626192129632</v>
      </c>
      <c r="K3826">
        <v>1469026903</v>
      </c>
      <c r="L3826" t="b">
        <v>0</v>
      </c>
      <c r="M3826">
        <v>7</v>
      </c>
      <c r="N3826" t="b">
        <v>1</v>
      </c>
      <c r="O3826" t="s">
        <v>8269</v>
      </c>
      <c r="P3826">
        <f t="shared" si="118"/>
        <v>2016</v>
      </c>
      <c r="Q3826" s="12" t="s">
        <v>8315</v>
      </c>
      <c r="R3826" t="s">
        <v>8316</v>
      </c>
      <c r="S3826">
        <f t="shared" si="119"/>
        <v>7</v>
      </c>
      <c r="T3826" s="17" t="s">
        <v>8371</v>
      </c>
    </row>
    <row r="3827" spans="1:20" ht="43.2" x14ac:dyDescent="0.5500000000000000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9">
        <v>42151.069606481484</v>
      </c>
      <c r="K3827">
        <v>1432690814</v>
      </c>
      <c r="L3827" t="b">
        <v>0</v>
      </c>
      <c r="M3827">
        <v>49</v>
      </c>
      <c r="N3827" t="b">
        <v>1</v>
      </c>
      <c r="O3827" t="s">
        <v>8269</v>
      </c>
      <c r="P3827">
        <f t="shared" si="118"/>
        <v>2015</v>
      </c>
      <c r="Q3827" s="12" t="s">
        <v>8315</v>
      </c>
      <c r="R3827" t="s">
        <v>8316</v>
      </c>
      <c r="S3827">
        <f t="shared" si="119"/>
        <v>5</v>
      </c>
      <c r="T3827" s="17" t="s">
        <v>8369</v>
      </c>
    </row>
    <row r="3828" spans="1:20" ht="28.8" x14ac:dyDescent="0.5500000000000000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9">
        <v>42101.423541666663</v>
      </c>
      <c r="K3828">
        <v>1428401394</v>
      </c>
      <c r="L3828" t="b">
        <v>0</v>
      </c>
      <c r="M3828">
        <v>26</v>
      </c>
      <c r="N3828" t="b">
        <v>1</v>
      </c>
      <c r="O3828" t="s">
        <v>8269</v>
      </c>
      <c r="P3828">
        <f t="shared" si="118"/>
        <v>2015</v>
      </c>
      <c r="Q3828" s="12" t="s">
        <v>8315</v>
      </c>
      <c r="R3828" t="s">
        <v>8316</v>
      </c>
      <c r="S3828">
        <f t="shared" si="119"/>
        <v>4</v>
      </c>
      <c r="T3828" s="17" t="s">
        <v>8368</v>
      </c>
    </row>
    <row r="3829" spans="1:20" ht="57.6" x14ac:dyDescent="0.5500000000000000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9">
        <v>42034.928252314814</v>
      </c>
      <c r="K3829">
        <v>1422656201</v>
      </c>
      <c r="L3829" t="b">
        <v>0</v>
      </c>
      <c r="M3829">
        <v>65</v>
      </c>
      <c r="N3829" t="b">
        <v>1</v>
      </c>
      <c r="O3829" t="s">
        <v>8269</v>
      </c>
      <c r="P3829">
        <f t="shared" si="118"/>
        <v>2015</v>
      </c>
      <c r="Q3829" s="12" t="s">
        <v>8315</v>
      </c>
      <c r="R3829" t="s">
        <v>8316</v>
      </c>
      <c r="S3829">
        <f t="shared" si="119"/>
        <v>1</v>
      </c>
      <c r="T3829" s="17" t="s">
        <v>8365</v>
      </c>
    </row>
    <row r="3830" spans="1:20" ht="43.2" x14ac:dyDescent="0.5500000000000000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9">
        <v>41944.527627314812</v>
      </c>
      <c r="K3830">
        <v>1414845587</v>
      </c>
      <c r="L3830" t="b">
        <v>0</v>
      </c>
      <c r="M3830">
        <v>28</v>
      </c>
      <c r="N3830" t="b">
        <v>1</v>
      </c>
      <c r="O3830" t="s">
        <v>8269</v>
      </c>
      <c r="P3830">
        <f t="shared" si="118"/>
        <v>2014</v>
      </c>
      <c r="Q3830" s="12" t="s">
        <v>8315</v>
      </c>
      <c r="R3830" t="s">
        <v>8316</v>
      </c>
      <c r="S3830">
        <f t="shared" si="119"/>
        <v>11</v>
      </c>
      <c r="T3830" s="17" t="s">
        <v>8375</v>
      </c>
    </row>
    <row r="3831" spans="1:20" ht="43.2" x14ac:dyDescent="0.5500000000000000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9">
        <v>42593.865405092591</v>
      </c>
      <c r="K3831">
        <v>1470948371</v>
      </c>
      <c r="L3831" t="b">
        <v>0</v>
      </c>
      <c r="M3831">
        <v>8</v>
      </c>
      <c r="N3831" t="b">
        <v>1</v>
      </c>
      <c r="O3831" t="s">
        <v>8269</v>
      </c>
      <c r="P3831">
        <f t="shared" si="118"/>
        <v>2016</v>
      </c>
      <c r="Q3831" s="12" t="s">
        <v>8315</v>
      </c>
      <c r="R3831" t="s">
        <v>8316</v>
      </c>
      <c r="S3831">
        <f t="shared" si="119"/>
        <v>8</v>
      </c>
      <c r="T3831" s="17" t="s">
        <v>8372</v>
      </c>
    </row>
    <row r="3832" spans="1:20" ht="43.2" x14ac:dyDescent="0.5500000000000000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9">
        <v>42503.740868055553</v>
      </c>
      <c r="K3832">
        <v>1463161611</v>
      </c>
      <c r="L3832" t="b">
        <v>0</v>
      </c>
      <c r="M3832">
        <v>3</v>
      </c>
      <c r="N3832" t="b">
        <v>1</v>
      </c>
      <c r="O3832" t="s">
        <v>8269</v>
      </c>
      <c r="P3832">
        <f t="shared" si="118"/>
        <v>2016</v>
      </c>
      <c r="Q3832" s="12" t="s">
        <v>8315</v>
      </c>
      <c r="R3832" t="s">
        <v>8316</v>
      </c>
      <c r="S3832">
        <f t="shared" si="119"/>
        <v>5</v>
      </c>
      <c r="T3832" s="17" t="s">
        <v>8369</v>
      </c>
    </row>
    <row r="3833" spans="1:20" ht="43.2" x14ac:dyDescent="0.5500000000000000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9">
        <v>41927.848900462966</v>
      </c>
      <c r="K3833">
        <v>1413404545</v>
      </c>
      <c r="L3833" t="b">
        <v>0</v>
      </c>
      <c r="M3833">
        <v>9</v>
      </c>
      <c r="N3833" t="b">
        <v>1</v>
      </c>
      <c r="O3833" t="s">
        <v>8269</v>
      </c>
      <c r="P3833">
        <f t="shared" si="118"/>
        <v>2014</v>
      </c>
      <c r="Q3833" s="12" t="s">
        <v>8315</v>
      </c>
      <c r="R3833" t="s">
        <v>8316</v>
      </c>
      <c r="S3833">
        <f t="shared" si="119"/>
        <v>10</v>
      </c>
      <c r="T3833" s="17" t="s">
        <v>8374</v>
      </c>
    </row>
    <row r="3834" spans="1:20" ht="43.2" x14ac:dyDescent="0.5500000000000000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9">
        <v>42375.114988425928</v>
      </c>
      <c r="K3834">
        <v>1452048335</v>
      </c>
      <c r="L3834" t="b">
        <v>0</v>
      </c>
      <c r="M3834">
        <v>9</v>
      </c>
      <c r="N3834" t="b">
        <v>1</v>
      </c>
      <c r="O3834" t="s">
        <v>8269</v>
      </c>
      <c r="P3834">
        <f t="shared" si="118"/>
        <v>2016</v>
      </c>
      <c r="Q3834" s="12" t="s">
        <v>8315</v>
      </c>
      <c r="R3834" t="s">
        <v>8316</v>
      </c>
      <c r="S3834">
        <f t="shared" si="119"/>
        <v>1</v>
      </c>
      <c r="T3834" s="17" t="s">
        <v>8365</v>
      </c>
    </row>
    <row r="3835" spans="1:20" ht="43.2" x14ac:dyDescent="0.5500000000000000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9">
        <v>41963.872361111113</v>
      </c>
      <c r="K3835">
        <v>1416516972</v>
      </c>
      <c r="L3835" t="b">
        <v>0</v>
      </c>
      <c r="M3835">
        <v>20</v>
      </c>
      <c r="N3835" t="b">
        <v>1</v>
      </c>
      <c r="O3835" t="s">
        <v>8269</v>
      </c>
      <c r="P3835">
        <f t="shared" si="118"/>
        <v>2014</v>
      </c>
      <c r="Q3835" s="12" t="s">
        <v>8315</v>
      </c>
      <c r="R3835" t="s">
        <v>8316</v>
      </c>
      <c r="S3835">
        <f t="shared" si="119"/>
        <v>11</v>
      </c>
      <c r="T3835" s="17" t="s">
        <v>8375</v>
      </c>
    </row>
    <row r="3836" spans="1:20" ht="43.2" x14ac:dyDescent="0.5500000000000000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9">
        <v>42143.445219907408</v>
      </c>
      <c r="K3836">
        <v>1432032067</v>
      </c>
      <c r="L3836" t="b">
        <v>0</v>
      </c>
      <c r="M3836">
        <v>57</v>
      </c>
      <c r="N3836" t="b">
        <v>1</v>
      </c>
      <c r="O3836" t="s">
        <v>8269</v>
      </c>
      <c r="P3836">
        <f t="shared" si="118"/>
        <v>2015</v>
      </c>
      <c r="Q3836" s="12" t="s">
        <v>8315</v>
      </c>
      <c r="R3836" t="s">
        <v>8316</v>
      </c>
      <c r="S3836">
        <f t="shared" si="119"/>
        <v>5</v>
      </c>
      <c r="T3836" s="17" t="s">
        <v>8369</v>
      </c>
    </row>
    <row r="3837" spans="1:20" ht="43.2" x14ac:dyDescent="0.5500000000000000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9">
        <v>42460.94222222222</v>
      </c>
      <c r="K3837">
        <v>1459463808</v>
      </c>
      <c r="L3837" t="b">
        <v>0</v>
      </c>
      <c r="M3837">
        <v>8</v>
      </c>
      <c r="N3837" t="b">
        <v>1</v>
      </c>
      <c r="O3837" t="s">
        <v>8269</v>
      </c>
      <c r="P3837">
        <f t="shared" si="118"/>
        <v>2016</v>
      </c>
      <c r="Q3837" s="12" t="s">
        <v>8315</v>
      </c>
      <c r="R3837" t="s">
        <v>8316</v>
      </c>
      <c r="S3837">
        <f t="shared" si="119"/>
        <v>3</v>
      </c>
      <c r="T3837" s="17" t="s">
        <v>8367</v>
      </c>
    </row>
    <row r="3838" spans="1:20" ht="43.2" x14ac:dyDescent="0.5500000000000000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9">
        <v>42553.926527777781</v>
      </c>
      <c r="K3838">
        <v>1467497652</v>
      </c>
      <c r="L3838" t="b">
        <v>0</v>
      </c>
      <c r="M3838">
        <v>14</v>
      </c>
      <c r="N3838" t="b">
        <v>1</v>
      </c>
      <c r="O3838" t="s">
        <v>8269</v>
      </c>
      <c r="P3838">
        <f t="shared" si="118"/>
        <v>2016</v>
      </c>
      <c r="Q3838" s="12" t="s">
        <v>8315</v>
      </c>
      <c r="R3838" t="s">
        <v>8316</v>
      </c>
      <c r="S3838">
        <f t="shared" si="119"/>
        <v>7</v>
      </c>
      <c r="T3838" s="17" t="s">
        <v>8371</v>
      </c>
    </row>
    <row r="3839" spans="1:20" ht="28.8" x14ac:dyDescent="0.5500000000000000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9">
        <v>42152.765717592592</v>
      </c>
      <c r="K3839">
        <v>1432837358</v>
      </c>
      <c r="L3839" t="b">
        <v>0</v>
      </c>
      <c r="M3839">
        <v>17</v>
      </c>
      <c r="N3839" t="b">
        <v>1</v>
      </c>
      <c r="O3839" t="s">
        <v>8269</v>
      </c>
      <c r="P3839">
        <f t="shared" si="118"/>
        <v>2015</v>
      </c>
      <c r="Q3839" s="12" t="s">
        <v>8315</v>
      </c>
      <c r="R3839" t="s">
        <v>8316</v>
      </c>
      <c r="S3839">
        <f t="shared" si="119"/>
        <v>5</v>
      </c>
      <c r="T3839" s="17" t="s">
        <v>8369</v>
      </c>
    </row>
    <row r="3840" spans="1:20" ht="57.6" x14ac:dyDescent="0.5500000000000000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9">
        <v>42116.710752314815</v>
      </c>
      <c r="K3840">
        <v>1429722209</v>
      </c>
      <c r="L3840" t="b">
        <v>0</v>
      </c>
      <c r="M3840">
        <v>100</v>
      </c>
      <c r="N3840" t="b">
        <v>1</v>
      </c>
      <c r="O3840" t="s">
        <v>8269</v>
      </c>
      <c r="P3840">
        <f t="shared" si="118"/>
        <v>2015</v>
      </c>
      <c r="Q3840" s="12" t="s">
        <v>8315</v>
      </c>
      <c r="R3840" t="s">
        <v>8316</v>
      </c>
      <c r="S3840">
        <f t="shared" si="119"/>
        <v>4</v>
      </c>
      <c r="T3840" s="17" t="s">
        <v>8368</v>
      </c>
    </row>
    <row r="3841" spans="1:20" ht="43.2" x14ac:dyDescent="0.5500000000000000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9">
        <v>42155.142638888887</v>
      </c>
      <c r="K3841">
        <v>1433042724</v>
      </c>
      <c r="L3841" t="b">
        <v>0</v>
      </c>
      <c r="M3841">
        <v>32</v>
      </c>
      <c r="N3841" t="b">
        <v>1</v>
      </c>
      <c r="O3841" t="s">
        <v>8269</v>
      </c>
      <c r="P3841">
        <f t="shared" si="118"/>
        <v>2015</v>
      </c>
      <c r="Q3841" s="12" t="s">
        <v>8315</v>
      </c>
      <c r="R3841" t="s">
        <v>8316</v>
      </c>
      <c r="S3841">
        <f t="shared" si="119"/>
        <v>5</v>
      </c>
      <c r="T3841" s="17" t="s">
        <v>8369</v>
      </c>
    </row>
    <row r="3842" spans="1:20" ht="43.2" x14ac:dyDescent="0.5500000000000000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9">
        <v>42432.701724537037</v>
      </c>
      <c r="K3842">
        <v>1457023829</v>
      </c>
      <c r="L3842" t="b">
        <v>0</v>
      </c>
      <c r="M3842">
        <v>3</v>
      </c>
      <c r="N3842" t="b">
        <v>1</v>
      </c>
      <c r="O3842" t="s">
        <v>8269</v>
      </c>
      <c r="P3842">
        <f t="shared" si="118"/>
        <v>2016</v>
      </c>
      <c r="Q3842" s="12" t="s">
        <v>8315</v>
      </c>
      <c r="R3842" t="s">
        <v>8316</v>
      </c>
      <c r="S3842">
        <f t="shared" si="119"/>
        <v>3</v>
      </c>
      <c r="T3842" s="17" t="s">
        <v>8367</v>
      </c>
    </row>
    <row r="3843" spans="1:20" ht="43.2" hidden="1" x14ac:dyDescent="0.5500000000000000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9">
        <v>41780.785729166666</v>
      </c>
      <c r="K3843">
        <v>1400698287</v>
      </c>
      <c r="L3843" t="b">
        <v>1</v>
      </c>
      <c r="M3843">
        <v>34</v>
      </c>
      <c r="N3843" t="b">
        <v>0</v>
      </c>
      <c r="O3843" t="s">
        <v>8269</v>
      </c>
      <c r="P3843">
        <f t="shared" ref="P3843:P3906" si="120">YEAR(J3843)</f>
        <v>2014</v>
      </c>
      <c r="Q3843" s="12" t="s">
        <v>8315</v>
      </c>
      <c r="R3843" t="s">
        <v>8316</v>
      </c>
      <c r="S3843">
        <f t="shared" ref="S3843:S3906" si="121">MONTH(J3843)</f>
        <v>5</v>
      </c>
      <c r="T3843" s="17" t="s">
        <v>8369</v>
      </c>
    </row>
    <row r="3844" spans="1:20" ht="43.2" hidden="1" x14ac:dyDescent="0.5500000000000000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9">
        <v>41740.493657407409</v>
      </c>
      <c r="K3844">
        <v>1397217052</v>
      </c>
      <c r="L3844" t="b">
        <v>1</v>
      </c>
      <c r="M3844">
        <v>23</v>
      </c>
      <c r="N3844" t="b">
        <v>0</v>
      </c>
      <c r="O3844" t="s">
        <v>8269</v>
      </c>
      <c r="P3844">
        <f t="shared" si="120"/>
        <v>2014</v>
      </c>
      <c r="Q3844" s="12" t="s">
        <v>8315</v>
      </c>
      <c r="R3844" t="s">
        <v>8316</v>
      </c>
      <c r="S3844">
        <f t="shared" si="121"/>
        <v>4</v>
      </c>
      <c r="T3844" s="17" t="s">
        <v>8368</v>
      </c>
    </row>
    <row r="3845" spans="1:20" ht="43.2" hidden="1" x14ac:dyDescent="0.5500000000000000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9">
        <v>41766.072500000002</v>
      </c>
      <c r="K3845">
        <v>1399427064</v>
      </c>
      <c r="L3845" t="b">
        <v>1</v>
      </c>
      <c r="M3845">
        <v>19</v>
      </c>
      <c r="N3845" t="b">
        <v>0</v>
      </c>
      <c r="O3845" t="s">
        <v>8269</v>
      </c>
      <c r="P3845">
        <f t="shared" si="120"/>
        <v>2014</v>
      </c>
      <c r="Q3845" s="12" t="s">
        <v>8315</v>
      </c>
      <c r="R3845" t="s">
        <v>8316</v>
      </c>
      <c r="S3845">
        <f t="shared" si="121"/>
        <v>5</v>
      </c>
      <c r="T3845" s="17" t="s">
        <v>8369</v>
      </c>
    </row>
    <row r="3846" spans="1:20" ht="43.2" hidden="1" x14ac:dyDescent="0.5500000000000000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9">
        <v>41766.617291666669</v>
      </c>
      <c r="K3846">
        <v>1399474134</v>
      </c>
      <c r="L3846" t="b">
        <v>1</v>
      </c>
      <c r="M3846">
        <v>50</v>
      </c>
      <c r="N3846" t="b">
        <v>0</v>
      </c>
      <c r="O3846" t="s">
        <v>8269</v>
      </c>
      <c r="P3846">
        <f t="shared" si="120"/>
        <v>2014</v>
      </c>
      <c r="Q3846" s="12" t="s">
        <v>8315</v>
      </c>
      <c r="R3846" t="s">
        <v>8316</v>
      </c>
      <c r="S3846">
        <f t="shared" si="121"/>
        <v>5</v>
      </c>
      <c r="T3846" s="17" t="s">
        <v>8369</v>
      </c>
    </row>
    <row r="3847" spans="1:20" ht="57.6" hidden="1" x14ac:dyDescent="0.5500000000000000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9">
        <v>42248.627013888887</v>
      </c>
      <c r="K3847">
        <v>1441119774</v>
      </c>
      <c r="L3847" t="b">
        <v>1</v>
      </c>
      <c r="M3847">
        <v>12</v>
      </c>
      <c r="N3847" t="b">
        <v>0</v>
      </c>
      <c r="O3847" t="s">
        <v>8269</v>
      </c>
      <c r="P3847">
        <f t="shared" si="120"/>
        <v>2015</v>
      </c>
      <c r="Q3847" s="12" t="s">
        <v>8315</v>
      </c>
      <c r="R3847" t="s">
        <v>8316</v>
      </c>
      <c r="S3847">
        <f t="shared" si="121"/>
        <v>9</v>
      </c>
      <c r="T3847" s="17" t="s">
        <v>8373</v>
      </c>
    </row>
    <row r="3848" spans="1:20" ht="43.2" hidden="1" x14ac:dyDescent="0.5500000000000000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9">
        <v>41885.221550925926</v>
      </c>
      <c r="K3848">
        <v>1409721542</v>
      </c>
      <c r="L3848" t="b">
        <v>1</v>
      </c>
      <c r="M3848">
        <v>8</v>
      </c>
      <c r="N3848" t="b">
        <v>0</v>
      </c>
      <c r="O3848" t="s">
        <v>8269</v>
      </c>
      <c r="P3848">
        <f t="shared" si="120"/>
        <v>2014</v>
      </c>
      <c r="Q3848" s="12" t="s">
        <v>8315</v>
      </c>
      <c r="R3848" t="s">
        <v>8316</v>
      </c>
      <c r="S3848">
        <f t="shared" si="121"/>
        <v>9</v>
      </c>
      <c r="T3848" s="17" t="s">
        <v>8373</v>
      </c>
    </row>
    <row r="3849" spans="1:20" ht="43.2" hidden="1" x14ac:dyDescent="0.5500000000000000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9">
        <v>42159.224432870367</v>
      </c>
      <c r="K3849">
        <v>1433395391</v>
      </c>
      <c r="L3849" t="b">
        <v>1</v>
      </c>
      <c r="M3849">
        <v>9</v>
      </c>
      <c r="N3849" t="b">
        <v>0</v>
      </c>
      <c r="O3849" t="s">
        <v>8269</v>
      </c>
      <c r="P3849">
        <f t="shared" si="120"/>
        <v>2015</v>
      </c>
      <c r="Q3849" s="12" t="s">
        <v>8315</v>
      </c>
      <c r="R3849" t="s">
        <v>8316</v>
      </c>
      <c r="S3849">
        <f t="shared" si="121"/>
        <v>6</v>
      </c>
      <c r="T3849" s="17" t="s">
        <v>8370</v>
      </c>
    </row>
    <row r="3850" spans="1:20" ht="43.2" hidden="1" x14ac:dyDescent="0.5500000000000000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9">
        <v>42265.817002314812</v>
      </c>
      <c r="K3850">
        <v>1442604989</v>
      </c>
      <c r="L3850" t="b">
        <v>1</v>
      </c>
      <c r="M3850">
        <v>43</v>
      </c>
      <c r="N3850" t="b">
        <v>0</v>
      </c>
      <c r="O3850" t="s">
        <v>8269</v>
      </c>
      <c r="P3850">
        <f t="shared" si="120"/>
        <v>2015</v>
      </c>
      <c r="Q3850" s="12" t="s">
        <v>8315</v>
      </c>
      <c r="R3850" t="s">
        <v>8316</v>
      </c>
      <c r="S3850">
        <f t="shared" si="121"/>
        <v>9</v>
      </c>
      <c r="T3850" s="17" t="s">
        <v>8373</v>
      </c>
    </row>
    <row r="3851" spans="1:20" ht="43.2" hidden="1" x14ac:dyDescent="0.5500000000000000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9">
        <v>42136.767175925925</v>
      </c>
      <c r="K3851">
        <v>1431455084</v>
      </c>
      <c r="L3851" t="b">
        <v>1</v>
      </c>
      <c r="M3851">
        <v>28</v>
      </c>
      <c r="N3851" t="b">
        <v>0</v>
      </c>
      <c r="O3851" t="s">
        <v>8269</v>
      </c>
      <c r="P3851">
        <f t="shared" si="120"/>
        <v>2015</v>
      </c>
      <c r="Q3851" s="12" t="s">
        <v>8315</v>
      </c>
      <c r="R3851" t="s">
        <v>8316</v>
      </c>
      <c r="S3851">
        <f t="shared" si="121"/>
        <v>5</v>
      </c>
      <c r="T3851" s="17" t="s">
        <v>8369</v>
      </c>
    </row>
    <row r="3852" spans="1:20" ht="28.8" hidden="1" x14ac:dyDescent="0.5500000000000000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9">
        <v>41975.124340277776</v>
      </c>
      <c r="K3852">
        <v>1417489143</v>
      </c>
      <c r="L3852" t="b">
        <v>1</v>
      </c>
      <c r="M3852">
        <v>4</v>
      </c>
      <c r="N3852" t="b">
        <v>0</v>
      </c>
      <c r="O3852" t="s">
        <v>8269</v>
      </c>
      <c r="P3852">
        <f t="shared" si="120"/>
        <v>2014</v>
      </c>
      <c r="Q3852" s="12" t="s">
        <v>8315</v>
      </c>
      <c r="R3852" t="s">
        <v>8316</v>
      </c>
      <c r="S3852">
        <f t="shared" si="121"/>
        <v>12</v>
      </c>
      <c r="T3852" s="17" t="s">
        <v>8376</v>
      </c>
    </row>
    <row r="3853" spans="1:20" ht="43.2" hidden="1" x14ac:dyDescent="0.5500000000000000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9">
        <v>42172.439571759256</v>
      </c>
      <c r="K3853">
        <v>1434537179</v>
      </c>
      <c r="L3853" t="b">
        <v>1</v>
      </c>
      <c r="M3853">
        <v>24</v>
      </c>
      <c r="N3853" t="b">
        <v>0</v>
      </c>
      <c r="O3853" t="s">
        <v>8269</v>
      </c>
      <c r="P3853">
        <f t="shared" si="120"/>
        <v>2015</v>
      </c>
      <c r="Q3853" s="12" t="s">
        <v>8315</v>
      </c>
      <c r="R3853" t="s">
        <v>8316</v>
      </c>
      <c r="S3853">
        <f t="shared" si="121"/>
        <v>6</v>
      </c>
      <c r="T3853" s="17" t="s">
        <v>8370</v>
      </c>
    </row>
    <row r="3854" spans="1:20" ht="43.2" hidden="1" x14ac:dyDescent="0.5500000000000000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9">
        <v>42065.190694444442</v>
      </c>
      <c r="K3854">
        <v>1425270876</v>
      </c>
      <c r="L3854" t="b">
        <v>0</v>
      </c>
      <c r="M3854">
        <v>2</v>
      </c>
      <c r="N3854" t="b">
        <v>0</v>
      </c>
      <c r="O3854" t="s">
        <v>8269</v>
      </c>
      <c r="P3854">
        <f t="shared" si="120"/>
        <v>2015</v>
      </c>
      <c r="Q3854" s="12" t="s">
        <v>8315</v>
      </c>
      <c r="R3854" t="s">
        <v>8316</v>
      </c>
      <c r="S3854">
        <f t="shared" si="121"/>
        <v>3</v>
      </c>
      <c r="T3854" s="17" t="s">
        <v>8367</v>
      </c>
    </row>
    <row r="3855" spans="1:20" ht="28.8" hidden="1" x14ac:dyDescent="0.5500000000000000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9">
        <v>41848.84002314815</v>
      </c>
      <c r="K3855">
        <v>1406578178</v>
      </c>
      <c r="L3855" t="b">
        <v>0</v>
      </c>
      <c r="M3855">
        <v>2</v>
      </c>
      <c r="N3855" t="b">
        <v>0</v>
      </c>
      <c r="O3855" t="s">
        <v>8269</v>
      </c>
      <c r="P3855">
        <f t="shared" si="120"/>
        <v>2014</v>
      </c>
      <c r="Q3855" s="12" t="s">
        <v>8315</v>
      </c>
      <c r="R3855" t="s">
        <v>8316</v>
      </c>
      <c r="S3855">
        <f t="shared" si="121"/>
        <v>7</v>
      </c>
      <c r="T3855" s="17" t="s">
        <v>8371</v>
      </c>
    </row>
    <row r="3856" spans="1:20" ht="28.8" hidden="1" x14ac:dyDescent="0.5500000000000000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9">
        <v>42103.884930555556</v>
      </c>
      <c r="K3856">
        <v>1428614058</v>
      </c>
      <c r="L3856" t="b">
        <v>0</v>
      </c>
      <c r="M3856">
        <v>20</v>
      </c>
      <c r="N3856" t="b">
        <v>0</v>
      </c>
      <c r="O3856" t="s">
        <v>8269</v>
      </c>
      <c r="P3856">
        <f t="shared" si="120"/>
        <v>2015</v>
      </c>
      <c r="Q3856" s="12" t="s">
        <v>8315</v>
      </c>
      <c r="R3856" t="s">
        <v>8316</v>
      </c>
      <c r="S3856">
        <f t="shared" si="121"/>
        <v>4</v>
      </c>
      <c r="T3856" s="17" t="s">
        <v>8368</v>
      </c>
    </row>
    <row r="3857" spans="1:20" ht="43.2" hidden="1" x14ac:dyDescent="0.5500000000000000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9">
        <v>42059.970729166664</v>
      </c>
      <c r="K3857">
        <v>1424819871</v>
      </c>
      <c r="L3857" t="b">
        <v>0</v>
      </c>
      <c r="M3857">
        <v>1</v>
      </c>
      <c r="N3857" t="b">
        <v>0</v>
      </c>
      <c r="O3857" t="s">
        <v>8269</v>
      </c>
      <c r="P3857">
        <f t="shared" si="120"/>
        <v>2015</v>
      </c>
      <c r="Q3857" s="12" t="s">
        <v>8315</v>
      </c>
      <c r="R3857" t="s">
        <v>8316</v>
      </c>
      <c r="S3857">
        <f t="shared" si="121"/>
        <v>2</v>
      </c>
      <c r="T3857" s="17" t="s">
        <v>8366</v>
      </c>
    </row>
    <row r="3858" spans="1:20" ht="43.2" hidden="1" x14ac:dyDescent="0.5500000000000000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9">
        <v>42041.743090277778</v>
      </c>
      <c r="K3858">
        <v>1423245003</v>
      </c>
      <c r="L3858" t="b">
        <v>0</v>
      </c>
      <c r="M3858">
        <v>1</v>
      </c>
      <c r="N3858" t="b">
        <v>0</v>
      </c>
      <c r="O3858" t="s">
        <v>8269</v>
      </c>
      <c r="P3858">
        <f t="shared" si="120"/>
        <v>2015</v>
      </c>
      <c r="Q3858" s="12" t="s">
        <v>8315</v>
      </c>
      <c r="R3858" t="s">
        <v>8316</v>
      </c>
      <c r="S3858">
        <f t="shared" si="121"/>
        <v>2</v>
      </c>
      <c r="T3858" s="17" t="s">
        <v>8366</v>
      </c>
    </row>
    <row r="3859" spans="1:20" ht="43.2" hidden="1" x14ac:dyDescent="0.5500000000000000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9">
        <v>41829.73715277778</v>
      </c>
      <c r="K3859">
        <v>1404927690</v>
      </c>
      <c r="L3859" t="b">
        <v>0</v>
      </c>
      <c r="M3859">
        <v>4</v>
      </c>
      <c r="N3859" t="b">
        <v>0</v>
      </c>
      <c r="O3859" t="s">
        <v>8269</v>
      </c>
      <c r="P3859">
        <f t="shared" si="120"/>
        <v>2014</v>
      </c>
      <c r="Q3859" s="12" t="s">
        <v>8315</v>
      </c>
      <c r="R3859" t="s">
        <v>8316</v>
      </c>
      <c r="S3859">
        <f t="shared" si="121"/>
        <v>7</v>
      </c>
      <c r="T3859" s="17" t="s">
        <v>8371</v>
      </c>
    </row>
    <row r="3860" spans="1:20" ht="43.2" hidden="1" x14ac:dyDescent="0.5500000000000000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9">
        <v>42128.431064814817</v>
      </c>
      <c r="K3860">
        <v>1430734844</v>
      </c>
      <c r="L3860" t="b">
        <v>0</v>
      </c>
      <c r="M3860">
        <v>1</v>
      </c>
      <c r="N3860" t="b">
        <v>0</v>
      </c>
      <c r="O3860" t="s">
        <v>8269</v>
      </c>
      <c r="P3860">
        <f t="shared" si="120"/>
        <v>2015</v>
      </c>
      <c r="Q3860" s="12" t="s">
        <v>8315</v>
      </c>
      <c r="R3860" t="s">
        <v>8316</v>
      </c>
      <c r="S3860">
        <f t="shared" si="121"/>
        <v>5</v>
      </c>
      <c r="T3860" s="17" t="s">
        <v>8369</v>
      </c>
    </row>
    <row r="3861" spans="1:20" ht="43.2" hidden="1" x14ac:dyDescent="0.5500000000000000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9">
        <v>41789.893599537034</v>
      </c>
      <c r="K3861">
        <v>1401485207</v>
      </c>
      <c r="L3861" t="b">
        <v>0</v>
      </c>
      <c r="M3861">
        <v>1</v>
      </c>
      <c r="N3861" t="b">
        <v>0</v>
      </c>
      <c r="O3861" t="s">
        <v>8269</v>
      </c>
      <c r="P3861">
        <f t="shared" si="120"/>
        <v>2014</v>
      </c>
      <c r="Q3861" s="12" t="s">
        <v>8315</v>
      </c>
      <c r="R3861" t="s">
        <v>8316</v>
      </c>
      <c r="S3861">
        <f t="shared" si="121"/>
        <v>5</v>
      </c>
      <c r="T3861" s="17" t="s">
        <v>8369</v>
      </c>
    </row>
    <row r="3862" spans="1:20" ht="43.2" hidden="1" x14ac:dyDescent="0.5500000000000000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9">
        <v>41833.660995370374</v>
      </c>
      <c r="K3862">
        <v>1405266710</v>
      </c>
      <c r="L3862" t="b">
        <v>0</v>
      </c>
      <c r="M3862">
        <v>13</v>
      </c>
      <c r="N3862" t="b">
        <v>0</v>
      </c>
      <c r="O3862" t="s">
        <v>8269</v>
      </c>
      <c r="P3862">
        <f t="shared" si="120"/>
        <v>2014</v>
      </c>
      <c r="Q3862" s="12" t="s">
        <v>8315</v>
      </c>
      <c r="R3862" t="s">
        <v>8316</v>
      </c>
      <c r="S3862">
        <f t="shared" si="121"/>
        <v>7</v>
      </c>
      <c r="T3862" s="17" t="s">
        <v>8371</v>
      </c>
    </row>
    <row r="3863" spans="1:20" hidden="1" x14ac:dyDescent="0.5500000000000000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9">
        <v>41914.590011574073</v>
      </c>
      <c r="K3863">
        <v>1412258977</v>
      </c>
      <c r="L3863" t="b">
        <v>0</v>
      </c>
      <c r="M3863">
        <v>1</v>
      </c>
      <c r="N3863" t="b">
        <v>0</v>
      </c>
      <c r="O3863" t="s">
        <v>8269</v>
      </c>
      <c r="P3863">
        <f t="shared" si="120"/>
        <v>2014</v>
      </c>
      <c r="Q3863" s="12" t="s">
        <v>8315</v>
      </c>
      <c r="R3863" t="s">
        <v>8316</v>
      </c>
      <c r="S3863">
        <f t="shared" si="121"/>
        <v>10</v>
      </c>
      <c r="T3863" s="17" t="s">
        <v>8374</v>
      </c>
    </row>
    <row r="3864" spans="1:20" ht="28.8" hidden="1" x14ac:dyDescent="0.5500000000000000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9">
        <v>42611.261064814818</v>
      </c>
      <c r="K3864">
        <v>1472451356</v>
      </c>
      <c r="L3864" t="b">
        <v>0</v>
      </c>
      <c r="M3864">
        <v>1</v>
      </c>
      <c r="N3864" t="b">
        <v>0</v>
      </c>
      <c r="O3864" t="s">
        <v>8269</v>
      </c>
      <c r="P3864">
        <f t="shared" si="120"/>
        <v>2016</v>
      </c>
      <c r="Q3864" s="12" t="s">
        <v>8315</v>
      </c>
      <c r="R3864" t="s">
        <v>8316</v>
      </c>
      <c r="S3864">
        <f t="shared" si="121"/>
        <v>8</v>
      </c>
      <c r="T3864" s="17" t="s">
        <v>8372</v>
      </c>
    </row>
    <row r="3865" spans="1:20" ht="43.2" hidden="1" x14ac:dyDescent="0.5500000000000000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9">
        <v>42253.633159722223</v>
      </c>
      <c r="K3865">
        <v>1441552305</v>
      </c>
      <c r="L3865" t="b">
        <v>0</v>
      </c>
      <c r="M3865">
        <v>0</v>
      </c>
      <c r="N3865" t="b">
        <v>0</v>
      </c>
      <c r="O3865" t="s">
        <v>8269</v>
      </c>
      <c r="P3865">
        <f t="shared" si="120"/>
        <v>2015</v>
      </c>
      <c r="Q3865" s="12" t="s">
        <v>8315</v>
      </c>
      <c r="R3865" t="s">
        <v>8316</v>
      </c>
      <c r="S3865">
        <f t="shared" si="121"/>
        <v>9</v>
      </c>
      <c r="T3865" s="17" t="s">
        <v>8373</v>
      </c>
    </row>
    <row r="3866" spans="1:20" ht="43.2" hidden="1" x14ac:dyDescent="0.5500000000000000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9">
        <v>42295.891828703701</v>
      </c>
      <c r="K3866">
        <v>1445203454</v>
      </c>
      <c r="L3866" t="b">
        <v>0</v>
      </c>
      <c r="M3866">
        <v>3</v>
      </c>
      <c r="N3866" t="b">
        <v>0</v>
      </c>
      <c r="O3866" t="s">
        <v>8269</v>
      </c>
      <c r="P3866">
        <f t="shared" si="120"/>
        <v>2015</v>
      </c>
      <c r="Q3866" s="12" t="s">
        <v>8315</v>
      </c>
      <c r="R3866" t="s">
        <v>8316</v>
      </c>
      <c r="S3866">
        <f t="shared" si="121"/>
        <v>10</v>
      </c>
      <c r="T3866" s="17" t="s">
        <v>8374</v>
      </c>
    </row>
    <row r="3867" spans="1:20" ht="43.2" hidden="1" x14ac:dyDescent="0.5500000000000000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9">
        <v>41841.651597222219</v>
      </c>
      <c r="K3867">
        <v>1405957098</v>
      </c>
      <c r="L3867" t="b">
        <v>0</v>
      </c>
      <c r="M3867">
        <v>14</v>
      </c>
      <c r="N3867" t="b">
        <v>0</v>
      </c>
      <c r="O3867" t="s">
        <v>8269</v>
      </c>
      <c r="P3867">
        <f t="shared" si="120"/>
        <v>2014</v>
      </c>
      <c r="Q3867" s="12" t="s">
        <v>8315</v>
      </c>
      <c r="R3867" t="s">
        <v>8316</v>
      </c>
      <c r="S3867">
        <f t="shared" si="121"/>
        <v>7</v>
      </c>
      <c r="T3867" s="17" t="s">
        <v>8371</v>
      </c>
    </row>
    <row r="3868" spans="1:20" ht="28.8" hidden="1" x14ac:dyDescent="0.5500000000000000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9">
        <v>42402.947002314817</v>
      </c>
      <c r="K3868">
        <v>1454453021</v>
      </c>
      <c r="L3868" t="b">
        <v>0</v>
      </c>
      <c r="M3868">
        <v>2</v>
      </c>
      <c r="N3868" t="b">
        <v>0</v>
      </c>
      <c r="O3868" t="s">
        <v>8269</v>
      </c>
      <c r="P3868">
        <f t="shared" si="120"/>
        <v>2016</v>
      </c>
      <c r="Q3868" s="12" t="s">
        <v>8315</v>
      </c>
      <c r="R3868" t="s">
        <v>8316</v>
      </c>
      <c r="S3868">
        <f t="shared" si="121"/>
        <v>2</v>
      </c>
      <c r="T3868" s="17" t="s">
        <v>8366</v>
      </c>
    </row>
    <row r="3869" spans="1:20" ht="43.2" hidden="1" x14ac:dyDescent="0.5500000000000000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9">
        <v>42509.814108796294</v>
      </c>
      <c r="K3869">
        <v>1463686339</v>
      </c>
      <c r="L3869" t="b">
        <v>0</v>
      </c>
      <c r="M3869">
        <v>5</v>
      </c>
      <c r="N3869" t="b">
        <v>0</v>
      </c>
      <c r="O3869" t="s">
        <v>8269</v>
      </c>
      <c r="P3869">
        <f t="shared" si="120"/>
        <v>2016</v>
      </c>
      <c r="Q3869" s="12" t="s">
        <v>8315</v>
      </c>
      <c r="R3869" t="s">
        <v>8316</v>
      </c>
      <c r="S3869">
        <f t="shared" si="121"/>
        <v>5</v>
      </c>
      <c r="T3869" s="17" t="s">
        <v>8369</v>
      </c>
    </row>
    <row r="3870" spans="1:20" hidden="1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9">
        <v>41865.659780092596</v>
      </c>
      <c r="K3870">
        <v>1408031405</v>
      </c>
      <c r="L3870" t="b">
        <v>0</v>
      </c>
      <c r="M3870">
        <v>1</v>
      </c>
      <c r="N3870" t="b">
        <v>0</v>
      </c>
      <c r="O3870" t="s">
        <v>8303</v>
      </c>
      <c r="P3870">
        <f t="shared" si="120"/>
        <v>2014</v>
      </c>
      <c r="Q3870" s="12" t="s">
        <v>8315</v>
      </c>
      <c r="R3870" t="s">
        <v>8357</v>
      </c>
      <c r="S3870">
        <f t="shared" si="121"/>
        <v>8</v>
      </c>
      <c r="T3870" s="17" t="s">
        <v>8372</v>
      </c>
    </row>
    <row r="3871" spans="1:20" ht="28.8" hidden="1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9">
        <v>42047.724444444444</v>
      </c>
      <c r="K3871">
        <v>1423761792</v>
      </c>
      <c r="L3871" t="b">
        <v>0</v>
      </c>
      <c r="M3871">
        <v>15</v>
      </c>
      <c r="N3871" t="b">
        <v>0</v>
      </c>
      <c r="O3871" t="s">
        <v>8303</v>
      </c>
      <c r="P3871">
        <f t="shared" si="120"/>
        <v>2015</v>
      </c>
      <c r="Q3871" s="12" t="s">
        <v>8315</v>
      </c>
      <c r="R3871" t="s">
        <v>8357</v>
      </c>
      <c r="S3871">
        <f t="shared" si="121"/>
        <v>2</v>
      </c>
      <c r="T3871" s="17" t="s">
        <v>8366</v>
      </c>
    </row>
    <row r="3872" spans="1:20" ht="43.2" hidden="1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9">
        <v>41793.172199074077</v>
      </c>
      <c r="K3872">
        <v>1401768478</v>
      </c>
      <c r="L3872" t="b">
        <v>0</v>
      </c>
      <c r="M3872">
        <v>10</v>
      </c>
      <c r="N3872" t="b">
        <v>0</v>
      </c>
      <c r="O3872" t="s">
        <v>8303</v>
      </c>
      <c r="P3872">
        <f t="shared" si="120"/>
        <v>2014</v>
      </c>
      <c r="Q3872" s="12" t="s">
        <v>8315</v>
      </c>
      <c r="R3872" t="s">
        <v>8357</v>
      </c>
      <c r="S3872">
        <f t="shared" si="121"/>
        <v>6</v>
      </c>
      <c r="T3872" s="17" t="s">
        <v>8370</v>
      </c>
    </row>
    <row r="3873" spans="1:20" ht="28.8" hidden="1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9">
        <v>42763.780671296299</v>
      </c>
      <c r="K3873">
        <v>1485629050</v>
      </c>
      <c r="L3873" t="b">
        <v>0</v>
      </c>
      <c r="M3873">
        <v>3</v>
      </c>
      <c r="N3873" t="b">
        <v>0</v>
      </c>
      <c r="O3873" t="s">
        <v>8303</v>
      </c>
      <c r="P3873">
        <f t="shared" si="120"/>
        <v>2017</v>
      </c>
      <c r="Q3873" s="12" t="s">
        <v>8315</v>
      </c>
      <c r="R3873" t="s">
        <v>8357</v>
      </c>
      <c r="S3873">
        <f t="shared" si="121"/>
        <v>1</v>
      </c>
      <c r="T3873" s="17" t="s">
        <v>8365</v>
      </c>
    </row>
    <row r="3874" spans="1:20" ht="43.2" hidden="1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9">
        <v>42180.145787037036</v>
      </c>
      <c r="K3874">
        <v>1435202996</v>
      </c>
      <c r="L3874" t="b">
        <v>0</v>
      </c>
      <c r="M3874">
        <v>0</v>
      </c>
      <c r="N3874" t="b">
        <v>0</v>
      </c>
      <c r="O3874" t="s">
        <v>8303</v>
      </c>
      <c r="P3874">
        <f t="shared" si="120"/>
        <v>2015</v>
      </c>
      <c r="Q3874" s="12" t="s">
        <v>8315</v>
      </c>
      <c r="R3874" t="s">
        <v>8357</v>
      </c>
      <c r="S3874">
        <f t="shared" si="121"/>
        <v>6</v>
      </c>
      <c r="T3874" s="17" t="s">
        <v>8370</v>
      </c>
    </row>
    <row r="3875" spans="1:20" ht="43.2" hidden="1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9">
        <v>42255.696006944447</v>
      </c>
      <c r="K3875">
        <v>1441730535</v>
      </c>
      <c r="L3875" t="b">
        <v>0</v>
      </c>
      <c r="M3875">
        <v>0</v>
      </c>
      <c r="N3875" t="b">
        <v>0</v>
      </c>
      <c r="O3875" t="s">
        <v>8303</v>
      </c>
      <c r="P3875">
        <f t="shared" si="120"/>
        <v>2015</v>
      </c>
      <c r="Q3875" s="12" t="s">
        <v>8315</v>
      </c>
      <c r="R3875" t="s">
        <v>8357</v>
      </c>
      <c r="S3875">
        <f t="shared" si="121"/>
        <v>9</v>
      </c>
      <c r="T3875" s="17" t="s">
        <v>8373</v>
      </c>
    </row>
    <row r="3876" spans="1:20" ht="43.2" hidden="1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9">
        <v>42007.016458333332</v>
      </c>
      <c r="K3876">
        <v>1420244622</v>
      </c>
      <c r="L3876" t="b">
        <v>0</v>
      </c>
      <c r="M3876">
        <v>0</v>
      </c>
      <c r="N3876" t="b">
        <v>0</v>
      </c>
      <c r="O3876" t="s">
        <v>8303</v>
      </c>
      <c r="P3876">
        <f t="shared" si="120"/>
        <v>2015</v>
      </c>
      <c r="Q3876" s="12" t="s">
        <v>8315</v>
      </c>
      <c r="R3876" t="s">
        <v>8357</v>
      </c>
      <c r="S3876">
        <f t="shared" si="121"/>
        <v>1</v>
      </c>
      <c r="T3876" s="17" t="s">
        <v>8365</v>
      </c>
    </row>
    <row r="3877" spans="1:20" ht="43.2" hidden="1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9">
        <v>42615.346817129626</v>
      </c>
      <c r="K3877">
        <v>1472804365</v>
      </c>
      <c r="L3877" t="b">
        <v>0</v>
      </c>
      <c r="M3877">
        <v>0</v>
      </c>
      <c r="N3877" t="b">
        <v>0</v>
      </c>
      <c r="O3877" t="s">
        <v>8303</v>
      </c>
      <c r="P3877">
        <f t="shared" si="120"/>
        <v>2016</v>
      </c>
      <c r="Q3877" s="12" t="s">
        <v>8315</v>
      </c>
      <c r="R3877" t="s">
        <v>8357</v>
      </c>
      <c r="S3877">
        <f t="shared" si="121"/>
        <v>9</v>
      </c>
      <c r="T3877" s="17" t="s">
        <v>8373</v>
      </c>
    </row>
    <row r="3878" spans="1:20" ht="43.2" hidden="1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9">
        <v>42372.624166666668</v>
      </c>
      <c r="K3878">
        <v>1451833128</v>
      </c>
      <c r="L3878" t="b">
        <v>0</v>
      </c>
      <c r="M3878">
        <v>46</v>
      </c>
      <c r="N3878" t="b">
        <v>0</v>
      </c>
      <c r="O3878" t="s">
        <v>8303</v>
      </c>
      <c r="P3878">
        <f t="shared" si="120"/>
        <v>2016</v>
      </c>
      <c r="Q3878" s="12" t="s">
        <v>8315</v>
      </c>
      <c r="R3878" t="s">
        <v>8357</v>
      </c>
      <c r="S3878">
        <f t="shared" si="121"/>
        <v>1</v>
      </c>
      <c r="T3878" s="17" t="s">
        <v>8365</v>
      </c>
    </row>
    <row r="3879" spans="1:20" ht="43.2" hidden="1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9">
        <v>42682.677685185183</v>
      </c>
      <c r="K3879">
        <v>1478621752</v>
      </c>
      <c r="L3879" t="b">
        <v>0</v>
      </c>
      <c r="M3879">
        <v>14</v>
      </c>
      <c r="N3879" t="b">
        <v>0</v>
      </c>
      <c r="O3879" t="s">
        <v>8303</v>
      </c>
      <c r="P3879">
        <f t="shared" si="120"/>
        <v>2016</v>
      </c>
      <c r="Q3879" s="12" t="s">
        <v>8315</v>
      </c>
      <c r="R3879" t="s">
        <v>8357</v>
      </c>
      <c r="S3879">
        <f t="shared" si="121"/>
        <v>11</v>
      </c>
      <c r="T3879" s="17" t="s">
        <v>8375</v>
      </c>
    </row>
    <row r="3880" spans="1:20" ht="43.2" hidden="1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9">
        <v>42154.818819444445</v>
      </c>
      <c r="K3880">
        <v>1433014746</v>
      </c>
      <c r="L3880" t="b">
        <v>0</v>
      </c>
      <c r="M3880">
        <v>1</v>
      </c>
      <c r="N3880" t="b">
        <v>0</v>
      </c>
      <c r="O3880" t="s">
        <v>8303</v>
      </c>
      <c r="P3880">
        <f t="shared" si="120"/>
        <v>2015</v>
      </c>
      <c r="Q3880" s="12" t="s">
        <v>8315</v>
      </c>
      <c r="R3880" t="s">
        <v>8357</v>
      </c>
      <c r="S3880">
        <f t="shared" si="121"/>
        <v>5</v>
      </c>
      <c r="T3880" s="17" t="s">
        <v>8369</v>
      </c>
    </row>
    <row r="3881" spans="1:20" ht="43.2" hidden="1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9">
        <v>41999.861064814817</v>
      </c>
      <c r="K3881">
        <v>1419626396</v>
      </c>
      <c r="L3881" t="b">
        <v>0</v>
      </c>
      <c r="M3881">
        <v>0</v>
      </c>
      <c r="N3881" t="b">
        <v>0</v>
      </c>
      <c r="O3881" t="s">
        <v>8303</v>
      </c>
      <c r="P3881">
        <f t="shared" si="120"/>
        <v>2014</v>
      </c>
      <c r="Q3881" s="12" t="s">
        <v>8315</v>
      </c>
      <c r="R3881" t="s">
        <v>8357</v>
      </c>
      <c r="S3881">
        <f t="shared" si="121"/>
        <v>12</v>
      </c>
      <c r="T3881" s="17" t="s">
        <v>8376</v>
      </c>
    </row>
    <row r="3882" spans="1:20" ht="43.2" hidden="1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9">
        <v>41815.815046296295</v>
      </c>
      <c r="K3882">
        <v>1403724820</v>
      </c>
      <c r="L3882" t="b">
        <v>0</v>
      </c>
      <c r="M3882">
        <v>17</v>
      </c>
      <c r="N3882" t="b">
        <v>0</v>
      </c>
      <c r="O3882" t="s">
        <v>8303</v>
      </c>
      <c r="P3882">
        <f t="shared" si="120"/>
        <v>2014</v>
      </c>
      <c r="Q3882" s="12" t="s">
        <v>8315</v>
      </c>
      <c r="R3882" t="s">
        <v>8357</v>
      </c>
      <c r="S3882">
        <f t="shared" si="121"/>
        <v>6</v>
      </c>
      <c r="T3882" s="17" t="s">
        <v>8370</v>
      </c>
    </row>
    <row r="3883" spans="1:20" ht="28.8" hidden="1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9">
        <v>42756.018506944441</v>
      </c>
      <c r="K3883">
        <v>1484958399</v>
      </c>
      <c r="L3883" t="b">
        <v>0</v>
      </c>
      <c r="M3883">
        <v>1</v>
      </c>
      <c r="N3883" t="b">
        <v>0</v>
      </c>
      <c r="O3883" t="s">
        <v>8303</v>
      </c>
      <c r="P3883">
        <f t="shared" si="120"/>
        <v>2017</v>
      </c>
      <c r="Q3883" s="12" t="s">
        <v>8315</v>
      </c>
      <c r="R3883" t="s">
        <v>8357</v>
      </c>
      <c r="S3883">
        <f t="shared" si="121"/>
        <v>1</v>
      </c>
      <c r="T3883" s="17" t="s">
        <v>8365</v>
      </c>
    </row>
    <row r="3884" spans="1:20" ht="43.2" hidden="1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9">
        <v>42373.983449074076</v>
      </c>
      <c r="K3884">
        <v>1451950570</v>
      </c>
      <c r="L3884" t="b">
        <v>0</v>
      </c>
      <c r="M3884">
        <v>0</v>
      </c>
      <c r="N3884" t="b">
        <v>0</v>
      </c>
      <c r="O3884" t="s">
        <v>8303</v>
      </c>
      <c r="P3884">
        <f t="shared" si="120"/>
        <v>2016</v>
      </c>
      <c r="Q3884" s="12" t="s">
        <v>8315</v>
      </c>
      <c r="R3884" t="s">
        <v>8357</v>
      </c>
      <c r="S3884">
        <f t="shared" si="121"/>
        <v>1</v>
      </c>
      <c r="T3884" s="17" t="s">
        <v>8365</v>
      </c>
    </row>
    <row r="3885" spans="1:20" ht="57.6" hidden="1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9">
        <v>41854.602650462963</v>
      </c>
      <c r="K3885">
        <v>1407076069</v>
      </c>
      <c r="L3885" t="b">
        <v>0</v>
      </c>
      <c r="M3885">
        <v>0</v>
      </c>
      <c r="N3885" t="b">
        <v>0</v>
      </c>
      <c r="O3885" t="s">
        <v>8303</v>
      </c>
      <c r="P3885">
        <f t="shared" si="120"/>
        <v>2014</v>
      </c>
      <c r="Q3885" s="12" t="s">
        <v>8315</v>
      </c>
      <c r="R3885" t="s">
        <v>8357</v>
      </c>
      <c r="S3885">
        <f t="shared" si="121"/>
        <v>8</v>
      </c>
      <c r="T3885" s="17" t="s">
        <v>8372</v>
      </c>
    </row>
    <row r="3886" spans="1:20" ht="43.2" hidden="1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9">
        <v>42065.791574074072</v>
      </c>
      <c r="K3886">
        <v>1425322792</v>
      </c>
      <c r="L3886" t="b">
        <v>0</v>
      </c>
      <c r="M3886">
        <v>0</v>
      </c>
      <c r="N3886" t="b">
        <v>0</v>
      </c>
      <c r="O3886" t="s">
        <v>8303</v>
      </c>
      <c r="P3886">
        <f t="shared" si="120"/>
        <v>2015</v>
      </c>
      <c r="Q3886" s="12" t="s">
        <v>8315</v>
      </c>
      <c r="R3886" t="s">
        <v>8357</v>
      </c>
      <c r="S3886">
        <f t="shared" si="121"/>
        <v>3</v>
      </c>
      <c r="T3886" s="17" t="s">
        <v>8367</v>
      </c>
    </row>
    <row r="3887" spans="1:20" ht="43.2" hidden="1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9">
        <v>42469.951284722221</v>
      </c>
      <c r="K3887">
        <v>1460242191</v>
      </c>
      <c r="L3887" t="b">
        <v>0</v>
      </c>
      <c r="M3887">
        <v>0</v>
      </c>
      <c r="N3887" t="b">
        <v>0</v>
      </c>
      <c r="O3887" t="s">
        <v>8303</v>
      </c>
      <c r="P3887">
        <f t="shared" si="120"/>
        <v>2016</v>
      </c>
      <c r="Q3887" s="12" t="s">
        <v>8315</v>
      </c>
      <c r="R3887" t="s">
        <v>8357</v>
      </c>
      <c r="S3887">
        <f t="shared" si="121"/>
        <v>4</v>
      </c>
      <c r="T3887" s="17" t="s">
        <v>8368</v>
      </c>
    </row>
    <row r="3888" spans="1:20" hidden="1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9">
        <v>41954.228032407409</v>
      </c>
      <c r="K3888">
        <v>1415683702</v>
      </c>
      <c r="L3888" t="b">
        <v>0</v>
      </c>
      <c r="M3888">
        <v>0</v>
      </c>
      <c r="N3888" t="b">
        <v>0</v>
      </c>
      <c r="O3888" t="s">
        <v>8303</v>
      </c>
      <c r="P3888">
        <f t="shared" si="120"/>
        <v>2014</v>
      </c>
      <c r="Q3888" s="12" t="s">
        <v>8315</v>
      </c>
      <c r="R3888" t="s">
        <v>8357</v>
      </c>
      <c r="S3888">
        <f t="shared" si="121"/>
        <v>11</v>
      </c>
      <c r="T3888" s="17" t="s">
        <v>8375</v>
      </c>
    </row>
    <row r="3889" spans="1:20" ht="43.2" hidden="1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9">
        <v>42079.857974537037</v>
      </c>
      <c r="K3889">
        <v>1426538129</v>
      </c>
      <c r="L3889" t="b">
        <v>0</v>
      </c>
      <c r="M3889">
        <v>2</v>
      </c>
      <c r="N3889" t="b">
        <v>0</v>
      </c>
      <c r="O3889" t="s">
        <v>8303</v>
      </c>
      <c r="P3889">
        <f t="shared" si="120"/>
        <v>2015</v>
      </c>
      <c r="Q3889" s="12" t="s">
        <v>8315</v>
      </c>
      <c r="R3889" t="s">
        <v>8357</v>
      </c>
      <c r="S3889">
        <f t="shared" si="121"/>
        <v>3</v>
      </c>
      <c r="T3889" s="17" t="s">
        <v>8367</v>
      </c>
    </row>
    <row r="3890" spans="1:20" ht="43.2" hidden="1" x14ac:dyDescent="0.5500000000000000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9">
        <v>42762.545810185184</v>
      </c>
      <c r="K3890">
        <v>1485522358</v>
      </c>
      <c r="L3890" t="b">
        <v>0</v>
      </c>
      <c r="M3890">
        <v>14</v>
      </c>
      <c r="N3890" t="b">
        <v>0</v>
      </c>
      <c r="O3890" t="s">
        <v>8269</v>
      </c>
      <c r="P3890">
        <f t="shared" si="120"/>
        <v>2017</v>
      </c>
      <c r="Q3890" s="12" t="s">
        <v>8315</v>
      </c>
      <c r="R3890" t="s">
        <v>8316</v>
      </c>
      <c r="S3890">
        <f t="shared" si="121"/>
        <v>1</v>
      </c>
      <c r="T3890" s="17" t="s">
        <v>8365</v>
      </c>
    </row>
    <row r="3891" spans="1:20" ht="43.2" hidden="1" x14ac:dyDescent="0.5500000000000000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9">
        <v>41977.004976851851</v>
      </c>
      <c r="K3891">
        <v>1417651630</v>
      </c>
      <c r="L3891" t="b">
        <v>0</v>
      </c>
      <c r="M3891">
        <v>9</v>
      </c>
      <c r="N3891" t="b">
        <v>0</v>
      </c>
      <c r="O3891" t="s">
        <v>8269</v>
      </c>
      <c r="P3891">
        <f t="shared" si="120"/>
        <v>2014</v>
      </c>
      <c r="Q3891" s="12" t="s">
        <v>8315</v>
      </c>
      <c r="R3891" t="s">
        <v>8316</v>
      </c>
      <c r="S3891">
        <f t="shared" si="121"/>
        <v>12</v>
      </c>
      <c r="T3891" s="17" t="s">
        <v>8376</v>
      </c>
    </row>
    <row r="3892" spans="1:20" ht="43.2" hidden="1" x14ac:dyDescent="0.5500000000000000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9">
        <v>42171.758611111109</v>
      </c>
      <c r="K3892">
        <v>1434478344</v>
      </c>
      <c r="L3892" t="b">
        <v>0</v>
      </c>
      <c r="M3892">
        <v>8</v>
      </c>
      <c r="N3892" t="b">
        <v>0</v>
      </c>
      <c r="O3892" t="s">
        <v>8269</v>
      </c>
      <c r="P3892">
        <f t="shared" si="120"/>
        <v>2015</v>
      </c>
      <c r="Q3892" s="12" t="s">
        <v>8315</v>
      </c>
      <c r="R3892" t="s">
        <v>8316</v>
      </c>
      <c r="S3892">
        <f t="shared" si="121"/>
        <v>6</v>
      </c>
      <c r="T3892" s="17" t="s">
        <v>8370</v>
      </c>
    </row>
    <row r="3893" spans="1:20" ht="28.8" hidden="1" x14ac:dyDescent="0.5500000000000000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9">
        <v>42056.132453703707</v>
      </c>
      <c r="K3893">
        <v>1424488244</v>
      </c>
      <c r="L3893" t="b">
        <v>0</v>
      </c>
      <c r="M3893">
        <v>7</v>
      </c>
      <c r="N3893" t="b">
        <v>0</v>
      </c>
      <c r="O3893" t="s">
        <v>8269</v>
      </c>
      <c r="P3893">
        <f t="shared" si="120"/>
        <v>2015</v>
      </c>
      <c r="Q3893" s="12" t="s">
        <v>8315</v>
      </c>
      <c r="R3893" t="s">
        <v>8316</v>
      </c>
      <c r="S3893">
        <f t="shared" si="121"/>
        <v>2</v>
      </c>
      <c r="T3893" s="17" t="s">
        <v>8366</v>
      </c>
    </row>
    <row r="3894" spans="1:20" ht="43.2" hidden="1" x14ac:dyDescent="0.5500000000000000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9">
        <v>41867.652280092596</v>
      </c>
      <c r="K3894">
        <v>1408203557</v>
      </c>
      <c r="L3894" t="b">
        <v>0</v>
      </c>
      <c r="M3894">
        <v>0</v>
      </c>
      <c r="N3894" t="b">
        <v>0</v>
      </c>
      <c r="O3894" t="s">
        <v>8269</v>
      </c>
      <c r="P3894">
        <f t="shared" si="120"/>
        <v>2014</v>
      </c>
      <c r="Q3894" s="12" t="s">
        <v>8315</v>
      </c>
      <c r="R3894" t="s">
        <v>8316</v>
      </c>
      <c r="S3894">
        <f t="shared" si="121"/>
        <v>8</v>
      </c>
      <c r="T3894" s="17" t="s">
        <v>8372</v>
      </c>
    </row>
    <row r="3895" spans="1:20" ht="43.2" hidden="1" x14ac:dyDescent="0.5500000000000000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9">
        <v>41779.657870370371</v>
      </c>
      <c r="K3895">
        <v>1400600840</v>
      </c>
      <c r="L3895" t="b">
        <v>0</v>
      </c>
      <c r="M3895">
        <v>84</v>
      </c>
      <c r="N3895" t="b">
        <v>0</v>
      </c>
      <c r="O3895" t="s">
        <v>8269</v>
      </c>
      <c r="P3895">
        <f t="shared" si="120"/>
        <v>2014</v>
      </c>
      <c r="Q3895" s="12" t="s">
        <v>8315</v>
      </c>
      <c r="R3895" t="s">
        <v>8316</v>
      </c>
      <c r="S3895">
        <f t="shared" si="121"/>
        <v>5</v>
      </c>
      <c r="T3895" s="17" t="s">
        <v>8369</v>
      </c>
    </row>
    <row r="3896" spans="1:20" ht="43.2" hidden="1" x14ac:dyDescent="0.5500000000000000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9">
        <v>42679.958472222221</v>
      </c>
      <c r="K3896">
        <v>1478386812</v>
      </c>
      <c r="L3896" t="b">
        <v>0</v>
      </c>
      <c r="M3896">
        <v>11</v>
      </c>
      <c r="N3896" t="b">
        <v>0</v>
      </c>
      <c r="O3896" t="s">
        <v>8269</v>
      </c>
      <c r="P3896">
        <f t="shared" si="120"/>
        <v>2016</v>
      </c>
      <c r="Q3896" s="12" t="s">
        <v>8315</v>
      </c>
      <c r="R3896" t="s">
        <v>8316</v>
      </c>
      <c r="S3896">
        <f t="shared" si="121"/>
        <v>11</v>
      </c>
      <c r="T3896" s="17" t="s">
        <v>8375</v>
      </c>
    </row>
    <row r="3897" spans="1:20" ht="43.2" hidden="1" x14ac:dyDescent="0.5500000000000000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9">
        <v>42032.250208333331</v>
      </c>
      <c r="K3897">
        <v>1422424818</v>
      </c>
      <c r="L3897" t="b">
        <v>0</v>
      </c>
      <c r="M3897">
        <v>1</v>
      </c>
      <c r="N3897" t="b">
        <v>0</v>
      </c>
      <c r="O3897" t="s">
        <v>8269</v>
      </c>
      <c r="P3897">
        <f t="shared" si="120"/>
        <v>2015</v>
      </c>
      <c r="Q3897" s="12" t="s">
        <v>8315</v>
      </c>
      <c r="R3897" t="s">
        <v>8316</v>
      </c>
      <c r="S3897">
        <f t="shared" si="121"/>
        <v>1</v>
      </c>
      <c r="T3897" s="17" t="s">
        <v>8365</v>
      </c>
    </row>
    <row r="3898" spans="1:20" ht="43.2" hidden="1" x14ac:dyDescent="0.5500000000000000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9">
        <v>41793.191874999997</v>
      </c>
      <c r="K3898">
        <v>1401770178</v>
      </c>
      <c r="L3898" t="b">
        <v>0</v>
      </c>
      <c r="M3898">
        <v>4</v>
      </c>
      <c r="N3898" t="b">
        <v>0</v>
      </c>
      <c r="O3898" t="s">
        <v>8269</v>
      </c>
      <c r="P3898">
        <f t="shared" si="120"/>
        <v>2014</v>
      </c>
      <c r="Q3898" s="12" t="s">
        <v>8315</v>
      </c>
      <c r="R3898" t="s">
        <v>8316</v>
      </c>
      <c r="S3898">
        <f t="shared" si="121"/>
        <v>6</v>
      </c>
      <c r="T3898" s="17" t="s">
        <v>8370</v>
      </c>
    </row>
    <row r="3899" spans="1:20" ht="43.2" hidden="1" x14ac:dyDescent="0.5500000000000000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9">
        <v>41982.873645833337</v>
      </c>
      <c r="K3899">
        <v>1418158683</v>
      </c>
      <c r="L3899" t="b">
        <v>0</v>
      </c>
      <c r="M3899">
        <v>10</v>
      </c>
      <c r="N3899" t="b">
        <v>0</v>
      </c>
      <c r="O3899" t="s">
        <v>8269</v>
      </c>
      <c r="P3899">
        <f t="shared" si="120"/>
        <v>2014</v>
      </c>
      <c r="Q3899" s="12" t="s">
        <v>8315</v>
      </c>
      <c r="R3899" t="s">
        <v>8316</v>
      </c>
      <c r="S3899">
        <f t="shared" si="121"/>
        <v>12</v>
      </c>
      <c r="T3899" s="17" t="s">
        <v>8376</v>
      </c>
    </row>
    <row r="3900" spans="1:20" ht="57.6" hidden="1" x14ac:dyDescent="0.5500000000000000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9">
        <v>42193.482291666667</v>
      </c>
      <c r="K3900">
        <v>1436355270</v>
      </c>
      <c r="L3900" t="b">
        <v>0</v>
      </c>
      <c r="M3900">
        <v>16</v>
      </c>
      <c r="N3900" t="b">
        <v>0</v>
      </c>
      <c r="O3900" t="s">
        <v>8269</v>
      </c>
      <c r="P3900">
        <f t="shared" si="120"/>
        <v>2015</v>
      </c>
      <c r="Q3900" s="12" t="s">
        <v>8315</v>
      </c>
      <c r="R3900" t="s">
        <v>8316</v>
      </c>
      <c r="S3900">
        <f t="shared" si="121"/>
        <v>7</v>
      </c>
      <c r="T3900" s="17" t="s">
        <v>8371</v>
      </c>
    </row>
    <row r="3901" spans="1:20" ht="43.2" hidden="1" x14ac:dyDescent="0.5500000000000000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9">
        <v>41843.775011574071</v>
      </c>
      <c r="K3901">
        <v>1406140561</v>
      </c>
      <c r="L3901" t="b">
        <v>0</v>
      </c>
      <c r="M3901">
        <v>2</v>
      </c>
      <c r="N3901" t="b">
        <v>0</v>
      </c>
      <c r="O3901" t="s">
        <v>8269</v>
      </c>
      <c r="P3901">
        <f t="shared" si="120"/>
        <v>2014</v>
      </c>
      <c r="Q3901" s="12" t="s">
        <v>8315</v>
      </c>
      <c r="R3901" t="s">
        <v>8316</v>
      </c>
      <c r="S3901">
        <f t="shared" si="121"/>
        <v>7</v>
      </c>
      <c r="T3901" s="17" t="s">
        <v>8371</v>
      </c>
    </row>
    <row r="3902" spans="1:20" ht="28.8" hidden="1" x14ac:dyDescent="0.5500000000000000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9">
        <v>42136.092488425929</v>
      </c>
      <c r="K3902">
        <v>1431396791</v>
      </c>
      <c r="L3902" t="b">
        <v>0</v>
      </c>
      <c r="M3902">
        <v>5</v>
      </c>
      <c r="N3902" t="b">
        <v>0</v>
      </c>
      <c r="O3902" t="s">
        <v>8269</v>
      </c>
      <c r="P3902">
        <f t="shared" si="120"/>
        <v>2015</v>
      </c>
      <c r="Q3902" s="12" t="s">
        <v>8315</v>
      </c>
      <c r="R3902" t="s">
        <v>8316</v>
      </c>
      <c r="S3902">
        <f t="shared" si="121"/>
        <v>5</v>
      </c>
      <c r="T3902" s="17" t="s">
        <v>8369</v>
      </c>
    </row>
    <row r="3903" spans="1:20" ht="43.2" hidden="1" x14ac:dyDescent="0.5500000000000000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9">
        <v>42317.826377314814</v>
      </c>
      <c r="K3903">
        <v>1447098599</v>
      </c>
      <c r="L3903" t="b">
        <v>0</v>
      </c>
      <c r="M3903">
        <v>1</v>
      </c>
      <c r="N3903" t="b">
        <v>0</v>
      </c>
      <c r="O3903" t="s">
        <v>8269</v>
      </c>
      <c r="P3903">
        <f t="shared" si="120"/>
        <v>2015</v>
      </c>
      <c r="Q3903" s="12" t="s">
        <v>8315</v>
      </c>
      <c r="R3903" t="s">
        <v>8316</v>
      </c>
      <c r="S3903">
        <f t="shared" si="121"/>
        <v>11</v>
      </c>
      <c r="T3903" s="17" t="s">
        <v>8375</v>
      </c>
    </row>
    <row r="3904" spans="1:20" ht="43.2" hidden="1" x14ac:dyDescent="0.5500000000000000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9">
        <v>42663.468078703707</v>
      </c>
      <c r="K3904">
        <v>1476962042</v>
      </c>
      <c r="L3904" t="b">
        <v>0</v>
      </c>
      <c r="M3904">
        <v>31</v>
      </c>
      <c r="N3904" t="b">
        <v>0</v>
      </c>
      <c r="O3904" t="s">
        <v>8269</v>
      </c>
      <c r="P3904">
        <f t="shared" si="120"/>
        <v>2016</v>
      </c>
      <c r="Q3904" s="12" t="s">
        <v>8315</v>
      </c>
      <c r="R3904" t="s">
        <v>8316</v>
      </c>
      <c r="S3904">
        <f t="shared" si="121"/>
        <v>10</v>
      </c>
      <c r="T3904" s="17" t="s">
        <v>8374</v>
      </c>
    </row>
    <row r="3905" spans="1:20" ht="43.2" hidden="1" x14ac:dyDescent="0.5500000000000000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9">
        <v>42186.01116898148</v>
      </c>
      <c r="K3905">
        <v>1435709765</v>
      </c>
      <c r="L3905" t="b">
        <v>0</v>
      </c>
      <c r="M3905">
        <v>0</v>
      </c>
      <c r="N3905" t="b">
        <v>0</v>
      </c>
      <c r="O3905" t="s">
        <v>8269</v>
      </c>
      <c r="P3905">
        <f t="shared" si="120"/>
        <v>2015</v>
      </c>
      <c r="Q3905" s="12" t="s">
        <v>8315</v>
      </c>
      <c r="R3905" t="s">
        <v>8316</v>
      </c>
      <c r="S3905">
        <f t="shared" si="121"/>
        <v>7</v>
      </c>
      <c r="T3905" s="17" t="s">
        <v>8371</v>
      </c>
    </row>
    <row r="3906" spans="1:20" hidden="1" x14ac:dyDescent="0.5500000000000000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9">
        <v>42095.229166666664</v>
      </c>
      <c r="K3906">
        <v>1427866200</v>
      </c>
      <c r="L3906" t="b">
        <v>0</v>
      </c>
      <c r="M3906">
        <v>2</v>
      </c>
      <c r="N3906" t="b">
        <v>0</v>
      </c>
      <c r="O3906" t="s">
        <v>8269</v>
      </c>
      <c r="P3906">
        <f t="shared" si="120"/>
        <v>2015</v>
      </c>
      <c r="Q3906" s="12" t="s">
        <v>8315</v>
      </c>
      <c r="R3906" t="s">
        <v>8316</v>
      </c>
      <c r="S3906">
        <f t="shared" si="121"/>
        <v>4</v>
      </c>
      <c r="T3906" s="17" t="s">
        <v>8368</v>
      </c>
    </row>
    <row r="3907" spans="1:20" ht="43.2" hidden="1" x14ac:dyDescent="0.5500000000000000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9">
        <v>42124.623877314814</v>
      </c>
      <c r="K3907">
        <v>1430405903</v>
      </c>
      <c r="L3907" t="b">
        <v>0</v>
      </c>
      <c r="M3907">
        <v>7</v>
      </c>
      <c r="N3907" t="b">
        <v>0</v>
      </c>
      <c r="O3907" t="s">
        <v>8269</v>
      </c>
      <c r="P3907">
        <f t="shared" ref="P3907:P3970" si="122">YEAR(J3907)</f>
        <v>2015</v>
      </c>
      <c r="Q3907" s="12" t="s">
        <v>8315</v>
      </c>
      <c r="R3907" t="s">
        <v>8316</v>
      </c>
      <c r="S3907">
        <f t="shared" ref="S3907:S3970" si="123">MONTH(J3907)</f>
        <v>4</v>
      </c>
      <c r="T3907" s="17" t="s">
        <v>8368</v>
      </c>
    </row>
    <row r="3908" spans="1:20" ht="43.2" hidden="1" x14ac:dyDescent="0.5500000000000000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9">
        <v>42143.917743055557</v>
      </c>
      <c r="K3908">
        <v>1432072893</v>
      </c>
      <c r="L3908" t="b">
        <v>0</v>
      </c>
      <c r="M3908">
        <v>16</v>
      </c>
      <c r="N3908" t="b">
        <v>0</v>
      </c>
      <c r="O3908" t="s">
        <v>8269</v>
      </c>
      <c r="P3908">
        <f t="shared" si="122"/>
        <v>2015</v>
      </c>
      <c r="Q3908" s="12" t="s">
        <v>8315</v>
      </c>
      <c r="R3908" t="s">
        <v>8316</v>
      </c>
      <c r="S3908">
        <f t="shared" si="123"/>
        <v>5</v>
      </c>
      <c r="T3908" s="17" t="s">
        <v>8369</v>
      </c>
    </row>
    <row r="3909" spans="1:20" ht="28.8" hidden="1" x14ac:dyDescent="0.5500000000000000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9">
        <v>41906.819513888891</v>
      </c>
      <c r="K3909">
        <v>1411587606</v>
      </c>
      <c r="L3909" t="b">
        <v>0</v>
      </c>
      <c r="M3909">
        <v>4</v>
      </c>
      <c r="N3909" t="b">
        <v>0</v>
      </c>
      <c r="O3909" t="s">
        <v>8269</v>
      </c>
      <c r="P3909">
        <f t="shared" si="122"/>
        <v>2014</v>
      </c>
      <c r="Q3909" s="12" t="s">
        <v>8315</v>
      </c>
      <c r="R3909" t="s">
        <v>8316</v>
      </c>
      <c r="S3909">
        <f t="shared" si="123"/>
        <v>9</v>
      </c>
      <c r="T3909" s="17" t="s">
        <v>8373</v>
      </c>
    </row>
    <row r="3910" spans="1:20" ht="43.2" hidden="1" x14ac:dyDescent="0.5500000000000000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9">
        <v>41834.135370370372</v>
      </c>
      <c r="K3910">
        <v>1405307696</v>
      </c>
      <c r="L3910" t="b">
        <v>0</v>
      </c>
      <c r="M3910">
        <v>4</v>
      </c>
      <c r="N3910" t="b">
        <v>0</v>
      </c>
      <c r="O3910" t="s">
        <v>8269</v>
      </c>
      <c r="P3910">
        <f t="shared" si="122"/>
        <v>2014</v>
      </c>
      <c r="Q3910" s="12" t="s">
        <v>8315</v>
      </c>
      <c r="R3910" t="s">
        <v>8316</v>
      </c>
      <c r="S3910">
        <f t="shared" si="123"/>
        <v>7</v>
      </c>
      <c r="T3910" s="17" t="s">
        <v>8371</v>
      </c>
    </row>
    <row r="3911" spans="1:20" ht="43.2" hidden="1" x14ac:dyDescent="0.5500000000000000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9">
        <v>41863.359282407408</v>
      </c>
      <c r="K3911">
        <v>1407832642</v>
      </c>
      <c r="L3911" t="b">
        <v>0</v>
      </c>
      <c r="M3911">
        <v>4</v>
      </c>
      <c r="N3911" t="b">
        <v>0</v>
      </c>
      <c r="O3911" t="s">
        <v>8269</v>
      </c>
      <c r="P3911">
        <f t="shared" si="122"/>
        <v>2014</v>
      </c>
      <c r="Q3911" s="12" t="s">
        <v>8315</v>
      </c>
      <c r="R3911" t="s">
        <v>8316</v>
      </c>
      <c r="S3911">
        <f t="shared" si="123"/>
        <v>8</v>
      </c>
      <c r="T3911" s="17" t="s">
        <v>8372</v>
      </c>
    </row>
    <row r="3912" spans="1:20" ht="43.2" hidden="1" x14ac:dyDescent="0.5500000000000000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9">
        <v>42224.756909722222</v>
      </c>
      <c r="K3912">
        <v>1439057397</v>
      </c>
      <c r="L3912" t="b">
        <v>0</v>
      </c>
      <c r="M3912">
        <v>3</v>
      </c>
      <c r="N3912" t="b">
        <v>0</v>
      </c>
      <c r="O3912" t="s">
        <v>8269</v>
      </c>
      <c r="P3912">
        <f t="shared" si="122"/>
        <v>2015</v>
      </c>
      <c r="Q3912" s="12" t="s">
        <v>8315</v>
      </c>
      <c r="R3912" t="s">
        <v>8316</v>
      </c>
      <c r="S3912">
        <f t="shared" si="123"/>
        <v>8</v>
      </c>
      <c r="T3912" s="17" t="s">
        <v>8372</v>
      </c>
    </row>
    <row r="3913" spans="1:20" ht="43.2" hidden="1" x14ac:dyDescent="0.5500000000000000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9">
        <v>41939.8122337963</v>
      </c>
      <c r="K3913">
        <v>1414438177</v>
      </c>
      <c r="L3913" t="b">
        <v>0</v>
      </c>
      <c r="M3913">
        <v>36</v>
      </c>
      <c r="N3913" t="b">
        <v>0</v>
      </c>
      <c r="O3913" t="s">
        <v>8269</v>
      </c>
      <c r="P3913">
        <f t="shared" si="122"/>
        <v>2014</v>
      </c>
      <c r="Q3913" s="12" t="s">
        <v>8315</v>
      </c>
      <c r="R3913" t="s">
        <v>8316</v>
      </c>
      <c r="S3913">
        <f t="shared" si="123"/>
        <v>10</v>
      </c>
      <c r="T3913" s="17" t="s">
        <v>8374</v>
      </c>
    </row>
    <row r="3914" spans="1:20" ht="43.2" hidden="1" x14ac:dyDescent="0.5500000000000000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9">
        <v>42059.27002314815</v>
      </c>
      <c r="K3914">
        <v>1424759330</v>
      </c>
      <c r="L3914" t="b">
        <v>0</v>
      </c>
      <c r="M3914">
        <v>1</v>
      </c>
      <c r="N3914" t="b">
        <v>0</v>
      </c>
      <c r="O3914" t="s">
        <v>8269</v>
      </c>
      <c r="P3914">
        <f t="shared" si="122"/>
        <v>2015</v>
      </c>
      <c r="Q3914" s="12" t="s">
        <v>8315</v>
      </c>
      <c r="R3914" t="s">
        <v>8316</v>
      </c>
      <c r="S3914">
        <f t="shared" si="123"/>
        <v>2</v>
      </c>
      <c r="T3914" s="17" t="s">
        <v>8366</v>
      </c>
    </row>
    <row r="3915" spans="1:20" ht="43.2" hidden="1" x14ac:dyDescent="0.5500000000000000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9">
        <v>42308.211215277777</v>
      </c>
      <c r="K3915">
        <v>1446267849</v>
      </c>
      <c r="L3915" t="b">
        <v>0</v>
      </c>
      <c r="M3915">
        <v>7</v>
      </c>
      <c r="N3915" t="b">
        <v>0</v>
      </c>
      <c r="O3915" t="s">
        <v>8269</v>
      </c>
      <c r="P3915">
        <f t="shared" si="122"/>
        <v>2015</v>
      </c>
      <c r="Q3915" s="12" t="s">
        <v>8315</v>
      </c>
      <c r="R3915" t="s">
        <v>8316</v>
      </c>
      <c r="S3915">
        <f t="shared" si="123"/>
        <v>10</v>
      </c>
      <c r="T3915" s="17" t="s">
        <v>8374</v>
      </c>
    </row>
    <row r="3916" spans="1:20" ht="43.2" hidden="1" x14ac:dyDescent="0.5500000000000000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9">
        <v>42114.818935185183</v>
      </c>
      <c r="K3916">
        <v>1429558756</v>
      </c>
      <c r="L3916" t="b">
        <v>0</v>
      </c>
      <c r="M3916">
        <v>27</v>
      </c>
      <c r="N3916" t="b">
        <v>0</v>
      </c>
      <c r="O3916" t="s">
        <v>8269</v>
      </c>
      <c r="P3916">
        <f t="shared" si="122"/>
        <v>2015</v>
      </c>
      <c r="Q3916" s="12" t="s">
        <v>8315</v>
      </c>
      <c r="R3916" t="s">
        <v>8316</v>
      </c>
      <c r="S3916">
        <f t="shared" si="123"/>
        <v>4</v>
      </c>
      <c r="T3916" s="17" t="s">
        <v>8368</v>
      </c>
    </row>
    <row r="3917" spans="1:20" ht="43.2" hidden="1" x14ac:dyDescent="0.5500000000000000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9">
        <v>42492.98505787037</v>
      </c>
      <c r="K3917">
        <v>1462232309</v>
      </c>
      <c r="L3917" t="b">
        <v>0</v>
      </c>
      <c r="M3917">
        <v>1</v>
      </c>
      <c r="N3917" t="b">
        <v>0</v>
      </c>
      <c r="O3917" t="s">
        <v>8269</v>
      </c>
      <c r="P3917">
        <f t="shared" si="122"/>
        <v>2016</v>
      </c>
      <c r="Q3917" s="12" t="s">
        <v>8315</v>
      </c>
      <c r="R3917" t="s">
        <v>8316</v>
      </c>
      <c r="S3917">
        <f t="shared" si="123"/>
        <v>5</v>
      </c>
      <c r="T3917" s="17" t="s">
        <v>8369</v>
      </c>
    </row>
    <row r="3918" spans="1:20" ht="43.2" hidden="1" x14ac:dyDescent="0.5500000000000000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9">
        <v>42494.471666666665</v>
      </c>
      <c r="K3918">
        <v>1462360752</v>
      </c>
      <c r="L3918" t="b">
        <v>0</v>
      </c>
      <c r="M3918">
        <v>0</v>
      </c>
      <c r="N3918" t="b">
        <v>0</v>
      </c>
      <c r="O3918" t="s">
        <v>8269</v>
      </c>
      <c r="P3918">
        <f t="shared" si="122"/>
        <v>2016</v>
      </c>
      <c r="Q3918" s="12" t="s">
        <v>8315</v>
      </c>
      <c r="R3918" t="s">
        <v>8316</v>
      </c>
      <c r="S3918">
        <f t="shared" si="123"/>
        <v>5</v>
      </c>
      <c r="T3918" s="17" t="s">
        <v>8369</v>
      </c>
    </row>
    <row r="3919" spans="1:20" ht="43.2" hidden="1" x14ac:dyDescent="0.5500000000000000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9">
        <v>41863.527326388888</v>
      </c>
      <c r="K3919">
        <v>1407847161</v>
      </c>
      <c r="L3919" t="b">
        <v>0</v>
      </c>
      <c r="M3919">
        <v>1</v>
      </c>
      <c r="N3919" t="b">
        <v>0</v>
      </c>
      <c r="O3919" t="s">
        <v>8269</v>
      </c>
      <c r="P3919">
        <f t="shared" si="122"/>
        <v>2014</v>
      </c>
      <c r="Q3919" s="12" t="s">
        <v>8315</v>
      </c>
      <c r="R3919" t="s">
        <v>8316</v>
      </c>
      <c r="S3919">
        <f t="shared" si="123"/>
        <v>8</v>
      </c>
      <c r="T3919" s="17" t="s">
        <v>8372</v>
      </c>
    </row>
    <row r="3920" spans="1:20" ht="43.2" hidden="1" x14ac:dyDescent="0.5500000000000000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9">
        <v>41843.664618055554</v>
      </c>
      <c r="K3920">
        <v>1406131023</v>
      </c>
      <c r="L3920" t="b">
        <v>0</v>
      </c>
      <c r="M3920">
        <v>3</v>
      </c>
      <c r="N3920" t="b">
        <v>0</v>
      </c>
      <c r="O3920" t="s">
        <v>8269</v>
      </c>
      <c r="P3920">
        <f t="shared" si="122"/>
        <v>2014</v>
      </c>
      <c r="Q3920" s="12" t="s">
        <v>8315</v>
      </c>
      <c r="R3920" t="s">
        <v>8316</v>
      </c>
      <c r="S3920">
        <f t="shared" si="123"/>
        <v>7</v>
      </c>
      <c r="T3920" s="17" t="s">
        <v>8371</v>
      </c>
    </row>
    <row r="3921" spans="1:20" ht="43.2" hidden="1" x14ac:dyDescent="0.5500000000000000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9">
        <v>42358.684872685182</v>
      </c>
      <c r="K3921">
        <v>1450628773</v>
      </c>
      <c r="L3921" t="b">
        <v>0</v>
      </c>
      <c r="M3921">
        <v>3</v>
      </c>
      <c r="N3921" t="b">
        <v>0</v>
      </c>
      <c r="O3921" t="s">
        <v>8269</v>
      </c>
      <c r="P3921">
        <f t="shared" si="122"/>
        <v>2015</v>
      </c>
      <c r="Q3921" s="12" t="s">
        <v>8315</v>
      </c>
      <c r="R3921" t="s">
        <v>8316</v>
      </c>
      <c r="S3921">
        <f t="shared" si="123"/>
        <v>12</v>
      </c>
      <c r="T3921" s="17" t="s">
        <v>8376</v>
      </c>
    </row>
    <row r="3922" spans="1:20" ht="43.2" hidden="1" x14ac:dyDescent="0.5500000000000000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9">
        <v>42657.38726851852</v>
      </c>
      <c r="K3922">
        <v>1476436660</v>
      </c>
      <c r="L3922" t="b">
        <v>0</v>
      </c>
      <c r="M3922">
        <v>3</v>
      </c>
      <c r="N3922" t="b">
        <v>0</v>
      </c>
      <c r="O3922" t="s">
        <v>8269</v>
      </c>
      <c r="P3922">
        <f t="shared" si="122"/>
        <v>2016</v>
      </c>
      <c r="Q3922" s="12" t="s">
        <v>8315</v>
      </c>
      <c r="R3922" t="s">
        <v>8316</v>
      </c>
      <c r="S3922">
        <f t="shared" si="123"/>
        <v>10</v>
      </c>
      <c r="T3922" s="17" t="s">
        <v>8374</v>
      </c>
    </row>
    <row r="3923" spans="1:20" ht="43.2" hidden="1" x14ac:dyDescent="0.5500000000000000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9">
        <v>41926.542303240742</v>
      </c>
      <c r="K3923">
        <v>1413291655</v>
      </c>
      <c r="L3923" t="b">
        <v>0</v>
      </c>
      <c r="M3923">
        <v>0</v>
      </c>
      <c r="N3923" t="b">
        <v>0</v>
      </c>
      <c r="O3923" t="s">
        <v>8269</v>
      </c>
      <c r="P3923">
        <f t="shared" si="122"/>
        <v>2014</v>
      </c>
      <c r="Q3923" s="12" t="s">
        <v>8315</v>
      </c>
      <c r="R3923" t="s">
        <v>8316</v>
      </c>
      <c r="S3923">
        <f t="shared" si="123"/>
        <v>10</v>
      </c>
      <c r="T3923" s="17" t="s">
        <v>8374</v>
      </c>
    </row>
    <row r="3924" spans="1:20" ht="43.2" hidden="1" x14ac:dyDescent="0.5500000000000000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9">
        <v>42020.768634259257</v>
      </c>
      <c r="K3924">
        <v>1421432810</v>
      </c>
      <c r="L3924" t="b">
        <v>0</v>
      </c>
      <c r="M3924">
        <v>6</v>
      </c>
      <c r="N3924" t="b">
        <v>0</v>
      </c>
      <c r="O3924" t="s">
        <v>8269</v>
      </c>
      <c r="P3924">
        <f t="shared" si="122"/>
        <v>2015</v>
      </c>
      <c r="Q3924" s="12" t="s">
        <v>8315</v>
      </c>
      <c r="R3924" t="s">
        <v>8316</v>
      </c>
      <c r="S3924">
        <f t="shared" si="123"/>
        <v>1</v>
      </c>
      <c r="T3924" s="17" t="s">
        <v>8365</v>
      </c>
    </row>
    <row r="3925" spans="1:20" ht="43.2" hidden="1" x14ac:dyDescent="0.5500000000000000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9">
        <v>42075.979988425926</v>
      </c>
      <c r="K3925">
        <v>1426203071</v>
      </c>
      <c r="L3925" t="b">
        <v>0</v>
      </c>
      <c r="M3925">
        <v>17</v>
      </c>
      <c r="N3925" t="b">
        <v>0</v>
      </c>
      <c r="O3925" t="s">
        <v>8269</v>
      </c>
      <c r="P3925">
        <f t="shared" si="122"/>
        <v>2015</v>
      </c>
      <c r="Q3925" s="12" t="s">
        <v>8315</v>
      </c>
      <c r="R3925" t="s">
        <v>8316</v>
      </c>
      <c r="S3925">
        <f t="shared" si="123"/>
        <v>3</v>
      </c>
      <c r="T3925" s="17" t="s">
        <v>8367</v>
      </c>
    </row>
    <row r="3926" spans="1:20" ht="43.2" hidden="1" x14ac:dyDescent="0.5500000000000000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9">
        <v>41786.959745370368</v>
      </c>
      <c r="K3926">
        <v>1401231722</v>
      </c>
      <c r="L3926" t="b">
        <v>0</v>
      </c>
      <c r="M3926">
        <v>40</v>
      </c>
      <c r="N3926" t="b">
        <v>0</v>
      </c>
      <c r="O3926" t="s">
        <v>8269</v>
      </c>
      <c r="P3926">
        <f t="shared" si="122"/>
        <v>2014</v>
      </c>
      <c r="Q3926" s="12" t="s">
        <v>8315</v>
      </c>
      <c r="R3926" t="s">
        <v>8316</v>
      </c>
      <c r="S3926">
        <f t="shared" si="123"/>
        <v>5</v>
      </c>
      <c r="T3926" s="17" t="s">
        <v>8369</v>
      </c>
    </row>
    <row r="3927" spans="1:20" ht="43.2" hidden="1" x14ac:dyDescent="0.5500000000000000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9">
        <v>41820.870821759258</v>
      </c>
      <c r="K3927">
        <v>1404161639</v>
      </c>
      <c r="L3927" t="b">
        <v>0</v>
      </c>
      <c r="M3927">
        <v>3</v>
      </c>
      <c r="N3927" t="b">
        <v>0</v>
      </c>
      <c r="O3927" t="s">
        <v>8269</v>
      </c>
      <c r="P3927">
        <f t="shared" si="122"/>
        <v>2014</v>
      </c>
      <c r="Q3927" s="12" t="s">
        <v>8315</v>
      </c>
      <c r="R3927" t="s">
        <v>8316</v>
      </c>
      <c r="S3927">
        <f t="shared" si="123"/>
        <v>6</v>
      </c>
      <c r="T3927" s="17" t="s">
        <v>8370</v>
      </c>
    </row>
    <row r="3928" spans="1:20" ht="28.8" hidden="1" x14ac:dyDescent="0.5500000000000000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9">
        <v>41970.085046296299</v>
      </c>
      <c r="K3928">
        <v>1417053748</v>
      </c>
      <c r="L3928" t="b">
        <v>0</v>
      </c>
      <c r="M3928">
        <v>1</v>
      </c>
      <c r="N3928" t="b">
        <v>0</v>
      </c>
      <c r="O3928" t="s">
        <v>8269</v>
      </c>
      <c r="P3928">
        <f t="shared" si="122"/>
        <v>2014</v>
      </c>
      <c r="Q3928" s="12" t="s">
        <v>8315</v>
      </c>
      <c r="R3928" t="s">
        <v>8316</v>
      </c>
      <c r="S3928">
        <f t="shared" si="123"/>
        <v>11</v>
      </c>
      <c r="T3928" s="17" t="s">
        <v>8375</v>
      </c>
    </row>
    <row r="3929" spans="1:20" ht="43.2" hidden="1" x14ac:dyDescent="0.5500000000000000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9">
        <v>41830.267407407409</v>
      </c>
      <c r="K3929">
        <v>1404973504</v>
      </c>
      <c r="L3929" t="b">
        <v>0</v>
      </c>
      <c r="M3929">
        <v>2</v>
      </c>
      <c r="N3929" t="b">
        <v>0</v>
      </c>
      <c r="O3929" t="s">
        <v>8269</v>
      </c>
      <c r="P3929">
        <f t="shared" si="122"/>
        <v>2014</v>
      </c>
      <c r="Q3929" s="12" t="s">
        <v>8315</v>
      </c>
      <c r="R3929" t="s">
        <v>8316</v>
      </c>
      <c r="S3929">
        <f t="shared" si="123"/>
        <v>7</v>
      </c>
      <c r="T3929" s="17" t="s">
        <v>8371</v>
      </c>
    </row>
    <row r="3930" spans="1:20" ht="43.2" hidden="1" x14ac:dyDescent="0.5500000000000000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9">
        <v>42265.683182870373</v>
      </c>
      <c r="K3930">
        <v>1442593427</v>
      </c>
      <c r="L3930" t="b">
        <v>0</v>
      </c>
      <c r="M3930">
        <v>7</v>
      </c>
      <c r="N3930" t="b">
        <v>0</v>
      </c>
      <c r="O3930" t="s">
        <v>8269</v>
      </c>
      <c r="P3930">
        <f t="shared" si="122"/>
        <v>2015</v>
      </c>
      <c r="Q3930" s="12" t="s">
        <v>8315</v>
      </c>
      <c r="R3930" t="s">
        <v>8316</v>
      </c>
      <c r="S3930">
        <f t="shared" si="123"/>
        <v>9</v>
      </c>
      <c r="T3930" s="17" t="s">
        <v>8373</v>
      </c>
    </row>
    <row r="3931" spans="1:20" ht="43.2" hidden="1" x14ac:dyDescent="0.5500000000000000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9">
        <v>42601.827141203707</v>
      </c>
      <c r="K3931">
        <v>1471636265</v>
      </c>
      <c r="L3931" t="b">
        <v>0</v>
      </c>
      <c r="M3931">
        <v>14</v>
      </c>
      <c r="N3931" t="b">
        <v>0</v>
      </c>
      <c r="O3931" t="s">
        <v>8269</v>
      </c>
      <c r="P3931">
        <f t="shared" si="122"/>
        <v>2016</v>
      </c>
      <c r="Q3931" s="12" t="s">
        <v>8315</v>
      </c>
      <c r="R3931" t="s">
        <v>8316</v>
      </c>
      <c r="S3931">
        <f t="shared" si="123"/>
        <v>8</v>
      </c>
      <c r="T3931" s="17" t="s">
        <v>8372</v>
      </c>
    </row>
    <row r="3932" spans="1:20" ht="43.2" hidden="1" x14ac:dyDescent="0.5500000000000000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9">
        <v>42433.338750000003</v>
      </c>
      <c r="K3932">
        <v>1457078868</v>
      </c>
      <c r="L3932" t="b">
        <v>0</v>
      </c>
      <c r="M3932">
        <v>0</v>
      </c>
      <c r="N3932" t="b">
        <v>0</v>
      </c>
      <c r="O3932" t="s">
        <v>8269</v>
      </c>
      <c r="P3932">
        <f t="shared" si="122"/>
        <v>2016</v>
      </c>
      <c r="Q3932" s="12" t="s">
        <v>8315</v>
      </c>
      <c r="R3932" t="s">
        <v>8316</v>
      </c>
      <c r="S3932">
        <f t="shared" si="123"/>
        <v>3</v>
      </c>
      <c r="T3932" s="17" t="s">
        <v>8367</v>
      </c>
    </row>
    <row r="3933" spans="1:20" ht="43.2" hidden="1" x14ac:dyDescent="0.5500000000000000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9">
        <v>42228.151701388888</v>
      </c>
      <c r="K3933">
        <v>1439350707</v>
      </c>
      <c r="L3933" t="b">
        <v>0</v>
      </c>
      <c r="M3933">
        <v>0</v>
      </c>
      <c r="N3933" t="b">
        <v>0</v>
      </c>
      <c r="O3933" t="s">
        <v>8269</v>
      </c>
      <c r="P3933">
        <f t="shared" si="122"/>
        <v>2015</v>
      </c>
      <c r="Q3933" s="12" t="s">
        <v>8315</v>
      </c>
      <c r="R3933" t="s">
        <v>8316</v>
      </c>
      <c r="S3933">
        <f t="shared" si="123"/>
        <v>8</v>
      </c>
      <c r="T3933" s="17" t="s">
        <v>8372</v>
      </c>
    </row>
    <row r="3934" spans="1:20" ht="43.2" hidden="1" x14ac:dyDescent="0.5500000000000000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9">
        <v>42415.168564814812</v>
      </c>
      <c r="K3934">
        <v>1455508964</v>
      </c>
      <c r="L3934" t="b">
        <v>0</v>
      </c>
      <c r="M3934">
        <v>1</v>
      </c>
      <c r="N3934" t="b">
        <v>0</v>
      </c>
      <c r="O3934" t="s">
        <v>8269</v>
      </c>
      <c r="P3934">
        <f t="shared" si="122"/>
        <v>2016</v>
      </c>
      <c r="Q3934" s="12" t="s">
        <v>8315</v>
      </c>
      <c r="R3934" t="s">
        <v>8316</v>
      </c>
      <c r="S3934">
        <f t="shared" si="123"/>
        <v>2</v>
      </c>
      <c r="T3934" s="17" t="s">
        <v>8366</v>
      </c>
    </row>
    <row r="3935" spans="1:20" ht="43.2" hidden="1" x14ac:dyDescent="0.5500000000000000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9">
        <v>42538.968310185184</v>
      </c>
      <c r="K3935">
        <v>1466205262</v>
      </c>
      <c r="L3935" t="b">
        <v>0</v>
      </c>
      <c r="M3935">
        <v>12</v>
      </c>
      <c r="N3935" t="b">
        <v>0</v>
      </c>
      <c r="O3935" t="s">
        <v>8269</v>
      </c>
      <c r="P3935">
        <f t="shared" si="122"/>
        <v>2016</v>
      </c>
      <c r="Q3935" s="12" t="s">
        <v>8315</v>
      </c>
      <c r="R3935" t="s">
        <v>8316</v>
      </c>
      <c r="S3935">
        <f t="shared" si="123"/>
        <v>6</v>
      </c>
      <c r="T3935" s="17" t="s">
        <v>8370</v>
      </c>
    </row>
    <row r="3936" spans="1:20" ht="43.2" hidden="1" x14ac:dyDescent="0.5500000000000000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9">
        <v>42233.671747685185</v>
      </c>
      <c r="K3936">
        <v>1439827639</v>
      </c>
      <c r="L3936" t="b">
        <v>0</v>
      </c>
      <c r="M3936">
        <v>12</v>
      </c>
      <c r="N3936" t="b">
        <v>0</v>
      </c>
      <c r="O3936" t="s">
        <v>8269</v>
      </c>
      <c r="P3936">
        <f t="shared" si="122"/>
        <v>2015</v>
      </c>
      <c r="Q3936" s="12" t="s">
        <v>8315</v>
      </c>
      <c r="R3936" t="s">
        <v>8316</v>
      </c>
      <c r="S3936">
        <f t="shared" si="123"/>
        <v>8</v>
      </c>
      <c r="T3936" s="17" t="s">
        <v>8372</v>
      </c>
    </row>
    <row r="3937" spans="1:20" ht="57.6" hidden="1" x14ac:dyDescent="0.5500000000000000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9">
        <v>42221.656782407408</v>
      </c>
      <c r="K3937">
        <v>1438789546</v>
      </c>
      <c r="L3937" t="b">
        <v>0</v>
      </c>
      <c r="M3937">
        <v>23</v>
      </c>
      <c r="N3937" t="b">
        <v>0</v>
      </c>
      <c r="O3937" t="s">
        <v>8269</v>
      </c>
      <c r="P3937">
        <f t="shared" si="122"/>
        <v>2015</v>
      </c>
      <c r="Q3937" s="12" t="s">
        <v>8315</v>
      </c>
      <c r="R3937" t="s">
        <v>8316</v>
      </c>
      <c r="S3937">
        <f t="shared" si="123"/>
        <v>8</v>
      </c>
      <c r="T3937" s="17" t="s">
        <v>8372</v>
      </c>
    </row>
    <row r="3938" spans="1:20" ht="43.2" hidden="1" x14ac:dyDescent="0.5500000000000000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9">
        <v>42675.262962962966</v>
      </c>
      <c r="K3938">
        <v>1477981120</v>
      </c>
      <c r="L3938" t="b">
        <v>0</v>
      </c>
      <c r="M3938">
        <v>0</v>
      </c>
      <c r="N3938" t="b">
        <v>0</v>
      </c>
      <c r="O3938" t="s">
        <v>8269</v>
      </c>
      <c r="P3938">
        <f t="shared" si="122"/>
        <v>2016</v>
      </c>
      <c r="Q3938" s="12" t="s">
        <v>8315</v>
      </c>
      <c r="R3938" t="s">
        <v>8316</v>
      </c>
      <c r="S3938">
        <f t="shared" si="123"/>
        <v>11</v>
      </c>
      <c r="T3938" s="17" t="s">
        <v>8375</v>
      </c>
    </row>
    <row r="3939" spans="1:20" ht="43.2" hidden="1" x14ac:dyDescent="0.5500000000000000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9">
        <v>42534.631481481483</v>
      </c>
      <c r="K3939">
        <v>1465830560</v>
      </c>
      <c r="L3939" t="b">
        <v>0</v>
      </c>
      <c r="M3939">
        <v>10</v>
      </c>
      <c r="N3939" t="b">
        <v>0</v>
      </c>
      <c r="O3939" t="s">
        <v>8269</v>
      </c>
      <c r="P3939">
        <f t="shared" si="122"/>
        <v>2016</v>
      </c>
      <c r="Q3939" s="12" t="s">
        <v>8315</v>
      </c>
      <c r="R3939" t="s">
        <v>8316</v>
      </c>
      <c r="S3939">
        <f t="shared" si="123"/>
        <v>6</v>
      </c>
      <c r="T3939" s="17" t="s">
        <v>8370</v>
      </c>
    </row>
    <row r="3940" spans="1:20" ht="43.2" hidden="1" x14ac:dyDescent="0.5500000000000000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9">
        <v>42151.905717592592</v>
      </c>
      <c r="K3940">
        <v>1432763054</v>
      </c>
      <c r="L3940" t="b">
        <v>0</v>
      </c>
      <c r="M3940">
        <v>5</v>
      </c>
      <c r="N3940" t="b">
        <v>0</v>
      </c>
      <c r="O3940" t="s">
        <v>8269</v>
      </c>
      <c r="P3940">
        <f t="shared" si="122"/>
        <v>2015</v>
      </c>
      <c r="Q3940" s="12" t="s">
        <v>8315</v>
      </c>
      <c r="R3940" t="s">
        <v>8316</v>
      </c>
      <c r="S3940">
        <f t="shared" si="123"/>
        <v>5</v>
      </c>
      <c r="T3940" s="17" t="s">
        <v>8369</v>
      </c>
    </row>
    <row r="3941" spans="1:20" ht="43.2" hidden="1" x14ac:dyDescent="0.5500000000000000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9">
        <v>41915.400219907409</v>
      </c>
      <c r="K3941">
        <v>1412328979</v>
      </c>
      <c r="L3941" t="b">
        <v>0</v>
      </c>
      <c r="M3941">
        <v>1</v>
      </c>
      <c r="N3941" t="b">
        <v>0</v>
      </c>
      <c r="O3941" t="s">
        <v>8269</v>
      </c>
      <c r="P3941">
        <f t="shared" si="122"/>
        <v>2014</v>
      </c>
      <c r="Q3941" s="12" t="s">
        <v>8315</v>
      </c>
      <c r="R3941" t="s">
        <v>8316</v>
      </c>
      <c r="S3941">
        <f t="shared" si="123"/>
        <v>10</v>
      </c>
      <c r="T3941" s="17" t="s">
        <v>8374</v>
      </c>
    </row>
    <row r="3942" spans="1:20" ht="43.2" hidden="1" x14ac:dyDescent="0.5500000000000000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9">
        <v>41961.492488425924</v>
      </c>
      <c r="K3942">
        <v>1416311351</v>
      </c>
      <c r="L3942" t="b">
        <v>0</v>
      </c>
      <c r="M3942">
        <v>2</v>
      </c>
      <c r="N3942" t="b">
        <v>0</v>
      </c>
      <c r="O3942" t="s">
        <v>8269</v>
      </c>
      <c r="P3942">
        <f t="shared" si="122"/>
        <v>2014</v>
      </c>
      <c r="Q3942" s="12" t="s">
        <v>8315</v>
      </c>
      <c r="R3942" t="s">
        <v>8316</v>
      </c>
      <c r="S3942">
        <f t="shared" si="123"/>
        <v>11</v>
      </c>
      <c r="T3942" s="17" t="s">
        <v>8375</v>
      </c>
    </row>
    <row r="3943" spans="1:20" ht="57.6" hidden="1" x14ac:dyDescent="0.5500000000000000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9">
        <v>41940.587233796294</v>
      </c>
      <c r="K3943">
        <v>1414505137</v>
      </c>
      <c r="L3943" t="b">
        <v>0</v>
      </c>
      <c r="M3943">
        <v>2</v>
      </c>
      <c r="N3943" t="b">
        <v>0</v>
      </c>
      <c r="O3943" t="s">
        <v>8269</v>
      </c>
      <c r="P3943">
        <f t="shared" si="122"/>
        <v>2014</v>
      </c>
      <c r="Q3943" s="12" t="s">
        <v>8315</v>
      </c>
      <c r="R3943" t="s">
        <v>8316</v>
      </c>
      <c r="S3943">
        <f t="shared" si="123"/>
        <v>10</v>
      </c>
      <c r="T3943" s="17" t="s">
        <v>8374</v>
      </c>
    </row>
    <row r="3944" spans="1:20" ht="43.2" hidden="1" x14ac:dyDescent="0.5500000000000000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9">
        <v>42111.904097222221</v>
      </c>
      <c r="K3944">
        <v>1429306914</v>
      </c>
      <c r="L3944" t="b">
        <v>0</v>
      </c>
      <c r="M3944">
        <v>0</v>
      </c>
      <c r="N3944" t="b">
        <v>0</v>
      </c>
      <c r="O3944" t="s">
        <v>8269</v>
      </c>
      <c r="P3944">
        <f t="shared" si="122"/>
        <v>2015</v>
      </c>
      <c r="Q3944" s="12" t="s">
        <v>8315</v>
      </c>
      <c r="R3944" t="s">
        <v>8316</v>
      </c>
      <c r="S3944">
        <f t="shared" si="123"/>
        <v>4</v>
      </c>
      <c r="T3944" s="17" t="s">
        <v>8368</v>
      </c>
    </row>
    <row r="3945" spans="1:20" ht="43.2" hidden="1" x14ac:dyDescent="0.5500000000000000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9">
        <v>42279.778564814813</v>
      </c>
      <c r="K3945">
        <v>1443811268</v>
      </c>
      <c r="L3945" t="b">
        <v>0</v>
      </c>
      <c r="M3945">
        <v>13</v>
      </c>
      <c r="N3945" t="b">
        <v>0</v>
      </c>
      <c r="O3945" t="s">
        <v>8269</v>
      </c>
      <c r="P3945">
        <f t="shared" si="122"/>
        <v>2015</v>
      </c>
      <c r="Q3945" s="12" t="s">
        <v>8315</v>
      </c>
      <c r="R3945" t="s">
        <v>8316</v>
      </c>
      <c r="S3945">
        <f t="shared" si="123"/>
        <v>10</v>
      </c>
      <c r="T3945" s="17" t="s">
        <v>8374</v>
      </c>
    </row>
    <row r="3946" spans="1:20" ht="43.2" hidden="1" x14ac:dyDescent="0.5500000000000000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9">
        <v>42213.662905092591</v>
      </c>
      <c r="K3946">
        <v>1438098875</v>
      </c>
      <c r="L3946" t="b">
        <v>0</v>
      </c>
      <c r="M3946">
        <v>0</v>
      </c>
      <c r="N3946" t="b">
        <v>0</v>
      </c>
      <c r="O3946" t="s">
        <v>8269</v>
      </c>
      <c r="P3946">
        <f t="shared" si="122"/>
        <v>2015</v>
      </c>
      <c r="Q3946" s="12" t="s">
        <v>8315</v>
      </c>
      <c r="R3946" t="s">
        <v>8316</v>
      </c>
      <c r="S3946">
        <f t="shared" si="123"/>
        <v>7</v>
      </c>
      <c r="T3946" s="17" t="s">
        <v>8371</v>
      </c>
    </row>
    <row r="3947" spans="1:20" ht="43.2" hidden="1" x14ac:dyDescent="0.5500000000000000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9">
        <v>42109.801712962966</v>
      </c>
      <c r="K3947">
        <v>1429125268</v>
      </c>
      <c r="L3947" t="b">
        <v>0</v>
      </c>
      <c r="M3947">
        <v>1</v>
      </c>
      <c r="N3947" t="b">
        <v>0</v>
      </c>
      <c r="O3947" t="s">
        <v>8269</v>
      </c>
      <c r="P3947">
        <f t="shared" si="122"/>
        <v>2015</v>
      </c>
      <c r="Q3947" s="12" t="s">
        <v>8315</v>
      </c>
      <c r="R3947" t="s">
        <v>8316</v>
      </c>
      <c r="S3947">
        <f t="shared" si="123"/>
        <v>4</v>
      </c>
      <c r="T3947" s="17" t="s">
        <v>8368</v>
      </c>
    </row>
    <row r="3948" spans="1:20" ht="28.8" hidden="1" x14ac:dyDescent="0.5500000000000000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9">
        <v>42031.833587962959</v>
      </c>
      <c r="K3948">
        <v>1422388822</v>
      </c>
      <c r="L3948" t="b">
        <v>0</v>
      </c>
      <c r="M3948">
        <v>5</v>
      </c>
      <c r="N3948" t="b">
        <v>0</v>
      </c>
      <c r="O3948" t="s">
        <v>8269</v>
      </c>
      <c r="P3948">
        <f t="shared" si="122"/>
        <v>2015</v>
      </c>
      <c r="Q3948" s="12" t="s">
        <v>8315</v>
      </c>
      <c r="R3948" t="s">
        <v>8316</v>
      </c>
      <c r="S3948">
        <f t="shared" si="123"/>
        <v>1</v>
      </c>
      <c r="T3948" s="17" t="s">
        <v>8365</v>
      </c>
    </row>
    <row r="3949" spans="1:20" ht="43.2" hidden="1" x14ac:dyDescent="0.5500000000000000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9">
        <v>42615.142870370371</v>
      </c>
      <c r="K3949">
        <v>1472786744</v>
      </c>
      <c r="L3949" t="b">
        <v>0</v>
      </c>
      <c r="M3949">
        <v>2</v>
      </c>
      <c r="N3949" t="b">
        <v>0</v>
      </c>
      <c r="O3949" t="s">
        <v>8269</v>
      </c>
      <c r="P3949">
        <f t="shared" si="122"/>
        <v>2016</v>
      </c>
      <c r="Q3949" s="12" t="s">
        <v>8315</v>
      </c>
      <c r="R3949" t="s">
        <v>8316</v>
      </c>
      <c r="S3949">
        <f t="shared" si="123"/>
        <v>9</v>
      </c>
      <c r="T3949" s="17" t="s">
        <v>8373</v>
      </c>
    </row>
    <row r="3950" spans="1:20" ht="43.2" hidden="1" x14ac:dyDescent="0.5500000000000000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9">
        <v>41829.325497685182</v>
      </c>
      <c r="K3950">
        <v>1404892123</v>
      </c>
      <c r="L3950" t="b">
        <v>0</v>
      </c>
      <c r="M3950">
        <v>0</v>
      </c>
      <c r="N3950" t="b">
        <v>0</v>
      </c>
      <c r="O3950" t="s">
        <v>8269</v>
      </c>
      <c r="P3950">
        <f t="shared" si="122"/>
        <v>2014</v>
      </c>
      <c r="Q3950" s="12" t="s">
        <v>8315</v>
      </c>
      <c r="R3950" t="s">
        <v>8316</v>
      </c>
      <c r="S3950">
        <f t="shared" si="123"/>
        <v>7</v>
      </c>
      <c r="T3950" s="17" t="s">
        <v>8371</v>
      </c>
    </row>
    <row r="3951" spans="1:20" ht="43.2" hidden="1" x14ac:dyDescent="0.5500000000000000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9">
        <v>42016.120613425926</v>
      </c>
      <c r="K3951">
        <v>1421031221</v>
      </c>
      <c r="L3951" t="b">
        <v>0</v>
      </c>
      <c r="M3951">
        <v>32</v>
      </c>
      <c r="N3951" t="b">
        <v>0</v>
      </c>
      <c r="O3951" t="s">
        <v>8269</v>
      </c>
      <c r="P3951">
        <f t="shared" si="122"/>
        <v>2015</v>
      </c>
      <c r="Q3951" s="12" t="s">
        <v>8315</v>
      </c>
      <c r="R3951" t="s">
        <v>8316</v>
      </c>
      <c r="S3951">
        <f t="shared" si="123"/>
        <v>1</v>
      </c>
      <c r="T3951" s="17" t="s">
        <v>8365</v>
      </c>
    </row>
    <row r="3952" spans="1:20" ht="43.2" hidden="1" x14ac:dyDescent="0.5500000000000000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9">
        <v>42439.702314814815</v>
      </c>
      <c r="K3952">
        <v>1457628680</v>
      </c>
      <c r="L3952" t="b">
        <v>0</v>
      </c>
      <c r="M3952">
        <v>1</v>
      </c>
      <c r="N3952" t="b">
        <v>0</v>
      </c>
      <c r="O3952" t="s">
        <v>8269</v>
      </c>
      <c r="P3952">
        <f t="shared" si="122"/>
        <v>2016</v>
      </c>
      <c r="Q3952" s="12" t="s">
        <v>8315</v>
      </c>
      <c r="R3952" t="s">
        <v>8316</v>
      </c>
      <c r="S3952">
        <f t="shared" si="123"/>
        <v>3</v>
      </c>
      <c r="T3952" s="17" t="s">
        <v>8367</v>
      </c>
    </row>
    <row r="3953" spans="1:20" ht="43.2" hidden="1" x14ac:dyDescent="0.5500000000000000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9">
        <v>42433.82571759259</v>
      </c>
      <c r="K3953">
        <v>1457120942</v>
      </c>
      <c r="L3953" t="b">
        <v>0</v>
      </c>
      <c r="M3953">
        <v>1</v>
      </c>
      <c r="N3953" t="b">
        <v>0</v>
      </c>
      <c r="O3953" t="s">
        <v>8269</v>
      </c>
      <c r="P3953">
        <f t="shared" si="122"/>
        <v>2016</v>
      </c>
      <c r="Q3953" s="12" t="s">
        <v>8315</v>
      </c>
      <c r="R3953" t="s">
        <v>8316</v>
      </c>
      <c r="S3953">
        <f t="shared" si="123"/>
        <v>3</v>
      </c>
      <c r="T3953" s="17" t="s">
        <v>8367</v>
      </c>
    </row>
    <row r="3954" spans="1:20" ht="43.2" hidden="1" x14ac:dyDescent="0.5500000000000000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9">
        <v>42243.790393518517</v>
      </c>
      <c r="K3954">
        <v>1440701890</v>
      </c>
      <c r="L3954" t="b">
        <v>0</v>
      </c>
      <c r="M3954">
        <v>1</v>
      </c>
      <c r="N3954" t="b">
        <v>0</v>
      </c>
      <c r="O3954" t="s">
        <v>8269</v>
      </c>
      <c r="P3954">
        <f t="shared" si="122"/>
        <v>2015</v>
      </c>
      <c r="Q3954" s="12" t="s">
        <v>8315</v>
      </c>
      <c r="R3954" t="s">
        <v>8316</v>
      </c>
      <c r="S3954">
        <f t="shared" si="123"/>
        <v>8</v>
      </c>
      <c r="T3954" s="17" t="s">
        <v>8372</v>
      </c>
    </row>
    <row r="3955" spans="1:20" ht="43.2" hidden="1" x14ac:dyDescent="0.5500000000000000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9">
        <v>42550.048449074071</v>
      </c>
      <c r="K3955">
        <v>1467162586</v>
      </c>
      <c r="L3955" t="b">
        <v>0</v>
      </c>
      <c r="M3955">
        <v>0</v>
      </c>
      <c r="N3955" t="b">
        <v>0</v>
      </c>
      <c r="O3955" t="s">
        <v>8269</v>
      </c>
      <c r="P3955">
        <f t="shared" si="122"/>
        <v>2016</v>
      </c>
      <c r="Q3955" s="12" t="s">
        <v>8315</v>
      </c>
      <c r="R3955" t="s">
        <v>8316</v>
      </c>
      <c r="S3955">
        <f t="shared" si="123"/>
        <v>6</v>
      </c>
      <c r="T3955" s="17" t="s">
        <v>8370</v>
      </c>
    </row>
    <row r="3956" spans="1:20" ht="43.2" hidden="1" x14ac:dyDescent="0.5500000000000000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9">
        <v>41774.651203703703</v>
      </c>
      <c r="K3956">
        <v>1400168264</v>
      </c>
      <c r="L3956" t="b">
        <v>0</v>
      </c>
      <c r="M3956">
        <v>0</v>
      </c>
      <c r="N3956" t="b">
        <v>0</v>
      </c>
      <c r="O3956" t="s">
        <v>8269</v>
      </c>
      <c r="P3956">
        <f t="shared" si="122"/>
        <v>2014</v>
      </c>
      <c r="Q3956" s="12" t="s">
        <v>8315</v>
      </c>
      <c r="R3956" t="s">
        <v>8316</v>
      </c>
      <c r="S3956">
        <f t="shared" si="123"/>
        <v>5</v>
      </c>
      <c r="T3956" s="17" t="s">
        <v>8369</v>
      </c>
    </row>
    <row r="3957" spans="1:20" ht="43.2" hidden="1" x14ac:dyDescent="0.5500000000000000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9">
        <v>42306.848854166667</v>
      </c>
      <c r="K3957">
        <v>1446150141</v>
      </c>
      <c r="L3957" t="b">
        <v>0</v>
      </c>
      <c r="M3957">
        <v>8</v>
      </c>
      <c r="N3957" t="b">
        <v>0</v>
      </c>
      <c r="O3957" t="s">
        <v>8269</v>
      </c>
      <c r="P3957">
        <f t="shared" si="122"/>
        <v>2015</v>
      </c>
      <c r="Q3957" s="12" t="s">
        <v>8315</v>
      </c>
      <c r="R3957" t="s">
        <v>8316</v>
      </c>
      <c r="S3957">
        <f t="shared" si="123"/>
        <v>10</v>
      </c>
      <c r="T3957" s="17" t="s">
        <v>8374</v>
      </c>
    </row>
    <row r="3958" spans="1:20" ht="43.2" hidden="1" x14ac:dyDescent="0.5500000000000000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9">
        <v>42457.932025462964</v>
      </c>
      <c r="K3958">
        <v>1459203727</v>
      </c>
      <c r="L3958" t="b">
        <v>0</v>
      </c>
      <c r="M3958">
        <v>0</v>
      </c>
      <c r="N3958" t="b">
        <v>0</v>
      </c>
      <c r="O3958" t="s">
        <v>8269</v>
      </c>
      <c r="P3958">
        <f t="shared" si="122"/>
        <v>2016</v>
      </c>
      <c r="Q3958" s="12" t="s">
        <v>8315</v>
      </c>
      <c r="R3958" t="s">
        <v>8316</v>
      </c>
      <c r="S3958">
        <f t="shared" si="123"/>
        <v>3</v>
      </c>
      <c r="T3958" s="17" t="s">
        <v>8367</v>
      </c>
    </row>
    <row r="3959" spans="1:20" ht="43.2" hidden="1" x14ac:dyDescent="0.5500000000000000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9">
        <v>42513.976319444446</v>
      </c>
      <c r="K3959">
        <v>1464045954</v>
      </c>
      <c r="L3959" t="b">
        <v>0</v>
      </c>
      <c r="M3959">
        <v>1</v>
      </c>
      <c r="N3959" t="b">
        <v>0</v>
      </c>
      <c r="O3959" t="s">
        <v>8269</v>
      </c>
      <c r="P3959">
        <f t="shared" si="122"/>
        <v>2016</v>
      </c>
      <c r="Q3959" s="12" t="s">
        <v>8315</v>
      </c>
      <c r="R3959" t="s">
        <v>8316</v>
      </c>
      <c r="S3959">
        <f t="shared" si="123"/>
        <v>5</v>
      </c>
      <c r="T3959" s="17" t="s">
        <v>8369</v>
      </c>
    </row>
    <row r="3960" spans="1:20" ht="43.2" hidden="1" x14ac:dyDescent="0.5500000000000000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9">
        <v>41816.950370370374</v>
      </c>
      <c r="K3960">
        <v>1403822912</v>
      </c>
      <c r="L3960" t="b">
        <v>0</v>
      </c>
      <c r="M3960">
        <v>16</v>
      </c>
      <c r="N3960" t="b">
        <v>0</v>
      </c>
      <c r="O3960" t="s">
        <v>8269</v>
      </c>
      <c r="P3960">
        <f t="shared" si="122"/>
        <v>2014</v>
      </c>
      <c r="Q3960" s="12" t="s">
        <v>8315</v>
      </c>
      <c r="R3960" t="s">
        <v>8316</v>
      </c>
      <c r="S3960">
        <f t="shared" si="123"/>
        <v>6</v>
      </c>
      <c r="T3960" s="17" t="s">
        <v>8370</v>
      </c>
    </row>
    <row r="3961" spans="1:20" ht="43.2" hidden="1" x14ac:dyDescent="0.5500000000000000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9">
        <v>41880.788842592592</v>
      </c>
      <c r="K3961">
        <v>1409338556</v>
      </c>
      <c r="L3961" t="b">
        <v>0</v>
      </c>
      <c r="M3961">
        <v>12</v>
      </c>
      <c r="N3961" t="b">
        <v>0</v>
      </c>
      <c r="O3961" t="s">
        <v>8269</v>
      </c>
      <c r="P3961">
        <f t="shared" si="122"/>
        <v>2014</v>
      </c>
      <c r="Q3961" s="12" t="s">
        <v>8315</v>
      </c>
      <c r="R3961" t="s">
        <v>8316</v>
      </c>
      <c r="S3961">
        <f t="shared" si="123"/>
        <v>8</v>
      </c>
      <c r="T3961" s="17" t="s">
        <v>8372</v>
      </c>
    </row>
    <row r="3962" spans="1:20" ht="43.2" hidden="1" x14ac:dyDescent="0.5500000000000000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9">
        <v>42342.845555555556</v>
      </c>
      <c r="K3962">
        <v>1449260256</v>
      </c>
      <c r="L3962" t="b">
        <v>0</v>
      </c>
      <c r="M3962">
        <v>4</v>
      </c>
      <c r="N3962" t="b">
        <v>0</v>
      </c>
      <c r="O3962" t="s">
        <v>8269</v>
      </c>
      <c r="P3962">
        <f t="shared" si="122"/>
        <v>2015</v>
      </c>
      <c r="Q3962" s="12" t="s">
        <v>8315</v>
      </c>
      <c r="R3962" t="s">
        <v>8316</v>
      </c>
      <c r="S3962">
        <f t="shared" si="123"/>
        <v>12</v>
      </c>
      <c r="T3962" s="17" t="s">
        <v>8376</v>
      </c>
    </row>
    <row r="3963" spans="1:20" ht="43.2" hidden="1" x14ac:dyDescent="0.5500000000000000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9">
        <v>41745.891319444447</v>
      </c>
      <c r="K3963">
        <v>1397683410</v>
      </c>
      <c r="L3963" t="b">
        <v>0</v>
      </c>
      <c r="M3963">
        <v>2</v>
      </c>
      <c r="N3963" t="b">
        <v>0</v>
      </c>
      <c r="O3963" t="s">
        <v>8269</v>
      </c>
      <c r="P3963">
        <f t="shared" si="122"/>
        <v>2014</v>
      </c>
      <c r="Q3963" s="12" t="s">
        <v>8315</v>
      </c>
      <c r="R3963" t="s">
        <v>8316</v>
      </c>
      <c r="S3963">
        <f t="shared" si="123"/>
        <v>4</v>
      </c>
      <c r="T3963" s="17" t="s">
        <v>8368</v>
      </c>
    </row>
    <row r="3964" spans="1:20" ht="43.2" hidden="1" x14ac:dyDescent="0.5500000000000000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9">
        <v>42311.621458333335</v>
      </c>
      <c r="K3964">
        <v>1446562494</v>
      </c>
      <c r="L3964" t="b">
        <v>0</v>
      </c>
      <c r="M3964">
        <v>3</v>
      </c>
      <c r="N3964" t="b">
        <v>0</v>
      </c>
      <c r="O3964" t="s">
        <v>8269</v>
      </c>
      <c r="P3964">
        <f t="shared" si="122"/>
        <v>2015</v>
      </c>
      <c r="Q3964" s="12" t="s">
        <v>8315</v>
      </c>
      <c r="R3964" t="s">
        <v>8316</v>
      </c>
      <c r="S3964">
        <f t="shared" si="123"/>
        <v>11</v>
      </c>
      <c r="T3964" s="17" t="s">
        <v>8375</v>
      </c>
    </row>
    <row r="3965" spans="1:20" ht="43.2" hidden="1" x14ac:dyDescent="0.5500000000000000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9">
        <v>42296.154131944444</v>
      </c>
      <c r="K3965">
        <v>1445226117</v>
      </c>
      <c r="L3965" t="b">
        <v>0</v>
      </c>
      <c r="M3965">
        <v>0</v>
      </c>
      <c r="N3965" t="b">
        <v>0</v>
      </c>
      <c r="O3965" t="s">
        <v>8269</v>
      </c>
      <c r="P3965">
        <f t="shared" si="122"/>
        <v>2015</v>
      </c>
      <c r="Q3965" s="12" t="s">
        <v>8315</v>
      </c>
      <c r="R3965" t="s">
        <v>8316</v>
      </c>
      <c r="S3965">
        <f t="shared" si="123"/>
        <v>10</v>
      </c>
      <c r="T3965" s="17" t="s">
        <v>8374</v>
      </c>
    </row>
    <row r="3966" spans="1:20" ht="43.2" hidden="1" x14ac:dyDescent="0.5500000000000000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9">
        <v>42053.722060185188</v>
      </c>
      <c r="K3966">
        <v>1424279986</v>
      </c>
      <c r="L3966" t="b">
        <v>0</v>
      </c>
      <c r="M3966">
        <v>3</v>
      </c>
      <c r="N3966" t="b">
        <v>0</v>
      </c>
      <c r="O3966" t="s">
        <v>8269</v>
      </c>
      <c r="P3966">
        <f t="shared" si="122"/>
        <v>2015</v>
      </c>
      <c r="Q3966" s="12" t="s">
        <v>8315</v>
      </c>
      <c r="R3966" t="s">
        <v>8316</v>
      </c>
      <c r="S3966">
        <f t="shared" si="123"/>
        <v>2</v>
      </c>
      <c r="T3966" s="17" t="s">
        <v>8366</v>
      </c>
    </row>
    <row r="3967" spans="1:20" ht="43.2" hidden="1" x14ac:dyDescent="0.5500000000000000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9">
        <v>42414.235879629632</v>
      </c>
      <c r="K3967">
        <v>1455428380</v>
      </c>
      <c r="L3967" t="b">
        <v>0</v>
      </c>
      <c r="M3967">
        <v>4</v>
      </c>
      <c r="N3967" t="b">
        <v>0</v>
      </c>
      <c r="O3967" t="s">
        <v>8269</v>
      </c>
      <c r="P3967">
        <f t="shared" si="122"/>
        <v>2016</v>
      </c>
      <c r="Q3967" s="12" t="s">
        <v>8315</v>
      </c>
      <c r="R3967" t="s">
        <v>8316</v>
      </c>
      <c r="S3967">
        <f t="shared" si="123"/>
        <v>2</v>
      </c>
      <c r="T3967" s="17" t="s">
        <v>8366</v>
      </c>
    </row>
    <row r="3968" spans="1:20" ht="43.2" hidden="1" x14ac:dyDescent="0.5500000000000000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9">
        <v>41801.711550925924</v>
      </c>
      <c r="K3968">
        <v>1402506278</v>
      </c>
      <c r="L3968" t="b">
        <v>0</v>
      </c>
      <c r="M3968">
        <v>2</v>
      </c>
      <c r="N3968" t="b">
        <v>0</v>
      </c>
      <c r="O3968" t="s">
        <v>8269</v>
      </c>
      <c r="P3968">
        <f t="shared" si="122"/>
        <v>2014</v>
      </c>
      <c r="Q3968" s="12" t="s">
        <v>8315</v>
      </c>
      <c r="R3968" t="s">
        <v>8316</v>
      </c>
      <c r="S3968">
        <f t="shared" si="123"/>
        <v>6</v>
      </c>
      <c r="T3968" s="17" t="s">
        <v>8370</v>
      </c>
    </row>
    <row r="3969" spans="1:20" ht="43.2" hidden="1" x14ac:dyDescent="0.5500000000000000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9">
        <v>42770.290590277778</v>
      </c>
      <c r="K3969">
        <v>1486191507</v>
      </c>
      <c r="L3969" t="b">
        <v>0</v>
      </c>
      <c r="M3969">
        <v>10</v>
      </c>
      <c r="N3969" t="b">
        <v>0</v>
      </c>
      <c r="O3969" t="s">
        <v>8269</v>
      </c>
      <c r="P3969">
        <f t="shared" si="122"/>
        <v>2017</v>
      </c>
      <c r="Q3969" s="12" t="s">
        <v>8315</v>
      </c>
      <c r="R3969" t="s">
        <v>8316</v>
      </c>
      <c r="S3969">
        <f t="shared" si="123"/>
        <v>2</v>
      </c>
      <c r="T3969" s="17" t="s">
        <v>8366</v>
      </c>
    </row>
    <row r="3970" spans="1:20" ht="43.2" hidden="1" x14ac:dyDescent="0.5500000000000000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9">
        <v>42452.815659722219</v>
      </c>
      <c r="K3970">
        <v>1458761673</v>
      </c>
      <c r="L3970" t="b">
        <v>0</v>
      </c>
      <c r="M3970">
        <v>11</v>
      </c>
      <c r="N3970" t="b">
        <v>0</v>
      </c>
      <c r="O3970" t="s">
        <v>8269</v>
      </c>
      <c r="P3970">
        <f t="shared" si="122"/>
        <v>2016</v>
      </c>
      <c r="Q3970" s="12" t="s">
        <v>8315</v>
      </c>
      <c r="R3970" t="s">
        <v>8316</v>
      </c>
      <c r="S3970">
        <f t="shared" si="123"/>
        <v>3</v>
      </c>
      <c r="T3970" s="17" t="s">
        <v>8367</v>
      </c>
    </row>
    <row r="3971" spans="1:20" ht="43.2" hidden="1" x14ac:dyDescent="0.5500000000000000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9">
        <v>42601.854699074072</v>
      </c>
      <c r="K3971">
        <v>1471638646</v>
      </c>
      <c r="L3971" t="b">
        <v>0</v>
      </c>
      <c r="M3971">
        <v>6</v>
      </c>
      <c r="N3971" t="b">
        <v>0</v>
      </c>
      <c r="O3971" t="s">
        <v>8269</v>
      </c>
      <c r="P3971">
        <f t="shared" ref="P3971:P4034" si="124">YEAR(J3971)</f>
        <v>2016</v>
      </c>
      <c r="Q3971" s="12" t="s">
        <v>8315</v>
      </c>
      <c r="R3971" t="s">
        <v>8316</v>
      </c>
      <c r="S3971">
        <f t="shared" ref="S3971:S4034" si="125">MONTH(J3971)</f>
        <v>8</v>
      </c>
      <c r="T3971" s="17" t="s">
        <v>8372</v>
      </c>
    </row>
    <row r="3972" spans="1:20" ht="57.6" hidden="1" x14ac:dyDescent="0.5500000000000000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9">
        <v>42447.863553240742</v>
      </c>
      <c r="K3972">
        <v>1458333811</v>
      </c>
      <c r="L3972" t="b">
        <v>0</v>
      </c>
      <c r="M3972">
        <v>2</v>
      </c>
      <c r="N3972" t="b">
        <v>0</v>
      </c>
      <c r="O3972" t="s">
        <v>8269</v>
      </c>
      <c r="P3972">
        <f t="shared" si="124"/>
        <v>2016</v>
      </c>
      <c r="Q3972" s="12" t="s">
        <v>8315</v>
      </c>
      <c r="R3972" t="s">
        <v>8316</v>
      </c>
      <c r="S3972">
        <f t="shared" si="125"/>
        <v>3</v>
      </c>
      <c r="T3972" s="17" t="s">
        <v>8367</v>
      </c>
    </row>
    <row r="3973" spans="1:20" ht="43.2" hidden="1" x14ac:dyDescent="0.5500000000000000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9">
        <v>41811.536180555559</v>
      </c>
      <c r="K3973">
        <v>1403355126</v>
      </c>
      <c r="L3973" t="b">
        <v>0</v>
      </c>
      <c r="M3973">
        <v>6</v>
      </c>
      <c r="N3973" t="b">
        <v>0</v>
      </c>
      <c r="O3973" t="s">
        <v>8269</v>
      </c>
      <c r="P3973">
        <f t="shared" si="124"/>
        <v>2014</v>
      </c>
      <c r="Q3973" s="12" t="s">
        <v>8315</v>
      </c>
      <c r="R3973" t="s">
        <v>8316</v>
      </c>
      <c r="S3973">
        <f t="shared" si="125"/>
        <v>6</v>
      </c>
      <c r="T3973" s="17" t="s">
        <v>8370</v>
      </c>
    </row>
    <row r="3974" spans="1:20" ht="43.2" hidden="1" x14ac:dyDescent="0.5500000000000000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9">
        <v>41981.067523148151</v>
      </c>
      <c r="K3974">
        <v>1418002634</v>
      </c>
      <c r="L3974" t="b">
        <v>0</v>
      </c>
      <c r="M3974">
        <v>8</v>
      </c>
      <c r="N3974" t="b">
        <v>0</v>
      </c>
      <c r="O3974" t="s">
        <v>8269</v>
      </c>
      <c r="P3974">
        <f t="shared" si="124"/>
        <v>2014</v>
      </c>
      <c r="Q3974" s="12" t="s">
        <v>8315</v>
      </c>
      <c r="R3974" t="s">
        <v>8316</v>
      </c>
      <c r="S3974">
        <f t="shared" si="125"/>
        <v>12</v>
      </c>
      <c r="T3974" s="17" t="s">
        <v>8376</v>
      </c>
    </row>
    <row r="3975" spans="1:20" ht="43.2" hidden="1" x14ac:dyDescent="0.5500000000000000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9">
        <v>42469.68414351852</v>
      </c>
      <c r="K3975">
        <v>1460219110</v>
      </c>
      <c r="L3975" t="b">
        <v>0</v>
      </c>
      <c r="M3975">
        <v>37</v>
      </c>
      <c r="N3975" t="b">
        <v>0</v>
      </c>
      <c r="O3975" t="s">
        <v>8269</v>
      </c>
      <c r="P3975">
        <f t="shared" si="124"/>
        <v>2016</v>
      </c>
      <c r="Q3975" s="12" t="s">
        <v>8315</v>
      </c>
      <c r="R3975" t="s">
        <v>8316</v>
      </c>
      <c r="S3975">
        <f t="shared" si="125"/>
        <v>4</v>
      </c>
      <c r="T3975" s="17" t="s">
        <v>8368</v>
      </c>
    </row>
    <row r="3976" spans="1:20" ht="43.2" hidden="1" x14ac:dyDescent="0.5500000000000000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9">
        <v>42493.546851851854</v>
      </c>
      <c r="K3976">
        <v>1462280848</v>
      </c>
      <c r="L3976" t="b">
        <v>0</v>
      </c>
      <c r="M3976">
        <v>11</v>
      </c>
      <c r="N3976" t="b">
        <v>0</v>
      </c>
      <c r="O3976" t="s">
        <v>8269</v>
      </c>
      <c r="P3976">
        <f t="shared" si="124"/>
        <v>2016</v>
      </c>
      <c r="Q3976" s="12" t="s">
        <v>8315</v>
      </c>
      <c r="R3976" t="s">
        <v>8316</v>
      </c>
      <c r="S3976">
        <f t="shared" si="125"/>
        <v>5</v>
      </c>
      <c r="T3976" s="17" t="s">
        <v>8369</v>
      </c>
    </row>
    <row r="3977" spans="1:20" ht="43.2" hidden="1" x14ac:dyDescent="0.5500000000000000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9">
        <v>42534.866875</v>
      </c>
      <c r="K3977">
        <v>1465850898</v>
      </c>
      <c r="L3977" t="b">
        <v>0</v>
      </c>
      <c r="M3977">
        <v>0</v>
      </c>
      <c r="N3977" t="b">
        <v>0</v>
      </c>
      <c r="O3977" t="s">
        <v>8269</v>
      </c>
      <c r="P3977">
        <f t="shared" si="124"/>
        <v>2016</v>
      </c>
      <c r="Q3977" s="12" t="s">
        <v>8315</v>
      </c>
      <c r="R3977" t="s">
        <v>8316</v>
      </c>
      <c r="S3977">
        <f t="shared" si="125"/>
        <v>6</v>
      </c>
      <c r="T3977" s="17" t="s">
        <v>8370</v>
      </c>
    </row>
    <row r="3978" spans="1:20" ht="43.2" hidden="1" x14ac:dyDescent="0.5500000000000000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9">
        <v>41830.858344907407</v>
      </c>
      <c r="K3978">
        <v>1405024561</v>
      </c>
      <c r="L3978" t="b">
        <v>0</v>
      </c>
      <c r="M3978">
        <v>10</v>
      </c>
      <c r="N3978" t="b">
        <v>0</v>
      </c>
      <c r="O3978" t="s">
        <v>8269</v>
      </c>
      <c r="P3978">
        <f t="shared" si="124"/>
        <v>2014</v>
      </c>
      <c r="Q3978" s="12" t="s">
        <v>8315</v>
      </c>
      <c r="R3978" t="s">
        <v>8316</v>
      </c>
      <c r="S3978">
        <f t="shared" si="125"/>
        <v>7</v>
      </c>
      <c r="T3978" s="17" t="s">
        <v>8371</v>
      </c>
    </row>
    <row r="3979" spans="1:20" ht="43.2" hidden="1" x14ac:dyDescent="0.5500000000000000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9">
        <v>42543.788564814815</v>
      </c>
      <c r="K3979">
        <v>1466621732</v>
      </c>
      <c r="L3979" t="b">
        <v>0</v>
      </c>
      <c r="M3979">
        <v>6</v>
      </c>
      <c r="N3979" t="b">
        <v>0</v>
      </c>
      <c r="O3979" t="s">
        <v>8269</v>
      </c>
      <c r="P3979">
        <f t="shared" si="124"/>
        <v>2016</v>
      </c>
      <c r="Q3979" s="12" t="s">
        <v>8315</v>
      </c>
      <c r="R3979" t="s">
        <v>8316</v>
      </c>
      <c r="S3979">
        <f t="shared" si="125"/>
        <v>6</v>
      </c>
      <c r="T3979" s="17" t="s">
        <v>8370</v>
      </c>
    </row>
    <row r="3980" spans="1:20" ht="43.2" hidden="1" x14ac:dyDescent="0.5500000000000000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9">
        <v>41975.642974537041</v>
      </c>
      <c r="K3980">
        <v>1417533953</v>
      </c>
      <c r="L3980" t="b">
        <v>0</v>
      </c>
      <c r="M3980">
        <v>8</v>
      </c>
      <c r="N3980" t="b">
        <v>0</v>
      </c>
      <c r="O3980" t="s">
        <v>8269</v>
      </c>
      <c r="P3980">
        <f t="shared" si="124"/>
        <v>2014</v>
      </c>
      <c r="Q3980" s="12" t="s">
        <v>8315</v>
      </c>
      <c r="R3980" t="s">
        <v>8316</v>
      </c>
      <c r="S3980">
        <f t="shared" si="125"/>
        <v>12</v>
      </c>
      <c r="T3980" s="17" t="s">
        <v>8376</v>
      </c>
    </row>
    <row r="3981" spans="1:20" ht="43.2" hidden="1" x14ac:dyDescent="0.5500000000000000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9">
        <v>42069.903437499997</v>
      </c>
      <c r="K3981">
        <v>1425678057</v>
      </c>
      <c r="L3981" t="b">
        <v>0</v>
      </c>
      <c r="M3981">
        <v>6</v>
      </c>
      <c r="N3981" t="b">
        <v>0</v>
      </c>
      <c r="O3981" t="s">
        <v>8269</v>
      </c>
      <c r="P3981">
        <f t="shared" si="124"/>
        <v>2015</v>
      </c>
      <c r="Q3981" s="12" t="s">
        <v>8315</v>
      </c>
      <c r="R3981" t="s">
        <v>8316</v>
      </c>
      <c r="S3981">
        <f t="shared" si="125"/>
        <v>3</v>
      </c>
      <c r="T3981" s="17" t="s">
        <v>8367</v>
      </c>
    </row>
    <row r="3982" spans="1:20" ht="43.2" hidden="1" x14ac:dyDescent="0.5500000000000000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9">
        <v>41795.598923611113</v>
      </c>
      <c r="K3982">
        <v>1401978147</v>
      </c>
      <c r="L3982" t="b">
        <v>0</v>
      </c>
      <c r="M3982">
        <v>7</v>
      </c>
      <c r="N3982" t="b">
        <v>0</v>
      </c>
      <c r="O3982" t="s">
        <v>8269</v>
      </c>
      <c r="P3982">
        <f t="shared" si="124"/>
        <v>2014</v>
      </c>
      <c r="Q3982" s="12" t="s">
        <v>8315</v>
      </c>
      <c r="R3982" t="s">
        <v>8316</v>
      </c>
      <c r="S3982">
        <f t="shared" si="125"/>
        <v>6</v>
      </c>
      <c r="T3982" s="17" t="s">
        <v>8370</v>
      </c>
    </row>
    <row r="3983" spans="1:20" ht="28.8" hidden="1" x14ac:dyDescent="0.5500000000000000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9">
        <v>42508.179965277777</v>
      </c>
      <c r="K3983">
        <v>1463545149</v>
      </c>
      <c r="L3983" t="b">
        <v>0</v>
      </c>
      <c r="M3983">
        <v>7</v>
      </c>
      <c r="N3983" t="b">
        <v>0</v>
      </c>
      <c r="O3983" t="s">
        <v>8269</v>
      </c>
      <c r="P3983">
        <f t="shared" si="124"/>
        <v>2016</v>
      </c>
      <c r="Q3983" s="12" t="s">
        <v>8315</v>
      </c>
      <c r="R3983" t="s">
        <v>8316</v>
      </c>
      <c r="S3983">
        <f t="shared" si="125"/>
        <v>5</v>
      </c>
      <c r="T3983" s="17" t="s">
        <v>8369</v>
      </c>
    </row>
    <row r="3984" spans="1:20" ht="57.6" hidden="1" x14ac:dyDescent="0.5500000000000000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9">
        <v>42132.809953703705</v>
      </c>
      <c r="K3984">
        <v>1431113180</v>
      </c>
      <c r="L3984" t="b">
        <v>0</v>
      </c>
      <c r="M3984">
        <v>5</v>
      </c>
      <c r="N3984" t="b">
        <v>0</v>
      </c>
      <c r="O3984" t="s">
        <v>8269</v>
      </c>
      <c r="P3984">
        <f t="shared" si="124"/>
        <v>2015</v>
      </c>
      <c r="Q3984" s="12" t="s">
        <v>8315</v>
      </c>
      <c r="R3984" t="s">
        <v>8316</v>
      </c>
      <c r="S3984">
        <f t="shared" si="125"/>
        <v>5</v>
      </c>
      <c r="T3984" s="17" t="s">
        <v>8369</v>
      </c>
    </row>
    <row r="3985" spans="1:20" ht="43.2" hidden="1" x14ac:dyDescent="0.5500000000000000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9">
        <v>41747.86986111111</v>
      </c>
      <c r="K3985">
        <v>1397854356</v>
      </c>
      <c r="L3985" t="b">
        <v>0</v>
      </c>
      <c r="M3985">
        <v>46</v>
      </c>
      <c r="N3985" t="b">
        <v>0</v>
      </c>
      <c r="O3985" t="s">
        <v>8269</v>
      </c>
      <c r="P3985">
        <f t="shared" si="124"/>
        <v>2014</v>
      </c>
      <c r="Q3985" s="12" t="s">
        <v>8315</v>
      </c>
      <c r="R3985" t="s">
        <v>8316</v>
      </c>
      <c r="S3985">
        <f t="shared" si="125"/>
        <v>4</v>
      </c>
      <c r="T3985" s="17" t="s">
        <v>8368</v>
      </c>
    </row>
    <row r="3986" spans="1:20" ht="43.2" hidden="1" x14ac:dyDescent="0.5500000000000000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9">
        <v>41920.963472222225</v>
      </c>
      <c r="K3986">
        <v>1412809644</v>
      </c>
      <c r="L3986" t="b">
        <v>0</v>
      </c>
      <c r="M3986">
        <v>10</v>
      </c>
      <c r="N3986" t="b">
        <v>0</v>
      </c>
      <c r="O3986" t="s">
        <v>8269</v>
      </c>
      <c r="P3986">
        <f t="shared" si="124"/>
        <v>2014</v>
      </c>
      <c r="Q3986" s="12" t="s">
        <v>8315</v>
      </c>
      <c r="R3986" t="s">
        <v>8316</v>
      </c>
      <c r="S3986">
        <f t="shared" si="125"/>
        <v>10</v>
      </c>
      <c r="T3986" s="17" t="s">
        <v>8374</v>
      </c>
    </row>
    <row r="3987" spans="1:20" ht="57.6" hidden="1" x14ac:dyDescent="0.5500000000000000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9">
        <v>42399.707407407404</v>
      </c>
      <c r="K3987">
        <v>1454173120</v>
      </c>
      <c r="L3987" t="b">
        <v>0</v>
      </c>
      <c r="M3987">
        <v>19</v>
      </c>
      <c r="N3987" t="b">
        <v>0</v>
      </c>
      <c r="O3987" t="s">
        <v>8269</v>
      </c>
      <c r="P3987">
        <f t="shared" si="124"/>
        <v>2016</v>
      </c>
      <c r="Q3987" s="12" t="s">
        <v>8315</v>
      </c>
      <c r="R3987" t="s">
        <v>8316</v>
      </c>
      <c r="S3987">
        <f t="shared" si="125"/>
        <v>1</v>
      </c>
      <c r="T3987" s="17" t="s">
        <v>8365</v>
      </c>
    </row>
    <row r="3988" spans="1:20" ht="43.2" hidden="1" x14ac:dyDescent="0.5500000000000000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9">
        <v>42467.548541666663</v>
      </c>
      <c r="K3988">
        <v>1460034594</v>
      </c>
      <c r="L3988" t="b">
        <v>0</v>
      </c>
      <c r="M3988">
        <v>13</v>
      </c>
      <c r="N3988" t="b">
        <v>0</v>
      </c>
      <c r="O3988" t="s">
        <v>8269</v>
      </c>
      <c r="P3988">
        <f t="shared" si="124"/>
        <v>2016</v>
      </c>
      <c r="Q3988" s="12" t="s">
        <v>8315</v>
      </c>
      <c r="R3988" t="s">
        <v>8316</v>
      </c>
      <c r="S3988">
        <f t="shared" si="125"/>
        <v>4</v>
      </c>
      <c r="T3988" s="17" t="s">
        <v>8368</v>
      </c>
    </row>
    <row r="3989" spans="1:20" ht="43.2" hidden="1" x14ac:dyDescent="0.5500000000000000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9">
        <v>41765.92465277778</v>
      </c>
      <c r="K3989">
        <v>1399414290</v>
      </c>
      <c r="L3989" t="b">
        <v>0</v>
      </c>
      <c r="M3989">
        <v>13</v>
      </c>
      <c r="N3989" t="b">
        <v>0</v>
      </c>
      <c r="O3989" t="s">
        <v>8269</v>
      </c>
      <c r="P3989">
        <f t="shared" si="124"/>
        <v>2014</v>
      </c>
      <c r="Q3989" s="12" t="s">
        <v>8315</v>
      </c>
      <c r="R3989" t="s">
        <v>8316</v>
      </c>
      <c r="S3989">
        <f t="shared" si="125"/>
        <v>5</v>
      </c>
      <c r="T3989" s="17" t="s">
        <v>8369</v>
      </c>
    </row>
    <row r="3990" spans="1:20" ht="28.8" hidden="1" x14ac:dyDescent="0.5500000000000000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9">
        <v>42230.08116898148</v>
      </c>
      <c r="K3990">
        <v>1439517413</v>
      </c>
      <c r="L3990" t="b">
        <v>0</v>
      </c>
      <c r="M3990">
        <v>4</v>
      </c>
      <c r="N3990" t="b">
        <v>0</v>
      </c>
      <c r="O3990" t="s">
        <v>8269</v>
      </c>
      <c r="P3990">
        <f t="shared" si="124"/>
        <v>2015</v>
      </c>
      <c r="Q3990" s="12" t="s">
        <v>8315</v>
      </c>
      <c r="R3990" t="s">
        <v>8316</v>
      </c>
      <c r="S3990">
        <f t="shared" si="125"/>
        <v>8</v>
      </c>
      <c r="T3990" s="17" t="s">
        <v>8372</v>
      </c>
    </row>
    <row r="3991" spans="1:20" ht="43.2" hidden="1" x14ac:dyDescent="0.5500000000000000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9">
        <v>42286.749780092592</v>
      </c>
      <c r="K3991">
        <v>1444413581</v>
      </c>
      <c r="L3991" t="b">
        <v>0</v>
      </c>
      <c r="M3991">
        <v>0</v>
      </c>
      <c r="N3991" t="b">
        <v>0</v>
      </c>
      <c r="O3991" t="s">
        <v>8269</v>
      </c>
      <c r="P3991">
        <f t="shared" si="124"/>
        <v>2015</v>
      </c>
      <c r="Q3991" s="12" t="s">
        <v>8315</v>
      </c>
      <c r="R3991" t="s">
        <v>8316</v>
      </c>
      <c r="S3991">
        <f t="shared" si="125"/>
        <v>10</v>
      </c>
      <c r="T3991" s="17" t="s">
        <v>8374</v>
      </c>
    </row>
    <row r="3992" spans="1:20" ht="43.2" hidden="1" x14ac:dyDescent="0.5500000000000000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9">
        <v>42401.672372685185</v>
      </c>
      <c r="K3992">
        <v>1454342893</v>
      </c>
      <c r="L3992" t="b">
        <v>0</v>
      </c>
      <c r="M3992">
        <v>3</v>
      </c>
      <c r="N3992" t="b">
        <v>0</v>
      </c>
      <c r="O3992" t="s">
        <v>8269</v>
      </c>
      <c r="P3992">
        <f t="shared" si="124"/>
        <v>2016</v>
      </c>
      <c r="Q3992" s="12" t="s">
        <v>8315</v>
      </c>
      <c r="R3992" t="s">
        <v>8316</v>
      </c>
      <c r="S3992">
        <f t="shared" si="125"/>
        <v>2</v>
      </c>
      <c r="T3992" s="17" t="s">
        <v>8366</v>
      </c>
    </row>
    <row r="3993" spans="1:20" ht="28.8" hidden="1" x14ac:dyDescent="0.5500000000000000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9">
        <v>42125.644467592596</v>
      </c>
      <c r="K3993">
        <v>1430494082</v>
      </c>
      <c r="L3993" t="b">
        <v>0</v>
      </c>
      <c r="M3993">
        <v>1</v>
      </c>
      <c r="N3993" t="b">
        <v>0</v>
      </c>
      <c r="O3993" t="s">
        <v>8269</v>
      </c>
      <c r="P3993">
        <f t="shared" si="124"/>
        <v>2015</v>
      </c>
      <c r="Q3993" s="12" t="s">
        <v>8315</v>
      </c>
      <c r="R3993" t="s">
        <v>8316</v>
      </c>
      <c r="S3993">
        <f t="shared" si="125"/>
        <v>5</v>
      </c>
      <c r="T3993" s="17" t="s">
        <v>8369</v>
      </c>
    </row>
    <row r="3994" spans="1:20" ht="43.2" hidden="1" x14ac:dyDescent="0.5500000000000000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9">
        <v>42289.940497685187</v>
      </c>
      <c r="K3994">
        <v>1444689259</v>
      </c>
      <c r="L3994" t="b">
        <v>0</v>
      </c>
      <c r="M3994">
        <v>9</v>
      </c>
      <c r="N3994" t="b">
        <v>0</v>
      </c>
      <c r="O3994" t="s">
        <v>8269</v>
      </c>
      <c r="P3994">
        <f t="shared" si="124"/>
        <v>2015</v>
      </c>
      <c r="Q3994" s="12" t="s">
        <v>8315</v>
      </c>
      <c r="R3994" t="s">
        <v>8316</v>
      </c>
      <c r="S3994">
        <f t="shared" si="125"/>
        <v>10</v>
      </c>
      <c r="T3994" s="17" t="s">
        <v>8374</v>
      </c>
    </row>
    <row r="3995" spans="1:20" ht="43.2" hidden="1" x14ac:dyDescent="0.5500000000000000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9">
        <v>42107.864722222221</v>
      </c>
      <c r="K3995">
        <v>1428957912</v>
      </c>
      <c r="L3995" t="b">
        <v>0</v>
      </c>
      <c r="M3995">
        <v>1</v>
      </c>
      <c r="N3995" t="b">
        <v>0</v>
      </c>
      <c r="O3995" t="s">
        <v>8269</v>
      </c>
      <c r="P3995">
        <f t="shared" si="124"/>
        <v>2015</v>
      </c>
      <c r="Q3995" s="12" t="s">
        <v>8315</v>
      </c>
      <c r="R3995" t="s">
        <v>8316</v>
      </c>
      <c r="S3995">
        <f t="shared" si="125"/>
        <v>4</v>
      </c>
      <c r="T3995" s="17" t="s">
        <v>8368</v>
      </c>
    </row>
    <row r="3996" spans="1:20" ht="28.8" hidden="1" x14ac:dyDescent="0.5500000000000000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9">
        <v>41809.389930555553</v>
      </c>
      <c r="K3996">
        <v>1403169690</v>
      </c>
      <c r="L3996" t="b">
        <v>0</v>
      </c>
      <c r="M3996">
        <v>1</v>
      </c>
      <c r="N3996" t="b">
        <v>0</v>
      </c>
      <c r="O3996" t="s">
        <v>8269</v>
      </c>
      <c r="P3996">
        <f t="shared" si="124"/>
        <v>2014</v>
      </c>
      <c r="Q3996" s="12" t="s">
        <v>8315</v>
      </c>
      <c r="R3996" t="s">
        <v>8316</v>
      </c>
      <c r="S3996">
        <f t="shared" si="125"/>
        <v>6</v>
      </c>
      <c r="T3996" s="17" t="s">
        <v>8370</v>
      </c>
    </row>
    <row r="3997" spans="1:20" ht="43.2" hidden="1" x14ac:dyDescent="0.5500000000000000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9">
        <v>42019.683761574073</v>
      </c>
      <c r="K3997">
        <v>1421339077</v>
      </c>
      <c r="L3997" t="b">
        <v>0</v>
      </c>
      <c r="M3997">
        <v>4</v>
      </c>
      <c r="N3997" t="b">
        <v>0</v>
      </c>
      <c r="O3997" t="s">
        <v>8269</v>
      </c>
      <c r="P3997">
        <f t="shared" si="124"/>
        <v>2015</v>
      </c>
      <c r="Q3997" s="12" t="s">
        <v>8315</v>
      </c>
      <c r="R3997" t="s">
        <v>8316</v>
      </c>
      <c r="S3997">
        <f t="shared" si="125"/>
        <v>1</v>
      </c>
      <c r="T3997" s="17" t="s">
        <v>8365</v>
      </c>
    </row>
    <row r="3998" spans="1:20" ht="43.2" hidden="1" x14ac:dyDescent="0.5500000000000000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9">
        <v>41950.266944444447</v>
      </c>
      <c r="K3998">
        <v>1415341464</v>
      </c>
      <c r="L3998" t="b">
        <v>0</v>
      </c>
      <c r="M3998">
        <v>17</v>
      </c>
      <c r="N3998" t="b">
        <v>0</v>
      </c>
      <c r="O3998" t="s">
        <v>8269</v>
      </c>
      <c r="P3998">
        <f t="shared" si="124"/>
        <v>2014</v>
      </c>
      <c r="Q3998" s="12" t="s">
        <v>8315</v>
      </c>
      <c r="R3998" t="s">
        <v>8316</v>
      </c>
      <c r="S3998">
        <f t="shared" si="125"/>
        <v>11</v>
      </c>
      <c r="T3998" s="17" t="s">
        <v>8375</v>
      </c>
    </row>
    <row r="3999" spans="1:20" ht="43.2" hidden="1" x14ac:dyDescent="0.5500000000000000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9">
        <v>42069.391446759262</v>
      </c>
      <c r="K3999">
        <v>1425633821</v>
      </c>
      <c r="L3999" t="b">
        <v>0</v>
      </c>
      <c r="M3999">
        <v>0</v>
      </c>
      <c r="N3999" t="b">
        <v>0</v>
      </c>
      <c r="O3999" t="s">
        <v>8269</v>
      </c>
      <c r="P3999">
        <f t="shared" si="124"/>
        <v>2015</v>
      </c>
      <c r="Q3999" s="12" t="s">
        <v>8315</v>
      </c>
      <c r="R3999" t="s">
        <v>8316</v>
      </c>
      <c r="S3999">
        <f t="shared" si="125"/>
        <v>3</v>
      </c>
      <c r="T3999" s="17" t="s">
        <v>8367</v>
      </c>
    </row>
    <row r="4000" spans="1:20" ht="43.2" hidden="1" x14ac:dyDescent="0.5500000000000000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9">
        <v>42061.963263888887</v>
      </c>
      <c r="K4000">
        <v>1424992026</v>
      </c>
      <c r="L4000" t="b">
        <v>0</v>
      </c>
      <c r="M4000">
        <v>12</v>
      </c>
      <c r="N4000" t="b">
        <v>0</v>
      </c>
      <c r="O4000" t="s">
        <v>8269</v>
      </c>
      <c r="P4000">
        <f t="shared" si="124"/>
        <v>2015</v>
      </c>
      <c r="Q4000" s="12" t="s">
        <v>8315</v>
      </c>
      <c r="R4000" t="s">
        <v>8316</v>
      </c>
      <c r="S4000">
        <f t="shared" si="125"/>
        <v>2</v>
      </c>
      <c r="T4000" s="17" t="s">
        <v>8366</v>
      </c>
    </row>
    <row r="4001" spans="1:20" ht="43.2" hidden="1" x14ac:dyDescent="0.5500000000000000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9">
        <v>41842.828680555554</v>
      </c>
      <c r="K4001">
        <v>1406058798</v>
      </c>
      <c r="L4001" t="b">
        <v>0</v>
      </c>
      <c r="M4001">
        <v>14</v>
      </c>
      <c r="N4001" t="b">
        <v>0</v>
      </c>
      <c r="O4001" t="s">
        <v>8269</v>
      </c>
      <c r="P4001">
        <f t="shared" si="124"/>
        <v>2014</v>
      </c>
      <c r="Q4001" s="12" t="s">
        <v>8315</v>
      </c>
      <c r="R4001" t="s">
        <v>8316</v>
      </c>
      <c r="S4001">
        <f t="shared" si="125"/>
        <v>7</v>
      </c>
      <c r="T4001" s="17" t="s">
        <v>8371</v>
      </c>
    </row>
    <row r="4002" spans="1:20" hidden="1" x14ac:dyDescent="0.5500000000000000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9">
        <v>42437.64534722222</v>
      </c>
      <c r="K4002">
        <v>1457450958</v>
      </c>
      <c r="L4002" t="b">
        <v>0</v>
      </c>
      <c r="M4002">
        <v>1</v>
      </c>
      <c r="N4002" t="b">
        <v>0</v>
      </c>
      <c r="O4002" t="s">
        <v>8269</v>
      </c>
      <c r="P4002">
        <f t="shared" si="124"/>
        <v>2016</v>
      </c>
      <c r="Q4002" s="12" t="s">
        <v>8315</v>
      </c>
      <c r="R4002" t="s">
        <v>8316</v>
      </c>
      <c r="S4002">
        <f t="shared" si="125"/>
        <v>3</v>
      </c>
      <c r="T4002" s="17" t="s">
        <v>8367</v>
      </c>
    </row>
    <row r="4003" spans="1:20" ht="57.6" hidden="1" x14ac:dyDescent="0.5500000000000000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9">
        <v>42775.964212962965</v>
      </c>
      <c r="K4003">
        <v>1486681708</v>
      </c>
      <c r="L4003" t="b">
        <v>0</v>
      </c>
      <c r="M4003">
        <v>14</v>
      </c>
      <c r="N4003" t="b">
        <v>0</v>
      </c>
      <c r="O4003" t="s">
        <v>8269</v>
      </c>
      <c r="P4003">
        <f t="shared" si="124"/>
        <v>2017</v>
      </c>
      <c r="Q4003" s="12" t="s">
        <v>8315</v>
      </c>
      <c r="R4003" t="s">
        <v>8316</v>
      </c>
      <c r="S4003">
        <f t="shared" si="125"/>
        <v>2</v>
      </c>
      <c r="T4003" s="17" t="s">
        <v>8366</v>
      </c>
    </row>
    <row r="4004" spans="1:20" ht="43.2" hidden="1" x14ac:dyDescent="0.5500000000000000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9">
        <v>41879.043530092589</v>
      </c>
      <c r="K4004">
        <v>1409187761</v>
      </c>
      <c r="L4004" t="b">
        <v>0</v>
      </c>
      <c r="M4004">
        <v>4</v>
      </c>
      <c r="N4004" t="b">
        <v>0</v>
      </c>
      <c r="O4004" t="s">
        <v>8269</v>
      </c>
      <c r="P4004">
        <f t="shared" si="124"/>
        <v>2014</v>
      </c>
      <c r="Q4004" s="12" t="s">
        <v>8315</v>
      </c>
      <c r="R4004" t="s">
        <v>8316</v>
      </c>
      <c r="S4004">
        <f t="shared" si="125"/>
        <v>8</v>
      </c>
      <c r="T4004" s="17" t="s">
        <v>8372</v>
      </c>
    </row>
    <row r="4005" spans="1:20" ht="43.2" hidden="1" x14ac:dyDescent="0.5500000000000000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9">
        <v>42020.58734953704</v>
      </c>
      <c r="K4005">
        <v>1421417147</v>
      </c>
      <c r="L4005" t="b">
        <v>0</v>
      </c>
      <c r="M4005">
        <v>2</v>
      </c>
      <c r="N4005" t="b">
        <v>0</v>
      </c>
      <c r="O4005" t="s">
        <v>8269</v>
      </c>
      <c r="P4005">
        <f t="shared" si="124"/>
        <v>2015</v>
      </c>
      <c r="Q4005" s="12" t="s">
        <v>8315</v>
      </c>
      <c r="R4005" t="s">
        <v>8316</v>
      </c>
      <c r="S4005">
        <f t="shared" si="125"/>
        <v>1</v>
      </c>
      <c r="T4005" s="17" t="s">
        <v>8365</v>
      </c>
    </row>
    <row r="4006" spans="1:20" hidden="1" x14ac:dyDescent="0.5500000000000000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9">
        <v>41890.16269675926</v>
      </c>
      <c r="K4006">
        <v>1410148457</v>
      </c>
      <c r="L4006" t="b">
        <v>0</v>
      </c>
      <c r="M4006">
        <v>1</v>
      </c>
      <c r="N4006" t="b">
        <v>0</v>
      </c>
      <c r="O4006" t="s">
        <v>8269</v>
      </c>
      <c r="P4006">
        <f t="shared" si="124"/>
        <v>2014</v>
      </c>
      <c r="Q4006" s="12" t="s">
        <v>8315</v>
      </c>
      <c r="R4006" t="s">
        <v>8316</v>
      </c>
      <c r="S4006">
        <f t="shared" si="125"/>
        <v>9</v>
      </c>
      <c r="T4006" s="17" t="s">
        <v>8373</v>
      </c>
    </row>
    <row r="4007" spans="1:20" ht="43.2" hidden="1" x14ac:dyDescent="0.5500000000000000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9">
        <v>41872.807696759257</v>
      </c>
      <c r="K4007">
        <v>1408648985</v>
      </c>
      <c r="L4007" t="b">
        <v>0</v>
      </c>
      <c r="M4007">
        <v>2</v>
      </c>
      <c r="N4007" t="b">
        <v>0</v>
      </c>
      <c r="O4007" t="s">
        <v>8269</v>
      </c>
      <c r="P4007">
        <f t="shared" si="124"/>
        <v>2014</v>
      </c>
      <c r="Q4007" s="12" t="s">
        <v>8315</v>
      </c>
      <c r="R4007" t="s">
        <v>8316</v>
      </c>
      <c r="S4007">
        <f t="shared" si="125"/>
        <v>8</v>
      </c>
      <c r="T4007" s="17" t="s">
        <v>8372</v>
      </c>
    </row>
    <row r="4008" spans="1:20" ht="43.2" hidden="1" x14ac:dyDescent="0.5500000000000000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9">
        <v>42391.772997685184</v>
      </c>
      <c r="K4008">
        <v>1453487587</v>
      </c>
      <c r="L4008" t="b">
        <v>0</v>
      </c>
      <c r="M4008">
        <v>1</v>
      </c>
      <c r="N4008" t="b">
        <v>0</v>
      </c>
      <c r="O4008" t="s">
        <v>8269</v>
      </c>
      <c r="P4008">
        <f t="shared" si="124"/>
        <v>2016</v>
      </c>
      <c r="Q4008" s="12" t="s">
        <v>8315</v>
      </c>
      <c r="R4008" t="s">
        <v>8316</v>
      </c>
      <c r="S4008">
        <f t="shared" si="125"/>
        <v>1</v>
      </c>
      <c r="T4008" s="17" t="s">
        <v>8365</v>
      </c>
    </row>
    <row r="4009" spans="1:20" ht="43.2" hidden="1" x14ac:dyDescent="0.5500000000000000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9">
        <v>41848.772928240738</v>
      </c>
      <c r="K4009">
        <v>1406572381</v>
      </c>
      <c r="L4009" t="b">
        <v>0</v>
      </c>
      <c r="M4009">
        <v>1</v>
      </c>
      <c r="N4009" t="b">
        <v>0</v>
      </c>
      <c r="O4009" t="s">
        <v>8269</v>
      </c>
      <c r="P4009">
        <f t="shared" si="124"/>
        <v>2014</v>
      </c>
      <c r="Q4009" s="12" t="s">
        <v>8315</v>
      </c>
      <c r="R4009" t="s">
        <v>8316</v>
      </c>
      <c r="S4009">
        <f t="shared" si="125"/>
        <v>7</v>
      </c>
      <c r="T4009" s="17" t="s">
        <v>8371</v>
      </c>
    </row>
    <row r="4010" spans="1:20" ht="43.2" hidden="1" x14ac:dyDescent="0.5500000000000000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9">
        <v>42177.964201388888</v>
      </c>
      <c r="K4010">
        <v>1435014507</v>
      </c>
      <c r="L4010" t="b">
        <v>0</v>
      </c>
      <c r="M4010">
        <v>4</v>
      </c>
      <c r="N4010" t="b">
        <v>0</v>
      </c>
      <c r="O4010" t="s">
        <v>8269</v>
      </c>
      <c r="P4010">
        <f t="shared" si="124"/>
        <v>2015</v>
      </c>
      <c r="Q4010" s="12" t="s">
        <v>8315</v>
      </c>
      <c r="R4010" t="s">
        <v>8316</v>
      </c>
      <c r="S4010">
        <f t="shared" si="125"/>
        <v>6</v>
      </c>
      <c r="T4010" s="17" t="s">
        <v>8370</v>
      </c>
    </row>
    <row r="4011" spans="1:20" ht="43.2" hidden="1" x14ac:dyDescent="0.5500000000000000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9">
        <v>41851.700925925928</v>
      </c>
      <c r="K4011">
        <v>1406825360</v>
      </c>
      <c r="L4011" t="b">
        <v>0</v>
      </c>
      <c r="M4011">
        <v>3</v>
      </c>
      <c r="N4011" t="b">
        <v>0</v>
      </c>
      <c r="O4011" t="s">
        <v>8269</v>
      </c>
      <c r="P4011">
        <f t="shared" si="124"/>
        <v>2014</v>
      </c>
      <c r="Q4011" s="12" t="s">
        <v>8315</v>
      </c>
      <c r="R4011" t="s">
        <v>8316</v>
      </c>
      <c r="S4011">
        <f t="shared" si="125"/>
        <v>7</v>
      </c>
      <c r="T4011" s="17" t="s">
        <v>8371</v>
      </c>
    </row>
    <row r="4012" spans="1:20" ht="43.2" hidden="1" x14ac:dyDescent="0.5500000000000000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9">
        <v>41921.770439814813</v>
      </c>
      <c r="K4012">
        <v>1412879366</v>
      </c>
      <c r="L4012" t="b">
        <v>0</v>
      </c>
      <c r="M4012">
        <v>38</v>
      </c>
      <c r="N4012" t="b">
        <v>0</v>
      </c>
      <c r="O4012" t="s">
        <v>8269</v>
      </c>
      <c r="P4012">
        <f t="shared" si="124"/>
        <v>2014</v>
      </c>
      <c r="Q4012" s="12" t="s">
        <v>8315</v>
      </c>
      <c r="R4012" t="s">
        <v>8316</v>
      </c>
      <c r="S4012">
        <f t="shared" si="125"/>
        <v>10</v>
      </c>
      <c r="T4012" s="17" t="s">
        <v>8374</v>
      </c>
    </row>
    <row r="4013" spans="1:20" ht="43.2" hidden="1" x14ac:dyDescent="0.5500000000000000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9">
        <v>42002.54488425926</v>
      </c>
      <c r="K4013">
        <v>1419858278</v>
      </c>
      <c r="L4013" t="b">
        <v>0</v>
      </c>
      <c r="M4013">
        <v>4</v>
      </c>
      <c r="N4013" t="b">
        <v>0</v>
      </c>
      <c r="O4013" t="s">
        <v>8269</v>
      </c>
      <c r="P4013">
        <f t="shared" si="124"/>
        <v>2014</v>
      </c>
      <c r="Q4013" s="12" t="s">
        <v>8315</v>
      </c>
      <c r="R4013" t="s">
        <v>8316</v>
      </c>
      <c r="S4013">
        <f t="shared" si="125"/>
        <v>12</v>
      </c>
      <c r="T4013" s="17" t="s">
        <v>8376</v>
      </c>
    </row>
    <row r="4014" spans="1:20" ht="57.6" hidden="1" x14ac:dyDescent="0.5500000000000000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9">
        <v>42096.544548611113</v>
      </c>
      <c r="K4014">
        <v>1427979849</v>
      </c>
      <c r="L4014" t="b">
        <v>0</v>
      </c>
      <c r="M4014">
        <v>0</v>
      </c>
      <c r="N4014" t="b">
        <v>0</v>
      </c>
      <c r="O4014" t="s">
        <v>8269</v>
      </c>
      <c r="P4014">
        <f t="shared" si="124"/>
        <v>2015</v>
      </c>
      <c r="Q4014" s="12" t="s">
        <v>8315</v>
      </c>
      <c r="R4014" t="s">
        <v>8316</v>
      </c>
      <c r="S4014">
        <f t="shared" si="125"/>
        <v>4</v>
      </c>
      <c r="T4014" s="17" t="s">
        <v>8368</v>
      </c>
    </row>
    <row r="4015" spans="1:20" ht="43.2" hidden="1" x14ac:dyDescent="0.5500000000000000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9">
        <v>42021.301192129627</v>
      </c>
      <c r="K4015">
        <v>1421478823</v>
      </c>
      <c r="L4015" t="b">
        <v>0</v>
      </c>
      <c r="M4015">
        <v>2</v>
      </c>
      <c r="N4015" t="b">
        <v>0</v>
      </c>
      <c r="O4015" t="s">
        <v>8269</v>
      </c>
      <c r="P4015">
        <f t="shared" si="124"/>
        <v>2015</v>
      </c>
      <c r="Q4015" s="12" t="s">
        <v>8315</v>
      </c>
      <c r="R4015" t="s">
        <v>8316</v>
      </c>
      <c r="S4015">
        <f t="shared" si="125"/>
        <v>1</v>
      </c>
      <c r="T4015" s="17" t="s">
        <v>8365</v>
      </c>
    </row>
    <row r="4016" spans="1:20" ht="43.2" hidden="1" x14ac:dyDescent="0.5500000000000000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9">
        <v>42419.246168981481</v>
      </c>
      <c r="K4016">
        <v>1455861269</v>
      </c>
      <c r="L4016" t="b">
        <v>0</v>
      </c>
      <c r="M4016">
        <v>0</v>
      </c>
      <c r="N4016" t="b">
        <v>0</v>
      </c>
      <c r="O4016" t="s">
        <v>8269</v>
      </c>
      <c r="P4016">
        <f t="shared" si="124"/>
        <v>2016</v>
      </c>
      <c r="Q4016" s="12" t="s">
        <v>8315</v>
      </c>
      <c r="R4016" t="s">
        <v>8316</v>
      </c>
      <c r="S4016">
        <f t="shared" si="125"/>
        <v>2</v>
      </c>
      <c r="T4016" s="17" t="s">
        <v>8366</v>
      </c>
    </row>
    <row r="4017" spans="1:20" ht="43.2" hidden="1" x14ac:dyDescent="0.5500000000000000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9">
        <v>42174.780821759261</v>
      </c>
      <c r="K4017">
        <v>1434739463</v>
      </c>
      <c r="L4017" t="b">
        <v>0</v>
      </c>
      <c r="M4017">
        <v>1</v>
      </c>
      <c r="N4017" t="b">
        <v>0</v>
      </c>
      <c r="O4017" t="s">
        <v>8269</v>
      </c>
      <c r="P4017">
        <f t="shared" si="124"/>
        <v>2015</v>
      </c>
      <c r="Q4017" s="12" t="s">
        <v>8315</v>
      </c>
      <c r="R4017" t="s">
        <v>8316</v>
      </c>
      <c r="S4017">
        <f t="shared" si="125"/>
        <v>6</v>
      </c>
      <c r="T4017" s="17" t="s">
        <v>8370</v>
      </c>
    </row>
    <row r="4018" spans="1:20" ht="43.2" hidden="1" x14ac:dyDescent="0.5500000000000000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9">
        <v>41869.872685185182</v>
      </c>
      <c r="K4018">
        <v>1408395400</v>
      </c>
      <c r="L4018" t="b">
        <v>0</v>
      </c>
      <c r="M4018">
        <v>7</v>
      </c>
      <c r="N4018" t="b">
        <v>0</v>
      </c>
      <c r="O4018" t="s">
        <v>8269</v>
      </c>
      <c r="P4018">
        <f t="shared" si="124"/>
        <v>2014</v>
      </c>
      <c r="Q4018" s="12" t="s">
        <v>8315</v>
      </c>
      <c r="R4018" t="s">
        <v>8316</v>
      </c>
      <c r="S4018">
        <f t="shared" si="125"/>
        <v>8</v>
      </c>
      <c r="T4018" s="17" t="s">
        <v>8372</v>
      </c>
    </row>
    <row r="4019" spans="1:20" ht="43.2" hidden="1" x14ac:dyDescent="0.5500000000000000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9">
        <v>41856.672152777777</v>
      </c>
      <c r="K4019">
        <v>1407254874</v>
      </c>
      <c r="L4019" t="b">
        <v>0</v>
      </c>
      <c r="M4019">
        <v>2</v>
      </c>
      <c r="N4019" t="b">
        <v>0</v>
      </c>
      <c r="O4019" t="s">
        <v>8269</v>
      </c>
      <c r="P4019">
        <f t="shared" si="124"/>
        <v>2014</v>
      </c>
      <c r="Q4019" s="12" t="s">
        <v>8315</v>
      </c>
      <c r="R4019" t="s">
        <v>8316</v>
      </c>
      <c r="S4019">
        <f t="shared" si="125"/>
        <v>8</v>
      </c>
      <c r="T4019" s="17" t="s">
        <v>8372</v>
      </c>
    </row>
    <row r="4020" spans="1:20" ht="28.8" hidden="1" x14ac:dyDescent="0.5500000000000000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9">
        <v>42620.91097222222</v>
      </c>
      <c r="K4020">
        <v>1473285108</v>
      </c>
      <c r="L4020" t="b">
        <v>0</v>
      </c>
      <c r="M4020">
        <v>4</v>
      </c>
      <c r="N4020" t="b">
        <v>0</v>
      </c>
      <c r="O4020" t="s">
        <v>8269</v>
      </c>
      <c r="P4020">
        <f t="shared" si="124"/>
        <v>2016</v>
      </c>
      <c r="Q4020" s="12" t="s">
        <v>8315</v>
      </c>
      <c r="R4020" t="s">
        <v>8316</v>
      </c>
      <c r="S4020">
        <f t="shared" si="125"/>
        <v>9</v>
      </c>
      <c r="T4020" s="17" t="s">
        <v>8373</v>
      </c>
    </row>
    <row r="4021" spans="1:20" ht="43.2" hidden="1" x14ac:dyDescent="0.5500000000000000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9">
        <v>42417.675879629627</v>
      </c>
      <c r="K4021">
        <v>1455725596</v>
      </c>
      <c r="L4021" t="b">
        <v>0</v>
      </c>
      <c r="M4021">
        <v>4</v>
      </c>
      <c r="N4021" t="b">
        <v>0</v>
      </c>
      <c r="O4021" t="s">
        <v>8269</v>
      </c>
      <c r="P4021">
        <f t="shared" si="124"/>
        <v>2016</v>
      </c>
      <c r="Q4021" s="12" t="s">
        <v>8315</v>
      </c>
      <c r="R4021" t="s">
        <v>8316</v>
      </c>
      <c r="S4021">
        <f t="shared" si="125"/>
        <v>2</v>
      </c>
      <c r="T4021" s="17" t="s">
        <v>8366</v>
      </c>
    </row>
    <row r="4022" spans="1:20" ht="43.2" hidden="1" x14ac:dyDescent="0.5500000000000000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9">
        <v>42057.190960648149</v>
      </c>
      <c r="K4022">
        <v>1424579699</v>
      </c>
      <c r="L4022" t="b">
        <v>0</v>
      </c>
      <c r="M4022">
        <v>3</v>
      </c>
      <c r="N4022" t="b">
        <v>0</v>
      </c>
      <c r="O4022" t="s">
        <v>8269</v>
      </c>
      <c r="P4022">
        <f t="shared" si="124"/>
        <v>2015</v>
      </c>
      <c r="Q4022" s="12" t="s">
        <v>8315</v>
      </c>
      <c r="R4022" t="s">
        <v>8316</v>
      </c>
      <c r="S4022">
        <f t="shared" si="125"/>
        <v>2</v>
      </c>
      <c r="T4022" s="17" t="s">
        <v>8366</v>
      </c>
    </row>
    <row r="4023" spans="1:20" ht="43.2" hidden="1" x14ac:dyDescent="0.5500000000000000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9">
        <v>41878.911550925928</v>
      </c>
      <c r="K4023">
        <v>1409176358</v>
      </c>
      <c r="L4023" t="b">
        <v>0</v>
      </c>
      <c r="M4023">
        <v>2</v>
      </c>
      <c r="N4023" t="b">
        <v>0</v>
      </c>
      <c r="O4023" t="s">
        <v>8269</v>
      </c>
      <c r="P4023">
        <f t="shared" si="124"/>
        <v>2014</v>
      </c>
      <c r="Q4023" s="12" t="s">
        <v>8315</v>
      </c>
      <c r="R4023" t="s">
        <v>8316</v>
      </c>
      <c r="S4023">
        <f t="shared" si="125"/>
        <v>8</v>
      </c>
      <c r="T4023" s="17" t="s">
        <v>8372</v>
      </c>
    </row>
    <row r="4024" spans="1:20" ht="28.8" hidden="1" x14ac:dyDescent="0.5500000000000000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9">
        <v>41990.584108796298</v>
      </c>
      <c r="K4024">
        <v>1418824867</v>
      </c>
      <c r="L4024" t="b">
        <v>0</v>
      </c>
      <c r="M4024">
        <v>197</v>
      </c>
      <c r="N4024" t="b">
        <v>0</v>
      </c>
      <c r="O4024" t="s">
        <v>8269</v>
      </c>
      <c r="P4024">
        <f t="shared" si="124"/>
        <v>2014</v>
      </c>
      <c r="Q4024" s="12" t="s">
        <v>8315</v>
      </c>
      <c r="R4024" t="s">
        <v>8316</v>
      </c>
      <c r="S4024">
        <f t="shared" si="125"/>
        <v>12</v>
      </c>
      <c r="T4024" s="17" t="s">
        <v>8376</v>
      </c>
    </row>
    <row r="4025" spans="1:20" ht="43.2" hidden="1" x14ac:dyDescent="0.5500000000000000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9">
        <v>42408.999571759261</v>
      </c>
      <c r="K4025">
        <v>1454975963</v>
      </c>
      <c r="L4025" t="b">
        <v>0</v>
      </c>
      <c r="M4025">
        <v>0</v>
      </c>
      <c r="N4025" t="b">
        <v>0</v>
      </c>
      <c r="O4025" t="s">
        <v>8269</v>
      </c>
      <c r="P4025">
        <f t="shared" si="124"/>
        <v>2016</v>
      </c>
      <c r="Q4025" s="12" t="s">
        <v>8315</v>
      </c>
      <c r="R4025" t="s">
        <v>8316</v>
      </c>
      <c r="S4025">
        <f t="shared" si="125"/>
        <v>2</v>
      </c>
      <c r="T4025" s="17" t="s">
        <v>8366</v>
      </c>
    </row>
    <row r="4026" spans="1:20" ht="43.2" hidden="1" x14ac:dyDescent="0.5500000000000000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9">
        <v>42217.670104166667</v>
      </c>
      <c r="K4026">
        <v>1438445097</v>
      </c>
      <c r="L4026" t="b">
        <v>0</v>
      </c>
      <c r="M4026">
        <v>1</v>
      </c>
      <c r="N4026" t="b">
        <v>0</v>
      </c>
      <c r="O4026" t="s">
        <v>8269</v>
      </c>
      <c r="P4026">
        <f t="shared" si="124"/>
        <v>2015</v>
      </c>
      <c r="Q4026" s="12" t="s">
        <v>8315</v>
      </c>
      <c r="R4026" t="s">
        <v>8316</v>
      </c>
      <c r="S4026">
        <f t="shared" si="125"/>
        <v>8</v>
      </c>
      <c r="T4026" s="17" t="s">
        <v>8372</v>
      </c>
    </row>
    <row r="4027" spans="1:20" ht="43.2" hidden="1" x14ac:dyDescent="0.5500000000000000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9">
        <v>42151.237685185188</v>
      </c>
      <c r="K4027">
        <v>1432705336</v>
      </c>
      <c r="L4027" t="b">
        <v>0</v>
      </c>
      <c r="M4027">
        <v>4</v>
      </c>
      <c r="N4027" t="b">
        <v>0</v>
      </c>
      <c r="O4027" t="s">
        <v>8269</v>
      </c>
      <c r="P4027">
        <f t="shared" si="124"/>
        <v>2015</v>
      </c>
      <c r="Q4027" s="12" t="s">
        <v>8315</v>
      </c>
      <c r="R4027" t="s">
        <v>8316</v>
      </c>
      <c r="S4027">
        <f t="shared" si="125"/>
        <v>5</v>
      </c>
      <c r="T4027" s="17" t="s">
        <v>8369</v>
      </c>
    </row>
    <row r="4028" spans="1:20" ht="43.2" hidden="1" x14ac:dyDescent="0.5500000000000000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9">
        <v>42282.655543981484</v>
      </c>
      <c r="K4028">
        <v>1444059839</v>
      </c>
      <c r="L4028" t="b">
        <v>0</v>
      </c>
      <c r="M4028">
        <v>0</v>
      </c>
      <c r="N4028" t="b">
        <v>0</v>
      </c>
      <c r="O4028" t="s">
        <v>8269</v>
      </c>
      <c r="P4028">
        <f t="shared" si="124"/>
        <v>2015</v>
      </c>
      <c r="Q4028" s="12" t="s">
        <v>8315</v>
      </c>
      <c r="R4028" t="s">
        <v>8316</v>
      </c>
      <c r="S4028">
        <f t="shared" si="125"/>
        <v>10</v>
      </c>
      <c r="T4028" s="17" t="s">
        <v>8374</v>
      </c>
    </row>
    <row r="4029" spans="1:20" ht="43.2" hidden="1" x14ac:dyDescent="0.5500000000000000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9">
        <v>42768.97084490741</v>
      </c>
      <c r="K4029">
        <v>1486077481</v>
      </c>
      <c r="L4029" t="b">
        <v>0</v>
      </c>
      <c r="M4029">
        <v>7</v>
      </c>
      <c r="N4029" t="b">
        <v>0</v>
      </c>
      <c r="O4029" t="s">
        <v>8269</v>
      </c>
      <c r="P4029">
        <f t="shared" si="124"/>
        <v>2017</v>
      </c>
      <c r="Q4029" s="12" t="s">
        <v>8315</v>
      </c>
      <c r="R4029" t="s">
        <v>8316</v>
      </c>
      <c r="S4029">
        <f t="shared" si="125"/>
        <v>2</v>
      </c>
      <c r="T4029" s="17" t="s">
        <v>8366</v>
      </c>
    </row>
    <row r="4030" spans="1:20" ht="43.2" hidden="1" x14ac:dyDescent="0.5500000000000000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9">
        <v>41765.938657407409</v>
      </c>
      <c r="K4030">
        <v>1399415500</v>
      </c>
      <c r="L4030" t="b">
        <v>0</v>
      </c>
      <c r="M4030">
        <v>11</v>
      </c>
      <c r="N4030" t="b">
        <v>0</v>
      </c>
      <c r="O4030" t="s">
        <v>8269</v>
      </c>
      <c r="P4030">
        <f t="shared" si="124"/>
        <v>2014</v>
      </c>
      <c r="Q4030" s="12" t="s">
        <v>8315</v>
      </c>
      <c r="R4030" t="s">
        <v>8316</v>
      </c>
      <c r="S4030">
        <f t="shared" si="125"/>
        <v>5</v>
      </c>
      <c r="T4030" s="17" t="s">
        <v>8369</v>
      </c>
    </row>
    <row r="4031" spans="1:20" ht="43.2" hidden="1" x14ac:dyDescent="0.5500000000000000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9">
        <v>42322.02511574074</v>
      </c>
      <c r="K4031">
        <v>1447461370</v>
      </c>
      <c r="L4031" t="b">
        <v>0</v>
      </c>
      <c r="M4031">
        <v>0</v>
      </c>
      <c r="N4031" t="b">
        <v>0</v>
      </c>
      <c r="O4031" t="s">
        <v>8269</v>
      </c>
      <c r="P4031">
        <f t="shared" si="124"/>
        <v>2015</v>
      </c>
      <c r="Q4031" s="12" t="s">
        <v>8315</v>
      </c>
      <c r="R4031" t="s">
        <v>8316</v>
      </c>
      <c r="S4031">
        <f t="shared" si="125"/>
        <v>11</v>
      </c>
      <c r="T4031" s="17" t="s">
        <v>8375</v>
      </c>
    </row>
    <row r="4032" spans="1:20" ht="43.2" hidden="1" x14ac:dyDescent="0.5500000000000000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9">
        <v>42374.655081018522</v>
      </c>
      <c r="K4032">
        <v>1452008599</v>
      </c>
      <c r="L4032" t="b">
        <v>0</v>
      </c>
      <c r="M4032">
        <v>6</v>
      </c>
      <c r="N4032" t="b">
        <v>0</v>
      </c>
      <c r="O4032" t="s">
        <v>8269</v>
      </c>
      <c r="P4032">
        <f t="shared" si="124"/>
        <v>2016</v>
      </c>
      <c r="Q4032" s="12" t="s">
        <v>8315</v>
      </c>
      <c r="R4032" t="s">
        <v>8316</v>
      </c>
      <c r="S4032">
        <f t="shared" si="125"/>
        <v>1</v>
      </c>
      <c r="T4032" s="17" t="s">
        <v>8365</v>
      </c>
    </row>
    <row r="4033" spans="1:20" ht="43.2" hidden="1" x14ac:dyDescent="0.5500000000000000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9">
        <v>41941.585231481484</v>
      </c>
      <c r="K4033">
        <v>1414591364</v>
      </c>
      <c r="L4033" t="b">
        <v>0</v>
      </c>
      <c r="M4033">
        <v>0</v>
      </c>
      <c r="N4033" t="b">
        <v>0</v>
      </c>
      <c r="O4033" t="s">
        <v>8269</v>
      </c>
      <c r="P4033">
        <f t="shared" si="124"/>
        <v>2014</v>
      </c>
      <c r="Q4033" s="12" t="s">
        <v>8315</v>
      </c>
      <c r="R4033" t="s">
        <v>8316</v>
      </c>
      <c r="S4033">
        <f t="shared" si="125"/>
        <v>10</v>
      </c>
      <c r="T4033" s="17" t="s">
        <v>8374</v>
      </c>
    </row>
    <row r="4034" spans="1:20" ht="43.2" hidden="1" x14ac:dyDescent="0.5500000000000000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9">
        <v>42293.809212962966</v>
      </c>
      <c r="K4034">
        <v>1445023516</v>
      </c>
      <c r="L4034" t="b">
        <v>0</v>
      </c>
      <c r="M4034">
        <v>7</v>
      </c>
      <c r="N4034" t="b">
        <v>0</v>
      </c>
      <c r="O4034" t="s">
        <v>8269</v>
      </c>
      <c r="P4034">
        <f t="shared" si="124"/>
        <v>2015</v>
      </c>
      <c r="Q4034" s="12" t="s">
        <v>8315</v>
      </c>
      <c r="R4034" t="s">
        <v>8316</v>
      </c>
      <c r="S4034">
        <f t="shared" si="125"/>
        <v>10</v>
      </c>
      <c r="T4034" s="17" t="s">
        <v>8374</v>
      </c>
    </row>
    <row r="4035" spans="1:20" ht="43.2" hidden="1" x14ac:dyDescent="0.5500000000000000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9">
        <v>42614.268796296295</v>
      </c>
      <c r="K4035">
        <v>1472711224</v>
      </c>
      <c r="L4035" t="b">
        <v>0</v>
      </c>
      <c r="M4035">
        <v>94</v>
      </c>
      <c r="N4035" t="b">
        <v>0</v>
      </c>
      <c r="O4035" t="s">
        <v>8269</v>
      </c>
      <c r="P4035">
        <f t="shared" ref="P4035:P4098" si="126">YEAR(J4035)</f>
        <v>2016</v>
      </c>
      <c r="Q4035" s="12" t="s">
        <v>8315</v>
      </c>
      <c r="R4035" t="s">
        <v>8316</v>
      </c>
      <c r="S4035">
        <f t="shared" ref="S4035:S4098" si="127">MONTH(J4035)</f>
        <v>9</v>
      </c>
      <c r="T4035" s="17" t="s">
        <v>8373</v>
      </c>
    </row>
    <row r="4036" spans="1:20" ht="43.2" hidden="1" x14ac:dyDescent="0.5500000000000000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9">
        <v>42067.947337962964</v>
      </c>
      <c r="K4036">
        <v>1425509050</v>
      </c>
      <c r="L4036" t="b">
        <v>0</v>
      </c>
      <c r="M4036">
        <v>2</v>
      </c>
      <c r="N4036" t="b">
        <v>0</v>
      </c>
      <c r="O4036" t="s">
        <v>8269</v>
      </c>
      <c r="P4036">
        <f t="shared" si="126"/>
        <v>2015</v>
      </c>
      <c r="Q4036" s="12" t="s">
        <v>8315</v>
      </c>
      <c r="R4036" t="s">
        <v>8316</v>
      </c>
      <c r="S4036">
        <f t="shared" si="127"/>
        <v>3</v>
      </c>
      <c r="T4036" s="17" t="s">
        <v>8367</v>
      </c>
    </row>
    <row r="4037" spans="1:20" ht="28.8" hidden="1" x14ac:dyDescent="0.5500000000000000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9">
        <v>41903.882951388892</v>
      </c>
      <c r="K4037">
        <v>1411333887</v>
      </c>
      <c r="L4037" t="b">
        <v>0</v>
      </c>
      <c r="M4037">
        <v>25</v>
      </c>
      <c r="N4037" t="b">
        <v>0</v>
      </c>
      <c r="O4037" t="s">
        <v>8269</v>
      </c>
      <c r="P4037">
        <f t="shared" si="126"/>
        <v>2014</v>
      </c>
      <c r="Q4037" s="12" t="s">
        <v>8315</v>
      </c>
      <c r="R4037" t="s">
        <v>8316</v>
      </c>
      <c r="S4037">
        <f t="shared" si="127"/>
        <v>9</v>
      </c>
      <c r="T4037" s="17" t="s">
        <v>8373</v>
      </c>
    </row>
    <row r="4038" spans="1:20" ht="43.2" hidden="1" x14ac:dyDescent="0.5500000000000000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9">
        <v>41804.937083333331</v>
      </c>
      <c r="K4038">
        <v>1402784964</v>
      </c>
      <c r="L4038" t="b">
        <v>0</v>
      </c>
      <c r="M4038">
        <v>17</v>
      </c>
      <c r="N4038" t="b">
        <v>0</v>
      </c>
      <c r="O4038" t="s">
        <v>8269</v>
      </c>
      <c r="P4038">
        <f t="shared" si="126"/>
        <v>2014</v>
      </c>
      <c r="Q4038" s="12" t="s">
        <v>8315</v>
      </c>
      <c r="R4038" t="s">
        <v>8316</v>
      </c>
      <c r="S4038">
        <f t="shared" si="127"/>
        <v>6</v>
      </c>
      <c r="T4038" s="17" t="s">
        <v>8370</v>
      </c>
    </row>
    <row r="4039" spans="1:20" ht="43.2" hidden="1" x14ac:dyDescent="0.5500000000000000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9">
        <v>42497.070775462962</v>
      </c>
      <c r="K4039">
        <v>1462585315</v>
      </c>
      <c r="L4039" t="b">
        <v>0</v>
      </c>
      <c r="M4039">
        <v>2</v>
      </c>
      <c r="N4039" t="b">
        <v>0</v>
      </c>
      <c r="O4039" t="s">
        <v>8269</v>
      </c>
      <c r="P4039">
        <f t="shared" si="126"/>
        <v>2016</v>
      </c>
      <c r="Q4039" s="12" t="s">
        <v>8315</v>
      </c>
      <c r="R4039" t="s">
        <v>8316</v>
      </c>
      <c r="S4039">
        <f t="shared" si="127"/>
        <v>5</v>
      </c>
      <c r="T4039" s="17" t="s">
        <v>8369</v>
      </c>
    </row>
    <row r="4040" spans="1:20" ht="43.2" hidden="1" x14ac:dyDescent="0.5500000000000000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9">
        <v>41869.798726851855</v>
      </c>
      <c r="K4040">
        <v>1408389010</v>
      </c>
      <c r="L4040" t="b">
        <v>0</v>
      </c>
      <c r="M4040">
        <v>4</v>
      </c>
      <c r="N4040" t="b">
        <v>0</v>
      </c>
      <c r="O4040" t="s">
        <v>8269</v>
      </c>
      <c r="P4040">
        <f t="shared" si="126"/>
        <v>2014</v>
      </c>
      <c r="Q4040" s="12" t="s">
        <v>8315</v>
      </c>
      <c r="R4040" t="s">
        <v>8316</v>
      </c>
      <c r="S4040">
        <f t="shared" si="127"/>
        <v>8</v>
      </c>
      <c r="T4040" s="17" t="s">
        <v>8372</v>
      </c>
    </row>
    <row r="4041" spans="1:20" ht="43.2" hidden="1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9">
        <v>42305.670914351853</v>
      </c>
      <c r="K4041">
        <v>1446048367</v>
      </c>
      <c r="L4041" t="b">
        <v>0</v>
      </c>
      <c r="M4041">
        <v>5</v>
      </c>
      <c r="N4041" t="b">
        <v>0</v>
      </c>
      <c r="O4041" t="s">
        <v>8269</v>
      </c>
      <c r="P4041">
        <f t="shared" si="126"/>
        <v>2015</v>
      </c>
      <c r="Q4041" s="12" t="s">
        <v>8315</v>
      </c>
      <c r="R4041" t="s">
        <v>8316</v>
      </c>
      <c r="S4041">
        <f t="shared" si="127"/>
        <v>10</v>
      </c>
      <c r="T4041" s="17" t="s">
        <v>8374</v>
      </c>
    </row>
    <row r="4042" spans="1:20" ht="43.2" hidden="1" x14ac:dyDescent="0.5500000000000000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9">
        <v>42144.231527777774</v>
      </c>
      <c r="K4042">
        <v>1432100004</v>
      </c>
      <c r="L4042" t="b">
        <v>0</v>
      </c>
      <c r="M4042">
        <v>2</v>
      </c>
      <c r="N4042" t="b">
        <v>0</v>
      </c>
      <c r="O4042" t="s">
        <v>8269</v>
      </c>
      <c r="P4042">
        <f t="shared" si="126"/>
        <v>2015</v>
      </c>
      <c r="Q4042" s="12" t="s">
        <v>8315</v>
      </c>
      <c r="R4042" t="s">
        <v>8316</v>
      </c>
      <c r="S4042">
        <f t="shared" si="127"/>
        <v>5</v>
      </c>
      <c r="T4042" s="17" t="s">
        <v>8369</v>
      </c>
    </row>
    <row r="4043" spans="1:20" ht="28.8" hidden="1" x14ac:dyDescent="0.5500000000000000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9">
        <v>42559.474004629628</v>
      </c>
      <c r="K4043">
        <v>1467976954</v>
      </c>
      <c r="L4043" t="b">
        <v>0</v>
      </c>
      <c r="M4043">
        <v>2</v>
      </c>
      <c r="N4043" t="b">
        <v>0</v>
      </c>
      <c r="O4043" t="s">
        <v>8269</v>
      </c>
      <c r="P4043">
        <f t="shared" si="126"/>
        <v>2016</v>
      </c>
      <c r="Q4043" s="12" t="s">
        <v>8315</v>
      </c>
      <c r="R4043" t="s">
        <v>8316</v>
      </c>
      <c r="S4043">
        <f t="shared" si="127"/>
        <v>7</v>
      </c>
      <c r="T4043" s="17" t="s">
        <v>8371</v>
      </c>
    </row>
    <row r="4044" spans="1:20" ht="43.2" hidden="1" x14ac:dyDescent="0.5500000000000000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9">
        <v>41995.084074074075</v>
      </c>
      <c r="K4044">
        <v>1419213664</v>
      </c>
      <c r="L4044" t="b">
        <v>0</v>
      </c>
      <c r="M4044">
        <v>3</v>
      </c>
      <c r="N4044" t="b">
        <v>0</v>
      </c>
      <c r="O4044" t="s">
        <v>8269</v>
      </c>
      <c r="P4044">
        <f t="shared" si="126"/>
        <v>2014</v>
      </c>
      <c r="Q4044" s="12" t="s">
        <v>8315</v>
      </c>
      <c r="R4044" t="s">
        <v>8316</v>
      </c>
      <c r="S4044">
        <f t="shared" si="127"/>
        <v>12</v>
      </c>
      <c r="T4044" s="17" t="s">
        <v>8376</v>
      </c>
    </row>
    <row r="4045" spans="1:20" ht="43.2" hidden="1" x14ac:dyDescent="0.5500000000000000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9">
        <v>41948.957465277781</v>
      </c>
      <c r="K4045">
        <v>1415228325</v>
      </c>
      <c r="L4045" t="b">
        <v>0</v>
      </c>
      <c r="M4045">
        <v>0</v>
      </c>
      <c r="N4045" t="b">
        <v>0</v>
      </c>
      <c r="O4045" t="s">
        <v>8269</v>
      </c>
      <c r="P4045">
        <f t="shared" si="126"/>
        <v>2014</v>
      </c>
      <c r="Q4045" s="12" t="s">
        <v>8315</v>
      </c>
      <c r="R4045" t="s">
        <v>8316</v>
      </c>
      <c r="S4045">
        <f t="shared" si="127"/>
        <v>11</v>
      </c>
      <c r="T4045" s="17" t="s">
        <v>8375</v>
      </c>
    </row>
    <row r="4046" spans="1:20" ht="43.2" hidden="1" x14ac:dyDescent="0.5500000000000000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9">
        <v>42074.219699074078</v>
      </c>
      <c r="K4046">
        <v>1426050982</v>
      </c>
      <c r="L4046" t="b">
        <v>0</v>
      </c>
      <c r="M4046">
        <v>4</v>
      </c>
      <c r="N4046" t="b">
        <v>0</v>
      </c>
      <c r="O4046" t="s">
        <v>8269</v>
      </c>
      <c r="P4046">
        <f t="shared" si="126"/>
        <v>2015</v>
      </c>
      <c r="Q4046" s="12" t="s">
        <v>8315</v>
      </c>
      <c r="R4046" t="s">
        <v>8316</v>
      </c>
      <c r="S4046">
        <f t="shared" si="127"/>
        <v>3</v>
      </c>
      <c r="T4046" s="17" t="s">
        <v>8367</v>
      </c>
    </row>
    <row r="4047" spans="1:20" ht="43.2" hidden="1" x14ac:dyDescent="0.5500000000000000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9">
        <v>41842.201261574075</v>
      </c>
      <c r="K4047">
        <v>1406004589</v>
      </c>
      <c r="L4047" t="b">
        <v>0</v>
      </c>
      <c r="M4047">
        <v>1</v>
      </c>
      <c r="N4047" t="b">
        <v>0</v>
      </c>
      <c r="O4047" t="s">
        <v>8269</v>
      </c>
      <c r="P4047">
        <f t="shared" si="126"/>
        <v>2014</v>
      </c>
      <c r="Q4047" s="12" t="s">
        <v>8315</v>
      </c>
      <c r="R4047" t="s">
        <v>8316</v>
      </c>
      <c r="S4047">
        <f t="shared" si="127"/>
        <v>7</v>
      </c>
      <c r="T4047" s="17" t="s">
        <v>8371</v>
      </c>
    </row>
    <row r="4048" spans="1:20" ht="43.2" hidden="1" x14ac:dyDescent="0.5500000000000000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9">
        <v>41904.650578703702</v>
      </c>
      <c r="K4048">
        <v>1411400210</v>
      </c>
      <c r="L4048" t="b">
        <v>0</v>
      </c>
      <c r="M4048">
        <v>12</v>
      </c>
      <c r="N4048" t="b">
        <v>0</v>
      </c>
      <c r="O4048" t="s">
        <v>8269</v>
      </c>
      <c r="P4048">
        <f t="shared" si="126"/>
        <v>2014</v>
      </c>
      <c r="Q4048" s="12" t="s">
        <v>8315</v>
      </c>
      <c r="R4048" t="s">
        <v>8316</v>
      </c>
      <c r="S4048">
        <f t="shared" si="127"/>
        <v>9</v>
      </c>
      <c r="T4048" s="17" t="s">
        <v>8373</v>
      </c>
    </row>
    <row r="4049" spans="1:20" ht="43.2" hidden="1" x14ac:dyDescent="0.5500000000000000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9">
        <v>41991.022488425922</v>
      </c>
      <c r="K4049">
        <v>1418862743</v>
      </c>
      <c r="L4049" t="b">
        <v>0</v>
      </c>
      <c r="M4049">
        <v>4</v>
      </c>
      <c r="N4049" t="b">
        <v>0</v>
      </c>
      <c r="O4049" t="s">
        <v>8269</v>
      </c>
      <c r="P4049">
        <f t="shared" si="126"/>
        <v>2014</v>
      </c>
      <c r="Q4049" s="12" t="s">
        <v>8315</v>
      </c>
      <c r="R4049" t="s">
        <v>8316</v>
      </c>
      <c r="S4049">
        <f t="shared" si="127"/>
        <v>12</v>
      </c>
      <c r="T4049" s="17" t="s">
        <v>8376</v>
      </c>
    </row>
    <row r="4050" spans="1:20" ht="43.2" hidden="1" x14ac:dyDescent="0.5500000000000000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9">
        <v>42436.509108796294</v>
      </c>
      <c r="K4050">
        <v>1457352787</v>
      </c>
      <c r="L4050" t="b">
        <v>0</v>
      </c>
      <c r="M4050">
        <v>91</v>
      </c>
      <c r="N4050" t="b">
        <v>0</v>
      </c>
      <c r="O4050" t="s">
        <v>8269</v>
      </c>
      <c r="P4050">
        <f t="shared" si="126"/>
        <v>2016</v>
      </c>
      <c r="Q4050" s="12" t="s">
        <v>8315</v>
      </c>
      <c r="R4050" t="s">
        <v>8316</v>
      </c>
      <c r="S4050">
        <f t="shared" si="127"/>
        <v>3</v>
      </c>
      <c r="T4050" s="17" t="s">
        <v>8367</v>
      </c>
    </row>
    <row r="4051" spans="1:20" ht="43.2" hidden="1" x14ac:dyDescent="0.5500000000000000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9">
        <v>42169.958506944444</v>
      </c>
      <c r="K4051">
        <v>1434322815</v>
      </c>
      <c r="L4051" t="b">
        <v>0</v>
      </c>
      <c r="M4051">
        <v>1</v>
      </c>
      <c r="N4051" t="b">
        <v>0</v>
      </c>
      <c r="O4051" t="s">
        <v>8269</v>
      </c>
      <c r="P4051">
        <f t="shared" si="126"/>
        <v>2015</v>
      </c>
      <c r="Q4051" s="12" t="s">
        <v>8315</v>
      </c>
      <c r="R4051" t="s">
        <v>8316</v>
      </c>
      <c r="S4051">
        <f t="shared" si="127"/>
        <v>6</v>
      </c>
      <c r="T4051" s="17" t="s">
        <v>8370</v>
      </c>
    </row>
    <row r="4052" spans="1:20" ht="43.2" hidden="1" x14ac:dyDescent="0.5500000000000000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9">
        <v>41905.636469907404</v>
      </c>
      <c r="K4052">
        <v>1411485391</v>
      </c>
      <c r="L4052" t="b">
        <v>0</v>
      </c>
      <c r="M4052">
        <v>1</v>
      </c>
      <c r="N4052" t="b">
        <v>0</v>
      </c>
      <c r="O4052" t="s">
        <v>8269</v>
      </c>
      <c r="P4052">
        <f t="shared" si="126"/>
        <v>2014</v>
      </c>
      <c r="Q4052" s="12" t="s">
        <v>8315</v>
      </c>
      <c r="R4052" t="s">
        <v>8316</v>
      </c>
      <c r="S4052">
        <f t="shared" si="127"/>
        <v>9</v>
      </c>
      <c r="T4052" s="17" t="s">
        <v>8373</v>
      </c>
    </row>
    <row r="4053" spans="1:20" ht="43.2" hidden="1" x14ac:dyDescent="0.5500000000000000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9">
        <v>41761.810150462959</v>
      </c>
      <c r="K4053">
        <v>1399058797</v>
      </c>
      <c r="L4053" t="b">
        <v>0</v>
      </c>
      <c r="M4053">
        <v>0</v>
      </c>
      <c r="N4053" t="b">
        <v>0</v>
      </c>
      <c r="O4053" t="s">
        <v>8269</v>
      </c>
      <c r="P4053">
        <f t="shared" si="126"/>
        <v>2014</v>
      </c>
      <c r="Q4053" s="12" t="s">
        <v>8315</v>
      </c>
      <c r="R4053" t="s">
        <v>8316</v>
      </c>
      <c r="S4053">
        <f t="shared" si="127"/>
        <v>5</v>
      </c>
      <c r="T4053" s="17" t="s">
        <v>8369</v>
      </c>
    </row>
    <row r="4054" spans="1:20" ht="57.6" hidden="1" x14ac:dyDescent="0.5500000000000000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9">
        <v>41865.878657407404</v>
      </c>
      <c r="K4054">
        <v>1408050316</v>
      </c>
      <c r="L4054" t="b">
        <v>0</v>
      </c>
      <c r="M4054">
        <v>13</v>
      </c>
      <c r="N4054" t="b">
        <v>0</v>
      </c>
      <c r="O4054" t="s">
        <v>8269</v>
      </c>
      <c r="P4054">
        <f t="shared" si="126"/>
        <v>2014</v>
      </c>
      <c r="Q4054" s="12" t="s">
        <v>8315</v>
      </c>
      <c r="R4054" t="s">
        <v>8316</v>
      </c>
      <c r="S4054">
        <f t="shared" si="127"/>
        <v>8</v>
      </c>
      <c r="T4054" s="17" t="s">
        <v>8372</v>
      </c>
    </row>
    <row r="4055" spans="1:20" ht="43.2" hidden="1" x14ac:dyDescent="0.5500000000000000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9">
        <v>41928.690138888887</v>
      </c>
      <c r="K4055">
        <v>1413477228</v>
      </c>
      <c r="L4055" t="b">
        <v>0</v>
      </c>
      <c r="M4055">
        <v>2</v>
      </c>
      <c r="N4055" t="b">
        <v>0</v>
      </c>
      <c r="O4055" t="s">
        <v>8269</v>
      </c>
      <c r="P4055">
        <f t="shared" si="126"/>
        <v>2014</v>
      </c>
      <c r="Q4055" s="12" t="s">
        <v>8315</v>
      </c>
      <c r="R4055" t="s">
        <v>8316</v>
      </c>
      <c r="S4055">
        <f t="shared" si="127"/>
        <v>10</v>
      </c>
      <c r="T4055" s="17" t="s">
        <v>8374</v>
      </c>
    </row>
    <row r="4056" spans="1:20" ht="43.2" hidden="1" x14ac:dyDescent="0.5500000000000000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9">
        <v>42613.841261574074</v>
      </c>
      <c r="K4056">
        <v>1472674285</v>
      </c>
      <c r="L4056" t="b">
        <v>0</v>
      </c>
      <c r="M4056">
        <v>0</v>
      </c>
      <c r="N4056" t="b">
        <v>0</v>
      </c>
      <c r="O4056" t="s">
        <v>8269</v>
      </c>
      <c r="P4056">
        <f t="shared" si="126"/>
        <v>2016</v>
      </c>
      <c r="Q4056" s="12" t="s">
        <v>8315</v>
      </c>
      <c r="R4056" t="s">
        <v>8316</v>
      </c>
      <c r="S4056">
        <f t="shared" si="127"/>
        <v>8</v>
      </c>
      <c r="T4056" s="17" t="s">
        <v>8372</v>
      </c>
    </row>
    <row r="4057" spans="1:20" ht="43.2" hidden="1" x14ac:dyDescent="0.5500000000000000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9">
        <v>41779.648506944446</v>
      </c>
      <c r="K4057">
        <v>1400600031</v>
      </c>
      <c r="L4057" t="b">
        <v>0</v>
      </c>
      <c r="M4057">
        <v>21</v>
      </c>
      <c r="N4057" t="b">
        <v>0</v>
      </c>
      <c r="O4057" t="s">
        <v>8269</v>
      </c>
      <c r="P4057">
        <f t="shared" si="126"/>
        <v>2014</v>
      </c>
      <c r="Q4057" s="12" t="s">
        <v>8315</v>
      </c>
      <c r="R4057" t="s">
        <v>8316</v>
      </c>
      <c r="S4057">
        <f t="shared" si="127"/>
        <v>5</v>
      </c>
      <c r="T4057" s="17" t="s">
        <v>8369</v>
      </c>
    </row>
    <row r="4058" spans="1:20" ht="43.2" hidden="1" x14ac:dyDescent="0.5500000000000000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9">
        <v>42534.933321759258</v>
      </c>
      <c r="K4058">
        <v>1465856639</v>
      </c>
      <c r="L4058" t="b">
        <v>0</v>
      </c>
      <c r="M4058">
        <v>9</v>
      </c>
      <c r="N4058" t="b">
        <v>0</v>
      </c>
      <c r="O4058" t="s">
        <v>8269</v>
      </c>
      <c r="P4058">
        <f t="shared" si="126"/>
        <v>2016</v>
      </c>
      <c r="Q4058" s="12" t="s">
        <v>8315</v>
      </c>
      <c r="R4058" t="s">
        <v>8316</v>
      </c>
      <c r="S4058">
        <f t="shared" si="127"/>
        <v>6</v>
      </c>
      <c r="T4058" s="17" t="s">
        <v>8370</v>
      </c>
    </row>
    <row r="4059" spans="1:20" ht="43.2" hidden="1" x14ac:dyDescent="0.5500000000000000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9">
        <v>42310.968518518515</v>
      </c>
      <c r="K4059">
        <v>1446506080</v>
      </c>
      <c r="L4059" t="b">
        <v>0</v>
      </c>
      <c r="M4059">
        <v>6</v>
      </c>
      <c r="N4059" t="b">
        <v>0</v>
      </c>
      <c r="O4059" t="s">
        <v>8269</v>
      </c>
      <c r="P4059">
        <f t="shared" si="126"/>
        <v>2015</v>
      </c>
      <c r="Q4059" s="12" t="s">
        <v>8315</v>
      </c>
      <c r="R4059" t="s">
        <v>8316</v>
      </c>
      <c r="S4059">
        <f t="shared" si="127"/>
        <v>11</v>
      </c>
      <c r="T4059" s="17" t="s">
        <v>8375</v>
      </c>
    </row>
    <row r="4060" spans="1:20" ht="43.2" hidden="1" x14ac:dyDescent="0.5500000000000000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9">
        <v>42446.060694444444</v>
      </c>
      <c r="K4060">
        <v>1458178044</v>
      </c>
      <c r="L4060" t="b">
        <v>0</v>
      </c>
      <c r="M4060">
        <v>4</v>
      </c>
      <c r="N4060" t="b">
        <v>0</v>
      </c>
      <c r="O4060" t="s">
        <v>8269</v>
      </c>
      <c r="P4060">
        <f t="shared" si="126"/>
        <v>2016</v>
      </c>
      <c r="Q4060" s="12" t="s">
        <v>8315</v>
      </c>
      <c r="R4060" t="s">
        <v>8316</v>
      </c>
      <c r="S4060">
        <f t="shared" si="127"/>
        <v>3</v>
      </c>
      <c r="T4060" s="17" t="s">
        <v>8367</v>
      </c>
    </row>
    <row r="4061" spans="1:20" ht="43.2" hidden="1" x14ac:dyDescent="0.5500000000000000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9">
        <v>41866.640648148146</v>
      </c>
      <c r="K4061">
        <v>1408116152</v>
      </c>
      <c r="L4061" t="b">
        <v>0</v>
      </c>
      <c r="M4061">
        <v>7</v>
      </c>
      <c r="N4061" t="b">
        <v>0</v>
      </c>
      <c r="O4061" t="s">
        <v>8269</v>
      </c>
      <c r="P4061">
        <f t="shared" si="126"/>
        <v>2014</v>
      </c>
      <c r="Q4061" s="12" t="s">
        <v>8315</v>
      </c>
      <c r="R4061" t="s">
        <v>8316</v>
      </c>
      <c r="S4061">
        <f t="shared" si="127"/>
        <v>8</v>
      </c>
      <c r="T4061" s="17" t="s">
        <v>8372</v>
      </c>
    </row>
    <row r="4062" spans="1:20" ht="43.2" hidden="1" x14ac:dyDescent="0.5500000000000000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9">
        <v>41779.695092592592</v>
      </c>
      <c r="K4062">
        <v>1400604056</v>
      </c>
      <c r="L4062" t="b">
        <v>0</v>
      </c>
      <c r="M4062">
        <v>5</v>
      </c>
      <c r="N4062" t="b">
        <v>0</v>
      </c>
      <c r="O4062" t="s">
        <v>8269</v>
      </c>
      <c r="P4062">
        <f t="shared" si="126"/>
        <v>2014</v>
      </c>
      <c r="Q4062" s="12" t="s">
        <v>8315</v>
      </c>
      <c r="R4062" t="s">
        <v>8316</v>
      </c>
      <c r="S4062">
        <f t="shared" si="127"/>
        <v>5</v>
      </c>
      <c r="T4062" s="17" t="s">
        <v>8369</v>
      </c>
    </row>
    <row r="4063" spans="1:20" ht="28.8" hidden="1" x14ac:dyDescent="0.5500000000000000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9">
        <v>42421.141469907408</v>
      </c>
      <c r="K4063">
        <v>1456025023</v>
      </c>
      <c r="L4063" t="b">
        <v>0</v>
      </c>
      <c r="M4063">
        <v>0</v>
      </c>
      <c r="N4063" t="b">
        <v>0</v>
      </c>
      <c r="O4063" t="s">
        <v>8269</v>
      </c>
      <c r="P4063">
        <f t="shared" si="126"/>
        <v>2016</v>
      </c>
      <c r="Q4063" s="12" t="s">
        <v>8315</v>
      </c>
      <c r="R4063" t="s">
        <v>8316</v>
      </c>
      <c r="S4063">
        <f t="shared" si="127"/>
        <v>2</v>
      </c>
      <c r="T4063" s="17" t="s">
        <v>8366</v>
      </c>
    </row>
    <row r="4064" spans="1:20" ht="43.2" hidden="1" x14ac:dyDescent="0.5500000000000000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9">
        <v>42523.739212962966</v>
      </c>
      <c r="K4064">
        <v>1464889468</v>
      </c>
      <c r="L4064" t="b">
        <v>0</v>
      </c>
      <c r="M4064">
        <v>3</v>
      </c>
      <c r="N4064" t="b">
        <v>0</v>
      </c>
      <c r="O4064" t="s">
        <v>8269</v>
      </c>
      <c r="P4064">
        <f t="shared" si="126"/>
        <v>2016</v>
      </c>
      <c r="Q4064" s="12" t="s">
        <v>8315</v>
      </c>
      <c r="R4064" t="s">
        <v>8316</v>
      </c>
      <c r="S4064">
        <f t="shared" si="127"/>
        <v>6</v>
      </c>
      <c r="T4064" s="17" t="s">
        <v>8370</v>
      </c>
    </row>
    <row r="4065" spans="1:20" ht="43.2" hidden="1" x14ac:dyDescent="0.5500000000000000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9">
        <v>41787.681527777779</v>
      </c>
      <c r="K4065">
        <v>1401294084</v>
      </c>
      <c r="L4065" t="b">
        <v>0</v>
      </c>
      <c r="M4065">
        <v>9</v>
      </c>
      <c r="N4065" t="b">
        <v>0</v>
      </c>
      <c r="O4065" t="s">
        <v>8269</v>
      </c>
      <c r="P4065">
        <f t="shared" si="126"/>
        <v>2014</v>
      </c>
      <c r="Q4065" s="12" t="s">
        <v>8315</v>
      </c>
      <c r="R4065" t="s">
        <v>8316</v>
      </c>
      <c r="S4065">
        <f t="shared" si="127"/>
        <v>5</v>
      </c>
      <c r="T4065" s="17" t="s">
        <v>8369</v>
      </c>
    </row>
    <row r="4066" spans="1:20" ht="43.2" hidden="1" x14ac:dyDescent="0.5500000000000000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9">
        <v>42093.588263888887</v>
      </c>
      <c r="K4066">
        <v>1427724426</v>
      </c>
      <c r="L4066" t="b">
        <v>0</v>
      </c>
      <c r="M4066">
        <v>6</v>
      </c>
      <c r="N4066" t="b">
        <v>0</v>
      </c>
      <c r="O4066" t="s">
        <v>8269</v>
      </c>
      <c r="P4066">
        <f t="shared" si="126"/>
        <v>2015</v>
      </c>
      <c r="Q4066" s="12" t="s">
        <v>8315</v>
      </c>
      <c r="R4066" t="s">
        <v>8316</v>
      </c>
      <c r="S4066">
        <f t="shared" si="127"/>
        <v>3</v>
      </c>
      <c r="T4066" s="17" t="s">
        <v>8367</v>
      </c>
    </row>
    <row r="4067" spans="1:20" ht="28.8" hidden="1" x14ac:dyDescent="0.5500000000000000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9">
        <v>41833.951516203706</v>
      </c>
      <c r="K4067">
        <v>1405291811</v>
      </c>
      <c r="L4067" t="b">
        <v>0</v>
      </c>
      <c r="M4067">
        <v>4</v>
      </c>
      <c r="N4067" t="b">
        <v>0</v>
      </c>
      <c r="O4067" t="s">
        <v>8269</v>
      </c>
      <c r="P4067">
        <f t="shared" si="126"/>
        <v>2014</v>
      </c>
      <c r="Q4067" s="12" t="s">
        <v>8315</v>
      </c>
      <c r="R4067" t="s">
        <v>8316</v>
      </c>
      <c r="S4067">
        <f t="shared" si="127"/>
        <v>7</v>
      </c>
      <c r="T4067" s="17" t="s">
        <v>8371</v>
      </c>
    </row>
    <row r="4068" spans="1:20" ht="43.2" hidden="1" x14ac:dyDescent="0.5500000000000000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9">
        <v>42479.039212962962</v>
      </c>
      <c r="K4068">
        <v>1461027388</v>
      </c>
      <c r="L4068" t="b">
        <v>0</v>
      </c>
      <c r="M4068">
        <v>1</v>
      </c>
      <c r="N4068" t="b">
        <v>0</v>
      </c>
      <c r="O4068" t="s">
        <v>8269</v>
      </c>
      <c r="P4068">
        <f t="shared" si="126"/>
        <v>2016</v>
      </c>
      <c r="Q4068" s="12" t="s">
        <v>8315</v>
      </c>
      <c r="R4068" t="s">
        <v>8316</v>
      </c>
      <c r="S4068">
        <f t="shared" si="127"/>
        <v>4</v>
      </c>
      <c r="T4068" s="17" t="s">
        <v>8368</v>
      </c>
    </row>
    <row r="4069" spans="1:20" ht="43.2" hidden="1" x14ac:dyDescent="0.5500000000000000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9">
        <v>42235.117476851854</v>
      </c>
      <c r="K4069">
        <v>1439952550</v>
      </c>
      <c r="L4069" t="b">
        <v>0</v>
      </c>
      <c r="M4069">
        <v>17</v>
      </c>
      <c r="N4069" t="b">
        <v>0</v>
      </c>
      <c r="O4069" t="s">
        <v>8269</v>
      </c>
      <c r="P4069">
        <f t="shared" si="126"/>
        <v>2015</v>
      </c>
      <c r="Q4069" s="12" t="s">
        <v>8315</v>
      </c>
      <c r="R4069" t="s">
        <v>8316</v>
      </c>
      <c r="S4069">
        <f t="shared" si="127"/>
        <v>8</v>
      </c>
      <c r="T4069" s="17" t="s">
        <v>8372</v>
      </c>
    </row>
    <row r="4070" spans="1:20" ht="28.8" hidden="1" x14ac:dyDescent="0.5500000000000000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9">
        <v>42718.963599537034</v>
      </c>
      <c r="K4070">
        <v>1481756855</v>
      </c>
      <c r="L4070" t="b">
        <v>0</v>
      </c>
      <c r="M4070">
        <v>1</v>
      </c>
      <c r="N4070" t="b">
        <v>0</v>
      </c>
      <c r="O4070" t="s">
        <v>8269</v>
      </c>
      <c r="P4070">
        <f t="shared" si="126"/>
        <v>2016</v>
      </c>
      <c r="Q4070" s="12" t="s">
        <v>8315</v>
      </c>
      <c r="R4070" t="s">
        <v>8316</v>
      </c>
      <c r="S4070">
        <f t="shared" si="127"/>
        <v>12</v>
      </c>
      <c r="T4070" s="17" t="s">
        <v>8376</v>
      </c>
    </row>
    <row r="4071" spans="1:20" ht="43.2" hidden="1" x14ac:dyDescent="0.5500000000000000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9">
        <v>42022.661527777775</v>
      </c>
      <c r="K4071">
        <v>1421596356</v>
      </c>
      <c r="L4071" t="b">
        <v>0</v>
      </c>
      <c r="M4071">
        <v>13</v>
      </c>
      <c r="N4071" t="b">
        <v>0</v>
      </c>
      <c r="O4071" t="s">
        <v>8269</v>
      </c>
      <c r="P4071">
        <f t="shared" si="126"/>
        <v>2015</v>
      </c>
      <c r="Q4071" s="12" t="s">
        <v>8315</v>
      </c>
      <c r="R4071" t="s">
        <v>8316</v>
      </c>
      <c r="S4071">
        <f t="shared" si="127"/>
        <v>1</v>
      </c>
      <c r="T4071" s="17" t="s">
        <v>8365</v>
      </c>
    </row>
    <row r="4072" spans="1:20" ht="28.8" hidden="1" x14ac:dyDescent="0.5500000000000000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9">
        <v>42031.666898148149</v>
      </c>
      <c r="K4072">
        <v>1422374420</v>
      </c>
      <c r="L4072" t="b">
        <v>0</v>
      </c>
      <c r="M4072">
        <v>6</v>
      </c>
      <c r="N4072" t="b">
        <v>0</v>
      </c>
      <c r="O4072" t="s">
        <v>8269</v>
      </c>
      <c r="P4072">
        <f t="shared" si="126"/>
        <v>2015</v>
      </c>
      <c r="Q4072" s="12" t="s">
        <v>8315</v>
      </c>
      <c r="R4072" t="s">
        <v>8316</v>
      </c>
      <c r="S4072">
        <f t="shared" si="127"/>
        <v>1</v>
      </c>
      <c r="T4072" s="17" t="s">
        <v>8365</v>
      </c>
    </row>
    <row r="4073" spans="1:20" ht="57.6" hidden="1" x14ac:dyDescent="0.5500000000000000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9">
        <v>42700.804756944446</v>
      </c>
      <c r="K4073">
        <v>1480187931</v>
      </c>
      <c r="L4073" t="b">
        <v>0</v>
      </c>
      <c r="M4073">
        <v>0</v>
      </c>
      <c r="N4073" t="b">
        <v>0</v>
      </c>
      <c r="O4073" t="s">
        <v>8269</v>
      </c>
      <c r="P4073">
        <f t="shared" si="126"/>
        <v>2016</v>
      </c>
      <c r="Q4073" s="12" t="s">
        <v>8315</v>
      </c>
      <c r="R4073" t="s">
        <v>8316</v>
      </c>
      <c r="S4073">
        <f t="shared" si="127"/>
        <v>11</v>
      </c>
      <c r="T4073" s="17" t="s">
        <v>8375</v>
      </c>
    </row>
    <row r="4074" spans="1:20" ht="57.6" hidden="1" x14ac:dyDescent="0.5500000000000000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9">
        <v>41812.77443287037</v>
      </c>
      <c r="K4074">
        <v>1403462111</v>
      </c>
      <c r="L4074" t="b">
        <v>0</v>
      </c>
      <c r="M4074">
        <v>2</v>
      </c>
      <c r="N4074" t="b">
        <v>0</v>
      </c>
      <c r="O4074" t="s">
        <v>8269</v>
      </c>
      <c r="P4074">
        <f t="shared" si="126"/>
        <v>2014</v>
      </c>
      <c r="Q4074" s="12" t="s">
        <v>8315</v>
      </c>
      <c r="R4074" t="s">
        <v>8316</v>
      </c>
      <c r="S4074">
        <f t="shared" si="127"/>
        <v>6</v>
      </c>
      <c r="T4074" s="17" t="s">
        <v>8370</v>
      </c>
    </row>
    <row r="4075" spans="1:20" ht="43.2" hidden="1" x14ac:dyDescent="0.5500000000000000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9">
        <v>42078.345208333332</v>
      </c>
      <c r="K4075">
        <v>1426407426</v>
      </c>
      <c r="L4075" t="b">
        <v>0</v>
      </c>
      <c r="M4075">
        <v>2</v>
      </c>
      <c r="N4075" t="b">
        <v>0</v>
      </c>
      <c r="O4075" t="s">
        <v>8269</v>
      </c>
      <c r="P4075">
        <f t="shared" si="126"/>
        <v>2015</v>
      </c>
      <c r="Q4075" s="12" t="s">
        <v>8315</v>
      </c>
      <c r="R4075" t="s">
        <v>8316</v>
      </c>
      <c r="S4075">
        <f t="shared" si="127"/>
        <v>3</v>
      </c>
      <c r="T4075" s="17" t="s">
        <v>8367</v>
      </c>
    </row>
    <row r="4076" spans="1:20" ht="43.2" hidden="1" x14ac:dyDescent="0.5500000000000000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9">
        <v>42283.552951388891</v>
      </c>
      <c r="K4076">
        <v>1444137375</v>
      </c>
      <c r="L4076" t="b">
        <v>0</v>
      </c>
      <c r="M4076">
        <v>21</v>
      </c>
      <c r="N4076" t="b">
        <v>0</v>
      </c>
      <c r="O4076" t="s">
        <v>8269</v>
      </c>
      <c r="P4076">
        <f t="shared" si="126"/>
        <v>2015</v>
      </c>
      <c r="Q4076" s="12" t="s">
        <v>8315</v>
      </c>
      <c r="R4076" t="s">
        <v>8316</v>
      </c>
      <c r="S4076">
        <f t="shared" si="127"/>
        <v>10</v>
      </c>
      <c r="T4076" s="17" t="s">
        <v>8374</v>
      </c>
    </row>
    <row r="4077" spans="1:20" ht="43.2" hidden="1" x14ac:dyDescent="0.5500000000000000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9">
        <v>41779.045937499999</v>
      </c>
      <c r="K4077">
        <v>1400547969</v>
      </c>
      <c r="L4077" t="b">
        <v>0</v>
      </c>
      <c r="M4077">
        <v>13</v>
      </c>
      <c r="N4077" t="b">
        <v>0</v>
      </c>
      <c r="O4077" t="s">
        <v>8269</v>
      </c>
      <c r="P4077">
        <f t="shared" si="126"/>
        <v>2014</v>
      </c>
      <c r="Q4077" s="12" t="s">
        <v>8315</v>
      </c>
      <c r="R4077" t="s">
        <v>8316</v>
      </c>
      <c r="S4077">
        <f t="shared" si="127"/>
        <v>5</v>
      </c>
      <c r="T4077" s="17" t="s">
        <v>8369</v>
      </c>
    </row>
    <row r="4078" spans="1:20" ht="43.2" hidden="1" x14ac:dyDescent="0.5500000000000000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9">
        <v>41905.795706018522</v>
      </c>
      <c r="K4078">
        <v>1411499149</v>
      </c>
      <c r="L4078" t="b">
        <v>0</v>
      </c>
      <c r="M4078">
        <v>0</v>
      </c>
      <c r="N4078" t="b">
        <v>0</v>
      </c>
      <c r="O4078" t="s">
        <v>8269</v>
      </c>
      <c r="P4078">
        <f t="shared" si="126"/>
        <v>2014</v>
      </c>
      <c r="Q4078" s="12" t="s">
        <v>8315</v>
      </c>
      <c r="R4078" t="s">
        <v>8316</v>
      </c>
      <c r="S4078">
        <f t="shared" si="127"/>
        <v>9</v>
      </c>
      <c r="T4078" s="17" t="s">
        <v>8373</v>
      </c>
    </row>
    <row r="4079" spans="1:20" ht="43.2" hidden="1" x14ac:dyDescent="0.5500000000000000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9">
        <v>42695.710578703707</v>
      </c>
      <c r="K4079">
        <v>1479747794</v>
      </c>
      <c r="L4079" t="b">
        <v>0</v>
      </c>
      <c r="M4079">
        <v>6</v>
      </c>
      <c r="N4079" t="b">
        <v>0</v>
      </c>
      <c r="O4079" t="s">
        <v>8269</v>
      </c>
      <c r="P4079">
        <f t="shared" si="126"/>
        <v>2016</v>
      </c>
      <c r="Q4079" s="12" t="s">
        <v>8315</v>
      </c>
      <c r="R4079" t="s">
        <v>8316</v>
      </c>
      <c r="S4079">
        <f t="shared" si="127"/>
        <v>11</v>
      </c>
      <c r="T4079" s="17" t="s">
        <v>8375</v>
      </c>
    </row>
    <row r="4080" spans="1:20" ht="43.2" hidden="1" x14ac:dyDescent="0.5500000000000000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9">
        <v>42732.787523148145</v>
      </c>
      <c r="K4080">
        <v>1482951242</v>
      </c>
      <c r="L4080" t="b">
        <v>0</v>
      </c>
      <c r="M4080">
        <v>0</v>
      </c>
      <c r="N4080" t="b">
        <v>0</v>
      </c>
      <c r="O4080" t="s">
        <v>8269</v>
      </c>
      <c r="P4080">
        <f t="shared" si="126"/>
        <v>2016</v>
      </c>
      <c r="Q4080" s="12" t="s">
        <v>8315</v>
      </c>
      <c r="R4080" t="s">
        <v>8316</v>
      </c>
      <c r="S4080">
        <f t="shared" si="127"/>
        <v>12</v>
      </c>
      <c r="T4080" s="17" t="s">
        <v>8376</v>
      </c>
    </row>
    <row r="4081" spans="1:20" ht="43.2" hidden="1" x14ac:dyDescent="0.5500000000000000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9">
        <v>42510.938900462963</v>
      </c>
      <c r="K4081">
        <v>1463783521</v>
      </c>
      <c r="L4081" t="b">
        <v>0</v>
      </c>
      <c r="M4081">
        <v>1</v>
      </c>
      <c r="N4081" t="b">
        <v>0</v>
      </c>
      <c r="O4081" t="s">
        <v>8269</v>
      </c>
      <c r="P4081">
        <f t="shared" si="126"/>
        <v>2016</v>
      </c>
      <c r="Q4081" s="12" t="s">
        <v>8315</v>
      </c>
      <c r="R4081" t="s">
        <v>8316</v>
      </c>
      <c r="S4081">
        <f t="shared" si="127"/>
        <v>5</v>
      </c>
      <c r="T4081" s="17" t="s">
        <v>8369</v>
      </c>
    </row>
    <row r="4082" spans="1:20" ht="43.2" hidden="1" x14ac:dyDescent="0.5500000000000000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9">
        <v>42511.698101851849</v>
      </c>
      <c r="K4082">
        <v>1463849116</v>
      </c>
      <c r="L4082" t="b">
        <v>0</v>
      </c>
      <c r="M4082">
        <v>0</v>
      </c>
      <c r="N4082" t="b">
        <v>0</v>
      </c>
      <c r="O4082" t="s">
        <v>8269</v>
      </c>
      <c r="P4082">
        <f t="shared" si="126"/>
        <v>2016</v>
      </c>
      <c r="Q4082" s="12" t="s">
        <v>8315</v>
      </c>
      <c r="R4082" t="s">
        <v>8316</v>
      </c>
      <c r="S4082">
        <f t="shared" si="127"/>
        <v>5</v>
      </c>
      <c r="T4082" s="17" t="s">
        <v>8369</v>
      </c>
    </row>
    <row r="4083" spans="1:20" ht="43.2" hidden="1" x14ac:dyDescent="0.5500000000000000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9">
        <v>42041.581307870372</v>
      </c>
      <c r="K4083">
        <v>1423231025</v>
      </c>
      <c r="L4083" t="b">
        <v>0</v>
      </c>
      <c r="M4083">
        <v>12</v>
      </c>
      <c r="N4083" t="b">
        <v>0</v>
      </c>
      <c r="O4083" t="s">
        <v>8269</v>
      </c>
      <c r="P4083">
        <f t="shared" si="126"/>
        <v>2015</v>
      </c>
      <c r="Q4083" s="12" t="s">
        <v>8315</v>
      </c>
      <c r="R4083" t="s">
        <v>8316</v>
      </c>
      <c r="S4083">
        <f t="shared" si="127"/>
        <v>2</v>
      </c>
      <c r="T4083" s="17" t="s">
        <v>8366</v>
      </c>
    </row>
    <row r="4084" spans="1:20" ht="43.2" hidden="1" x14ac:dyDescent="0.5500000000000000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9">
        <v>42307.189270833333</v>
      </c>
      <c r="K4084">
        <v>1446179553</v>
      </c>
      <c r="L4084" t="b">
        <v>0</v>
      </c>
      <c r="M4084">
        <v>2</v>
      </c>
      <c r="N4084" t="b">
        <v>0</v>
      </c>
      <c r="O4084" t="s">
        <v>8269</v>
      </c>
      <c r="P4084">
        <f t="shared" si="126"/>
        <v>2015</v>
      </c>
      <c r="Q4084" s="12" t="s">
        <v>8315</v>
      </c>
      <c r="R4084" t="s">
        <v>8316</v>
      </c>
      <c r="S4084">
        <f t="shared" si="127"/>
        <v>10</v>
      </c>
      <c r="T4084" s="17" t="s">
        <v>8374</v>
      </c>
    </row>
    <row r="4085" spans="1:20" ht="43.2" hidden="1" x14ac:dyDescent="0.5500000000000000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9">
        <v>42353.761759259258</v>
      </c>
      <c r="K4085">
        <v>1450203416</v>
      </c>
      <c r="L4085" t="b">
        <v>0</v>
      </c>
      <c r="M4085">
        <v>6</v>
      </c>
      <c r="N4085" t="b">
        <v>0</v>
      </c>
      <c r="O4085" t="s">
        <v>8269</v>
      </c>
      <c r="P4085">
        <f t="shared" si="126"/>
        <v>2015</v>
      </c>
      <c r="Q4085" s="12" t="s">
        <v>8315</v>
      </c>
      <c r="R4085" t="s">
        <v>8316</v>
      </c>
      <c r="S4085">
        <f t="shared" si="127"/>
        <v>12</v>
      </c>
      <c r="T4085" s="17" t="s">
        <v>8376</v>
      </c>
    </row>
    <row r="4086" spans="1:20" ht="57.6" hidden="1" x14ac:dyDescent="0.5500000000000000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9">
        <v>42622.436412037037</v>
      </c>
      <c r="K4086">
        <v>1473416906</v>
      </c>
      <c r="L4086" t="b">
        <v>0</v>
      </c>
      <c r="M4086">
        <v>1</v>
      </c>
      <c r="N4086" t="b">
        <v>0</v>
      </c>
      <c r="O4086" t="s">
        <v>8269</v>
      </c>
      <c r="P4086">
        <f t="shared" si="126"/>
        <v>2016</v>
      </c>
      <c r="Q4086" s="12" t="s">
        <v>8315</v>
      </c>
      <c r="R4086" t="s">
        <v>8316</v>
      </c>
      <c r="S4086">
        <f t="shared" si="127"/>
        <v>9</v>
      </c>
      <c r="T4086" s="17" t="s">
        <v>8373</v>
      </c>
    </row>
    <row r="4087" spans="1:20" ht="43.2" hidden="1" x14ac:dyDescent="0.5500000000000000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9">
        <v>42058.603877314818</v>
      </c>
      <c r="K4087">
        <v>1424701775</v>
      </c>
      <c r="L4087" t="b">
        <v>0</v>
      </c>
      <c r="M4087">
        <v>1</v>
      </c>
      <c r="N4087" t="b">
        <v>0</v>
      </c>
      <c r="O4087" t="s">
        <v>8269</v>
      </c>
      <c r="P4087">
        <f t="shared" si="126"/>
        <v>2015</v>
      </c>
      <c r="Q4087" s="12" t="s">
        <v>8315</v>
      </c>
      <c r="R4087" t="s">
        <v>8316</v>
      </c>
      <c r="S4087">
        <f t="shared" si="127"/>
        <v>2</v>
      </c>
      <c r="T4087" s="17" t="s">
        <v>8366</v>
      </c>
    </row>
    <row r="4088" spans="1:20" ht="43.2" hidden="1" x14ac:dyDescent="0.5500000000000000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9">
        <v>42304.940960648149</v>
      </c>
      <c r="K4088">
        <v>1445985299</v>
      </c>
      <c r="L4088" t="b">
        <v>0</v>
      </c>
      <c r="M4088">
        <v>5</v>
      </c>
      <c r="N4088" t="b">
        <v>0</v>
      </c>
      <c r="O4088" t="s">
        <v>8269</v>
      </c>
      <c r="P4088">
        <f t="shared" si="126"/>
        <v>2015</v>
      </c>
      <c r="Q4088" s="12" t="s">
        <v>8315</v>
      </c>
      <c r="R4088" t="s">
        <v>8316</v>
      </c>
      <c r="S4088">
        <f t="shared" si="127"/>
        <v>10</v>
      </c>
      <c r="T4088" s="17" t="s">
        <v>8374</v>
      </c>
    </row>
    <row r="4089" spans="1:20" hidden="1" x14ac:dyDescent="0.5500000000000000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9">
        <v>42538.742893518516</v>
      </c>
      <c r="K4089">
        <v>1466185786</v>
      </c>
      <c r="L4089" t="b">
        <v>0</v>
      </c>
      <c r="M4089">
        <v>0</v>
      </c>
      <c r="N4089" t="b">
        <v>0</v>
      </c>
      <c r="O4089" t="s">
        <v>8269</v>
      </c>
      <c r="P4089">
        <f t="shared" si="126"/>
        <v>2016</v>
      </c>
      <c r="Q4089" s="12" t="s">
        <v>8315</v>
      </c>
      <c r="R4089" t="s">
        <v>8316</v>
      </c>
      <c r="S4089">
        <f t="shared" si="127"/>
        <v>6</v>
      </c>
      <c r="T4089" s="17" t="s">
        <v>8370</v>
      </c>
    </row>
    <row r="4090" spans="1:20" ht="43.2" hidden="1" x14ac:dyDescent="0.5500000000000000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9">
        <v>41990.612546296295</v>
      </c>
      <c r="K4090">
        <v>1418827324</v>
      </c>
      <c r="L4090" t="b">
        <v>0</v>
      </c>
      <c r="M4090">
        <v>3</v>
      </c>
      <c r="N4090" t="b">
        <v>0</v>
      </c>
      <c r="O4090" t="s">
        <v>8269</v>
      </c>
      <c r="P4090">
        <f t="shared" si="126"/>
        <v>2014</v>
      </c>
      <c r="Q4090" s="12" t="s">
        <v>8315</v>
      </c>
      <c r="R4090" t="s">
        <v>8316</v>
      </c>
      <c r="S4090">
        <f t="shared" si="127"/>
        <v>12</v>
      </c>
      <c r="T4090" s="17" t="s">
        <v>8376</v>
      </c>
    </row>
    <row r="4091" spans="1:20" ht="43.2" hidden="1" x14ac:dyDescent="0.5500000000000000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9">
        <v>42122.732499999998</v>
      </c>
      <c r="K4091">
        <v>1430242488</v>
      </c>
      <c r="L4091" t="b">
        <v>0</v>
      </c>
      <c r="M4091">
        <v>8</v>
      </c>
      <c r="N4091" t="b">
        <v>0</v>
      </c>
      <c r="O4091" t="s">
        <v>8269</v>
      </c>
      <c r="P4091">
        <f t="shared" si="126"/>
        <v>2015</v>
      </c>
      <c r="Q4091" s="12" t="s">
        <v>8315</v>
      </c>
      <c r="R4091" t="s">
        <v>8316</v>
      </c>
      <c r="S4091">
        <f t="shared" si="127"/>
        <v>4</v>
      </c>
      <c r="T4091" s="17" t="s">
        <v>8368</v>
      </c>
    </row>
    <row r="4092" spans="1:20" ht="43.2" hidden="1" x14ac:dyDescent="0.5500000000000000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9">
        <v>42209.672881944447</v>
      </c>
      <c r="K4092">
        <v>1437754137</v>
      </c>
      <c r="L4092" t="b">
        <v>0</v>
      </c>
      <c r="M4092">
        <v>3</v>
      </c>
      <c r="N4092" t="b">
        <v>0</v>
      </c>
      <c r="O4092" t="s">
        <v>8269</v>
      </c>
      <c r="P4092">
        <f t="shared" si="126"/>
        <v>2015</v>
      </c>
      <c r="Q4092" s="12" t="s">
        <v>8315</v>
      </c>
      <c r="R4092" t="s">
        <v>8316</v>
      </c>
      <c r="S4092">
        <f t="shared" si="127"/>
        <v>7</v>
      </c>
      <c r="T4092" s="17" t="s">
        <v>8371</v>
      </c>
    </row>
    <row r="4093" spans="1:20" ht="43.2" hidden="1" x14ac:dyDescent="0.5500000000000000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9">
        <v>41990.506377314814</v>
      </c>
      <c r="K4093">
        <v>1418818151</v>
      </c>
      <c r="L4093" t="b">
        <v>0</v>
      </c>
      <c r="M4093">
        <v>8</v>
      </c>
      <c r="N4093" t="b">
        <v>0</v>
      </c>
      <c r="O4093" t="s">
        <v>8269</v>
      </c>
      <c r="P4093">
        <f t="shared" si="126"/>
        <v>2014</v>
      </c>
      <c r="Q4093" s="12" t="s">
        <v>8315</v>
      </c>
      <c r="R4093" t="s">
        <v>8316</v>
      </c>
      <c r="S4093">
        <f t="shared" si="127"/>
        <v>12</v>
      </c>
      <c r="T4093" s="17" t="s">
        <v>8376</v>
      </c>
    </row>
    <row r="4094" spans="1:20" ht="43.2" hidden="1" x14ac:dyDescent="0.5500000000000000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9">
        <v>42039.194988425923</v>
      </c>
      <c r="K4094">
        <v>1423024847</v>
      </c>
      <c r="L4094" t="b">
        <v>0</v>
      </c>
      <c r="M4094">
        <v>1</v>
      </c>
      <c r="N4094" t="b">
        <v>0</v>
      </c>
      <c r="O4094" t="s">
        <v>8269</v>
      </c>
      <c r="P4094">
        <f t="shared" si="126"/>
        <v>2015</v>
      </c>
      <c r="Q4094" s="12" t="s">
        <v>8315</v>
      </c>
      <c r="R4094" t="s">
        <v>8316</v>
      </c>
      <c r="S4094">
        <f t="shared" si="127"/>
        <v>2</v>
      </c>
      <c r="T4094" s="17" t="s">
        <v>8366</v>
      </c>
    </row>
    <row r="4095" spans="1:20" ht="43.2" hidden="1" x14ac:dyDescent="0.5500000000000000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9">
        <v>42178.815891203703</v>
      </c>
      <c r="K4095">
        <v>1435088093</v>
      </c>
      <c r="L4095" t="b">
        <v>0</v>
      </c>
      <c r="M4095">
        <v>4</v>
      </c>
      <c r="N4095" t="b">
        <v>0</v>
      </c>
      <c r="O4095" t="s">
        <v>8269</v>
      </c>
      <c r="P4095">
        <f t="shared" si="126"/>
        <v>2015</v>
      </c>
      <c r="Q4095" s="12" t="s">
        <v>8315</v>
      </c>
      <c r="R4095" t="s">
        <v>8316</v>
      </c>
      <c r="S4095">
        <f t="shared" si="127"/>
        <v>6</v>
      </c>
      <c r="T4095" s="17" t="s">
        <v>8370</v>
      </c>
    </row>
    <row r="4096" spans="1:20" ht="43.2" hidden="1" x14ac:dyDescent="0.5500000000000000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9">
        <v>41890.086805555555</v>
      </c>
      <c r="K4096">
        <v>1410141900</v>
      </c>
      <c r="L4096" t="b">
        <v>0</v>
      </c>
      <c r="M4096">
        <v>8</v>
      </c>
      <c r="N4096" t="b">
        <v>0</v>
      </c>
      <c r="O4096" t="s">
        <v>8269</v>
      </c>
      <c r="P4096">
        <f t="shared" si="126"/>
        <v>2014</v>
      </c>
      <c r="Q4096" s="12" t="s">
        <v>8315</v>
      </c>
      <c r="R4096" t="s">
        <v>8316</v>
      </c>
      <c r="S4096">
        <f t="shared" si="127"/>
        <v>9</v>
      </c>
      <c r="T4096" s="17" t="s">
        <v>8373</v>
      </c>
    </row>
    <row r="4097" spans="1:20" ht="28.8" hidden="1" x14ac:dyDescent="0.5500000000000000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9">
        <v>42693.031828703701</v>
      </c>
      <c r="K4097">
        <v>1479516350</v>
      </c>
      <c r="L4097" t="b">
        <v>0</v>
      </c>
      <c r="M4097">
        <v>1</v>
      </c>
      <c r="N4097" t="b">
        <v>0</v>
      </c>
      <c r="O4097" t="s">
        <v>8269</v>
      </c>
      <c r="P4097">
        <f t="shared" si="126"/>
        <v>2016</v>
      </c>
      <c r="Q4097" s="12" t="s">
        <v>8315</v>
      </c>
      <c r="R4097" t="s">
        <v>8316</v>
      </c>
      <c r="S4097">
        <f t="shared" si="127"/>
        <v>11</v>
      </c>
      <c r="T4097" s="17" t="s">
        <v>8375</v>
      </c>
    </row>
    <row r="4098" spans="1:20" ht="43.2" hidden="1" x14ac:dyDescent="0.5500000000000000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9">
        <v>42750.530312499999</v>
      </c>
      <c r="K4098">
        <v>1484484219</v>
      </c>
      <c r="L4098" t="b">
        <v>0</v>
      </c>
      <c r="M4098">
        <v>5</v>
      </c>
      <c r="N4098" t="b">
        <v>0</v>
      </c>
      <c r="O4098" t="s">
        <v>8269</v>
      </c>
      <c r="P4098">
        <f t="shared" si="126"/>
        <v>2017</v>
      </c>
      <c r="Q4098" s="12" t="s">
        <v>8315</v>
      </c>
      <c r="R4098" t="s">
        <v>8316</v>
      </c>
      <c r="S4098">
        <f t="shared" si="127"/>
        <v>1</v>
      </c>
      <c r="T4098" s="17" t="s">
        <v>8365</v>
      </c>
    </row>
    <row r="4099" spans="1:20" ht="43.2" hidden="1" x14ac:dyDescent="0.5500000000000000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9">
        <v>42344.824502314812</v>
      </c>
      <c r="K4099">
        <v>1449431237</v>
      </c>
      <c r="L4099" t="b">
        <v>0</v>
      </c>
      <c r="M4099">
        <v>0</v>
      </c>
      <c r="N4099" t="b">
        <v>0</v>
      </c>
      <c r="O4099" t="s">
        <v>8269</v>
      </c>
      <c r="P4099">
        <f t="shared" ref="P4099:P4115" si="128">YEAR(J4099)</f>
        <v>2015</v>
      </c>
      <c r="Q4099" s="12" t="s">
        <v>8315</v>
      </c>
      <c r="R4099" t="s">
        <v>8316</v>
      </c>
      <c r="S4099">
        <f t="shared" ref="S4099:S4115" si="129">MONTH(J4099)</f>
        <v>12</v>
      </c>
      <c r="T4099" s="17" t="s">
        <v>8376</v>
      </c>
    </row>
    <row r="4100" spans="1:20" ht="43.2" hidden="1" x14ac:dyDescent="0.5500000000000000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9">
        <v>42495.722187500003</v>
      </c>
      <c r="K4100">
        <v>1462468797</v>
      </c>
      <c r="L4100" t="b">
        <v>0</v>
      </c>
      <c r="M4100">
        <v>0</v>
      </c>
      <c r="N4100" t="b">
        <v>0</v>
      </c>
      <c r="O4100" t="s">
        <v>8269</v>
      </c>
      <c r="P4100">
        <f t="shared" si="128"/>
        <v>2016</v>
      </c>
      <c r="Q4100" s="12" t="s">
        <v>8315</v>
      </c>
      <c r="R4100" t="s">
        <v>8316</v>
      </c>
      <c r="S4100">
        <f t="shared" si="129"/>
        <v>5</v>
      </c>
      <c r="T4100" s="17" t="s">
        <v>8369</v>
      </c>
    </row>
    <row r="4101" spans="1:20" ht="43.2" hidden="1" x14ac:dyDescent="0.5500000000000000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9">
        <v>42570.850381944445</v>
      </c>
      <c r="K4101">
        <v>1468959873</v>
      </c>
      <c r="L4101" t="b">
        <v>0</v>
      </c>
      <c r="M4101">
        <v>1</v>
      </c>
      <c r="N4101" t="b">
        <v>0</v>
      </c>
      <c r="O4101" t="s">
        <v>8269</v>
      </c>
      <c r="P4101">
        <f t="shared" si="128"/>
        <v>2016</v>
      </c>
      <c r="Q4101" s="12" t="s">
        <v>8315</v>
      </c>
      <c r="R4101" t="s">
        <v>8316</v>
      </c>
      <c r="S4101">
        <f t="shared" si="129"/>
        <v>7</v>
      </c>
      <c r="T4101" s="17" t="s">
        <v>8371</v>
      </c>
    </row>
    <row r="4102" spans="1:20" ht="28.8" hidden="1" x14ac:dyDescent="0.5500000000000000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9">
        <v>41927.124884259261</v>
      </c>
      <c r="K4102">
        <v>1413341990</v>
      </c>
      <c r="L4102" t="b">
        <v>0</v>
      </c>
      <c r="M4102">
        <v>0</v>
      </c>
      <c r="N4102" t="b">
        <v>0</v>
      </c>
      <c r="O4102" t="s">
        <v>8269</v>
      </c>
      <c r="P4102">
        <f t="shared" si="128"/>
        <v>2014</v>
      </c>
      <c r="Q4102" s="12" t="s">
        <v>8315</v>
      </c>
      <c r="R4102" t="s">
        <v>8316</v>
      </c>
      <c r="S4102">
        <f t="shared" si="129"/>
        <v>10</v>
      </c>
      <c r="T4102" s="17" t="s">
        <v>8374</v>
      </c>
    </row>
    <row r="4103" spans="1:20" ht="43.2" hidden="1" x14ac:dyDescent="0.5500000000000000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9">
        <v>42730.903726851851</v>
      </c>
      <c r="K4103">
        <v>1482788482</v>
      </c>
      <c r="L4103" t="b">
        <v>0</v>
      </c>
      <c r="M4103">
        <v>0</v>
      </c>
      <c r="N4103" t="b">
        <v>0</v>
      </c>
      <c r="O4103" t="s">
        <v>8269</v>
      </c>
      <c r="P4103">
        <f t="shared" si="128"/>
        <v>2016</v>
      </c>
      <c r="Q4103" s="12" t="s">
        <v>8315</v>
      </c>
      <c r="R4103" t="s">
        <v>8316</v>
      </c>
      <c r="S4103">
        <f t="shared" si="129"/>
        <v>12</v>
      </c>
      <c r="T4103" s="17" t="s">
        <v>8376</v>
      </c>
    </row>
    <row r="4104" spans="1:20" ht="43.2" hidden="1" x14ac:dyDescent="0.5500000000000000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9">
        <v>42475.848067129627</v>
      </c>
      <c r="K4104">
        <v>1460751673</v>
      </c>
      <c r="L4104" t="b">
        <v>0</v>
      </c>
      <c r="M4104">
        <v>6</v>
      </c>
      <c r="N4104" t="b">
        <v>0</v>
      </c>
      <c r="O4104" t="s">
        <v>8269</v>
      </c>
      <c r="P4104">
        <f t="shared" si="128"/>
        <v>2016</v>
      </c>
      <c r="Q4104" s="12" t="s">
        <v>8315</v>
      </c>
      <c r="R4104" t="s">
        <v>8316</v>
      </c>
      <c r="S4104">
        <f t="shared" si="129"/>
        <v>4</v>
      </c>
      <c r="T4104" s="17" t="s">
        <v>8368</v>
      </c>
    </row>
    <row r="4105" spans="1:20" ht="43.2" hidden="1" x14ac:dyDescent="0.5500000000000000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9">
        <v>42188.832939814813</v>
      </c>
      <c r="K4105">
        <v>1435953566</v>
      </c>
      <c r="L4105" t="b">
        <v>0</v>
      </c>
      <c r="M4105">
        <v>6</v>
      </c>
      <c r="N4105" t="b">
        <v>0</v>
      </c>
      <c r="O4105" t="s">
        <v>8269</v>
      </c>
      <c r="P4105">
        <f t="shared" si="128"/>
        <v>2015</v>
      </c>
      <c r="Q4105" s="12" t="s">
        <v>8315</v>
      </c>
      <c r="R4105" t="s">
        <v>8316</v>
      </c>
      <c r="S4105">
        <f t="shared" si="129"/>
        <v>7</v>
      </c>
      <c r="T4105" s="17" t="s">
        <v>8371</v>
      </c>
    </row>
    <row r="4106" spans="1:20" ht="43.2" hidden="1" x14ac:dyDescent="0.5500000000000000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9">
        <v>42640.278171296297</v>
      </c>
      <c r="K4106">
        <v>1474958434</v>
      </c>
      <c r="L4106" t="b">
        <v>0</v>
      </c>
      <c r="M4106">
        <v>14</v>
      </c>
      <c r="N4106" t="b">
        <v>0</v>
      </c>
      <c r="O4106" t="s">
        <v>8269</v>
      </c>
      <c r="P4106">
        <f t="shared" si="128"/>
        <v>2016</v>
      </c>
      <c r="Q4106" s="12" t="s">
        <v>8315</v>
      </c>
      <c r="R4106" t="s">
        <v>8316</v>
      </c>
      <c r="S4106">
        <f t="shared" si="129"/>
        <v>9</v>
      </c>
      <c r="T4106" s="17" t="s">
        <v>8373</v>
      </c>
    </row>
    <row r="4107" spans="1:20" ht="43.2" hidden="1" x14ac:dyDescent="0.5500000000000000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9">
        <v>42697.010520833333</v>
      </c>
      <c r="K4107">
        <v>1479860109</v>
      </c>
      <c r="L4107" t="b">
        <v>0</v>
      </c>
      <c r="M4107">
        <v>6</v>
      </c>
      <c r="N4107" t="b">
        <v>0</v>
      </c>
      <c r="O4107" t="s">
        <v>8269</v>
      </c>
      <c r="P4107">
        <f t="shared" si="128"/>
        <v>2016</v>
      </c>
      <c r="Q4107" s="12" t="s">
        <v>8315</v>
      </c>
      <c r="R4107" t="s">
        <v>8316</v>
      </c>
      <c r="S4107">
        <f t="shared" si="129"/>
        <v>11</v>
      </c>
      <c r="T4107" s="17" t="s">
        <v>8375</v>
      </c>
    </row>
    <row r="4108" spans="1:20" ht="43.2" hidden="1" x14ac:dyDescent="0.5500000000000000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9">
        <v>42053.049375000002</v>
      </c>
      <c r="K4108">
        <v>1424221866</v>
      </c>
      <c r="L4108" t="b">
        <v>0</v>
      </c>
      <c r="M4108">
        <v>33</v>
      </c>
      <c r="N4108" t="b">
        <v>0</v>
      </c>
      <c r="O4108" t="s">
        <v>8269</v>
      </c>
      <c r="P4108">
        <f t="shared" si="128"/>
        <v>2015</v>
      </c>
      <c r="Q4108" s="12" t="s">
        <v>8315</v>
      </c>
      <c r="R4108" t="s">
        <v>8316</v>
      </c>
      <c r="S4108">
        <f t="shared" si="129"/>
        <v>2</v>
      </c>
      <c r="T4108" s="17" t="s">
        <v>8366</v>
      </c>
    </row>
    <row r="4109" spans="1:20" ht="43.2" hidden="1" x14ac:dyDescent="0.5500000000000000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9">
        <v>41883.916678240741</v>
      </c>
      <c r="K4109">
        <v>1409608801</v>
      </c>
      <c r="L4109" t="b">
        <v>0</v>
      </c>
      <c r="M4109">
        <v>4</v>
      </c>
      <c r="N4109" t="b">
        <v>0</v>
      </c>
      <c r="O4109" t="s">
        <v>8269</v>
      </c>
      <c r="P4109">
        <f t="shared" si="128"/>
        <v>2014</v>
      </c>
      <c r="Q4109" s="12" t="s">
        <v>8315</v>
      </c>
      <c r="R4109" t="s">
        <v>8316</v>
      </c>
      <c r="S4109">
        <f t="shared" si="129"/>
        <v>9</v>
      </c>
      <c r="T4109" s="17" t="s">
        <v>8373</v>
      </c>
    </row>
    <row r="4110" spans="1:20" ht="43.2" hidden="1" x14ac:dyDescent="0.5500000000000000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9">
        <v>42767.031678240739</v>
      </c>
      <c r="K4110">
        <v>1485909937</v>
      </c>
      <c r="L4110" t="b">
        <v>0</v>
      </c>
      <c r="M4110">
        <v>1</v>
      </c>
      <c r="N4110" t="b">
        <v>0</v>
      </c>
      <c r="O4110" t="s">
        <v>8269</v>
      </c>
      <c r="P4110">
        <f t="shared" si="128"/>
        <v>2017</v>
      </c>
      <c r="Q4110" s="12" t="s">
        <v>8315</v>
      </c>
      <c r="R4110" t="s">
        <v>8316</v>
      </c>
      <c r="S4110">
        <f t="shared" si="129"/>
        <v>2</v>
      </c>
      <c r="T4110" s="17" t="s">
        <v>8366</v>
      </c>
    </row>
    <row r="4111" spans="1:20" ht="43.2" hidden="1" x14ac:dyDescent="0.5500000000000000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9">
        <v>42307.539398148147</v>
      </c>
      <c r="K4111">
        <v>1446209804</v>
      </c>
      <c r="L4111" t="b">
        <v>0</v>
      </c>
      <c r="M4111">
        <v>0</v>
      </c>
      <c r="N4111" t="b">
        <v>0</v>
      </c>
      <c r="O4111" t="s">
        <v>8269</v>
      </c>
      <c r="P4111">
        <f t="shared" si="128"/>
        <v>2015</v>
      </c>
      <c r="Q4111" s="12" t="s">
        <v>8315</v>
      </c>
      <c r="R4111" t="s">
        <v>8316</v>
      </c>
      <c r="S4111">
        <f t="shared" si="129"/>
        <v>10</v>
      </c>
      <c r="T4111" s="17" t="s">
        <v>8374</v>
      </c>
    </row>
    <row r="4112" spans="1:20" ht="43.2" hidden="1" x14ac:dyDescent="0.5500000000000000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9">
        <v>42512.626747685186</v>
      </c>
      <c r="K4112">
        <v>1463929351</v>
      </c>
      <c r="L4112" t="b">
        <v>0</v>
      </c>
      <c r="M4112">
        <v>6</v>
      </c>
      <c r="N4112" t="b">
        <v>0</v>
      </c>
      <c r="O4112" t="s">
        <v>8269</v>
      </c>
      <c r="P4112">
        <f t="shared" si="128"/>
        <v>2016</v>
      </c>
      <c r="Q4112" s="12" t="s">
        <v>8315</v>
      </c>
      <c r="R4112" t="s">
        <v>8316</v>
      </c>
      <c r="S4112">
        <f t="shared" si="129"/>
        <v>5</v>
      </c>
      <c r="T4112" s="17" t="s">
        <v>8369</v>
      </c>
    </row>
    <row r="4113" spans="1:20" ht="43.2" hidden="1" x14ac:dyDescent="0.5500000000000000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9">
        <v>42029.135879629626</v>
      </c>
      <c r="K4113">
        <v>1422155740</v>
      </c>
      <c r="L4113" t="b">
        <v>0</v>
      </c>
      <c r="M4113">
        <v>6</v>
      </c>
      <c r="N4113" t="b">
        <v>0</v>
      </c>
      <c r="O4113" t="s">
        <v>8269</v>
      </c>
      <c r="P4113">
        <f t="shared" si="128"/>
        <v>2015</v>
      </c>
      <c r="Q4113" s="12" t="s">
        <v>8315</v>
      </c>
      <c r="R4113" t="s">
        <v>8316</v>
      </c>
      <c r="S4113">
        <f t="shared" si="129"/>
        <v>1</v>
      </c>
      <c r="T4113" s="17" t="s">
        <v>8365</v>
      </c>
    </row>
    <row r="4114" spans="1:20" ht="43.2" hidden="1" x14ac:dyDescent="0.5500000000000000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9">
        <v>42400.946597222224</v>
      </c>
      <c r="K4114">
        <v>1454280186</v>
      </c>
      <c r="L4114" t="b">
        <v>0</v>
      </c>
      <c r="M4114">
        <v>1</v>
      </c>
      <c r="N4114" t="b">
        <v>0</v>
      </c>
      <c r="O4114" t="s">
        <v>8269</v>
      </c>
      <c r="P4114">
        <f t="shared" si="128"/>
        <v>2016</v>
      </c>
      <c r="Q4114" s="12" t="s">
        <v>8315</v>
      </c>
      <c r="R4114" t="s">
        <v>8316</v>
      </c>
      <c r="S4114">
        <f t="shared" si="129"/>
        <v>1</v>
      </c>
      <c r="T4114" s="17" t="s">
        <v>8365</v>
      </c>
    </row>
    <row r="4115" spans="1:20" ht="43.2" hidden="1" x14ac:dyDescent="0.5500000000000000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9">
        <v>42358.573182870372</v>
      </c>
      <c r="K4115">
        <v>1450619123</v>
      </c>
      <c r="L4115" t="b">
        <v>0</v>
      </c>
      <c r="M4115">
        <v>3</v>
      </c>
      <c r="N4115" t="b">
        <v>0</v>
      </c>
      <c r="O4115" t="s">
        <v>8269</v>
      </c>
      <c r="P4115">
        <f t="shared" si="128"/>
        <v>2015</v>
      </c>
      <c r="Q4115" s="12" t="s">
        <v>8315</v>
      </c>
      <c r="R4115" t="s">
        <v>8316</v>
      </c>
      <c r="S4115">
        <f t="shared" si="129"/>
        <v>12</v>
      </c>
      <c r="T4115" s="17" t="s">
        <v>8376</v>
      </c>
    </row>
  </sheetData>
  <autoFilter ref="A1:T4115" xr:uid="{10383E72-5094-438D-8E9B-92C647EA3F93}">
    <filterColumn colId="5">
      <filters>
        <filter val="successful"/>
      </filters>
    </filterColumn>
    <filterColumn colId="17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AA7C-7EA8-4FFD-9CA2-588DF5B9AE5A}">
  <dimension ref="A1:E18"/>
  <sheetViews>
    <sheetView workbookViewId="0">
      <selection activeCell="B27" sqref="B27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</cols>
  <sheetData>
    <row r="1" spans="1:5" x14ac:dyDescent="0.55000000000000004">
      <c r="A1" s="13" t="s">
        <v>8359</v>
      </c>
      <c r="B1" t="s">
        <v>8315</v>
      </c>
    </row>
    <row r="2" spans="1:5" x14ac:dyDescent="0.55000000000000004">
      <c r="A2" s="13" t="s">
        <v>8307</v>
      </c>
      <c r="B2" t="s">
        <v>8360</v>
      </c>
    </row>
    <row r="4" spans="1:5" x14ac:dyDescent="0.55000000000000004">
      <c r="A4" s="13" t="s">
        <v>8363</v>
      </c>
      <c r="B4" s="13" t="s">
        <v>8361</v>
      </c>
    </row>
    <row r="5" spans="1:5" x14ac:dyDescent="0.55000000000000004">
      <c r="A5" s="13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55000000000000004">
      <c r="A6" s="15" t="s">
        <v>8365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55000000000000004">
      <c r="A7" s="15" t="s">
        <v>8366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55000000000000004">
      <c r="A8" s="15" t="s">
        <v>8367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55000000000000004">
      <c r="A9" s="15" t="s">
        <v>8368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55000000000000004">
      <c r="A10" s="15" t="s">
        <v>8369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55000000000000004">
      <c r="A11" s="15" t="s">
        <v>8370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55000000000000004">
      <c r="A12" s="15" t="s">
        <v>8371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55000000000000004">
      <c r="A13" s="15" t="s">
        <v>8372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55000000000000004">
      <c r="A14" s="15" t="s">
        <v>8373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55000000000000004">
      <c r="A15" s="15" t="s">
        <v>8374</v>
      </c>
      <c r="B15" s="14">
        <v>65</v>
      </c>
      <c r="C15" s="14">
        <v>50</v>
      </c>
      <c r="D15" s="14"/>
      <c r="E15" s="14">
        <v>115</v>
      </c>
    </row>
    <row r="16" spans="1:5" x14ac:dyDescent="0.55000000000000004">
      <c r="A16" s="15" t="s">
        <v>8375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55000000000000004">
      <c r="A17" s="15" t="s">
        <v>8376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55000000000000004">
      <c r="A18" s="15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9E81-87D1-4C02-8C5C-93B063BB97EF}">
  <dimension ref="A1:H13"/>
  <sheetViews>
    <sheetView workbookViewId="0">
      <selection activeCell="F1" activeCellId="1" sqref="A1:A13 F1:H13"/>
    </sheetView>
  </sheetViews>
  <sheetFormatPr defaultRowHeight="14.4" x14ac:dyDescent="0.55000000000000004"/>
  <cols>
    <col min="1" max="2" width="18" customWidth="1"/>
    <col min="3" max="3" width="16.05078125" customWidth="1"/>
    <col min="4" max="4" width="15.578125" customWidth="1"/>
    <col min="5" max="5" width="12.20703125" customWidth="1"/>
    <col min="6" max="6" width="19.26171875" customWidth="1"/>
    <col min="7" max="7" width="16.3671875" customWidth="1"/>
    <col min="8" max="8" width="17.15625" customWidth="1"/>
  </cols>
  <sheetData>
    <row r="1" spans="1:8" s="10" customFormat="1" x14ac:dyDescent="0.55000000000000004">
      <c r="A1" s="10" t="s">
        <v>8379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0" t="s">
        <v>8384</v>
      </c>
      <c r="G1" s="10" t="s">
        <v>8385</v>
      </c>
      <c r="H1" s="10" t="s">
        <v>8398</v>
      </c>
    </row>
    <row r="2" spans="1:8" x14ac:dyDescent="0.55000000000000004">
      <c r="A2" t="s">
        <v>8386</v>
      </c>
      <c r="B2">
        <f>COUNTIFS(KickstarterSheet!$F:$F,"successful",KickstarterSheet!$D:$D,"&lt;1000",KickstarterSheet!$R:$R,"plays")</f>
        <v>141</v>
      </c>
      <c r="C2">
        <f>COUNTIFS(KickstarterSheet!$F:$F,"failed",KickstarterSheet!$D:$D,"&lt;1000",KickstarterSheet!$R:$R,"plays")</f>
        <v>45</v>
      </c>
      <c r="D2">
        <f>COUNTIFS(KickstarterSheet!$F:$F,"Canceled",KickstarterSheet!$D:$D,"&lt;1000",KickstarterSheet!$R:$R,"plays")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>
        <f>D2/E2</f>
        <v>0</v>
      </c>
    </row>
    <row r="3" spans="1:8" x14ac:dyDescent="0.55000000000000004">
      <c r="A3" t="s">
        <v>8387</v>
      </c>
      <c r="B3">
        <f>COUNTIFS(KickstarterSheet!$F:$F,"successful",KickstarterSheet!$D:$D,"&gt;=1000",KickstarterSheet!$D:$D,"&lt;=4999",KickstarterSheet!$R:$R,"plays")</f>
        <v>388</v>
      </c>
      <c r="C3">
        <f>COUNTIFS(KickstarterSheet!$F:$F,"failed",KickstarterSheet!$D:$D,"&gt;=1000",KickstarterSheet!$D:$D,"&lt;=4999",KickstarterSheet!$R:$R,"plays")</f>
        <v>146</v>
      </c>
      <c r="D3">
        <f>COUNTIFS(KickstarterSheet!$F:$F,"Canceled",KickstarterSheet!$D:$D,"&gt;=1000",KickstarterSheet!$D:$D,"&lt;=4999",KickstarterSheet!$R:$R,"plays")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>
        <f t="shared" ref="H3:H13" si="3">D3/E3</f>
        <v>0</v>
      </c>
    </row>
    <row r="4" spans="1:8" x14ac:dyDescent="0.55000000000000004">
      <c r="A4" t="s">
        <v>8388</v>
      </c>
      <c r="B4">
        <f>COUNTIFS(KickstarterSheet!$F:$F,"successful",KickstarterSheet!$D:$D,"&gt;=5000",KickstarterSheet!$D:$D,"&lt;=9999",KickstarterSheet!$R:$R,"plays")</f>
        <v>93</v>
      </c>
      <c r="C4">
        <f>COUNTIFS(KickstarterSheet!$F:$F,"failed",KickstarterSheet!$D:$D,"&gt;=5000",KickstarterSheet!$D:$D,"&lt;=9999",KickstarterSheet!$R:$R,"plays")</f>
        <v>76</v>
      </c>
      <c r="D4">
        <f>COUNTIFS(KickstarterSheet!$F:$F,"Canceled",KickstarterSheet!$D:$D,"&gt;=5000",KickstarterSheet!$D:$D,"&lt;=9999",KickstarterSheet!$R:$R,"plays")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>
        <f t="shared" si="3"/>
        <v>0</v>
      </c>
    </row>
    <row r="5" spans="1:8" x14ac:dyDescent="0.55000000000000004">
      <c r="A5" t="s">
        <v>8389</v>
      </c>
      <c r="B5">
        <f>COUNTIFS(KickstarterSheet!$F:$F,"successful",KickstarterSheet!$D:$D,"&gt;=10000",KickstarterSheet!$D:$D,"&lt;=14999",KickstarterSheet!$R:$R,"plays")</f>
        <v>39</v>
      </c>
      <c r="C5">
        <f>COUNTIFS(KickstarterSheet!$F:$F,"failed",KickstarterSheet!$D:$D,"&gt;=10000",KickstarterSheet!$D:$D,"&lt;=14999",KickstarterSheet!$R:$R,"plays")</f>
        <v>33</v>
      </c>
      <c r="D5">
        <f>COUNTIFS(KickstarterSheet!$F:$F,"Canceled",KickstarterSheet!$D:$D,"&gt;=10000",KickstarterSheet!$D:$D,"&lt;=14999",KickstarterSheet!$R:$R,"plays")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>
        <f t="shared" si="3"/>
        <v>0</v>
      </c>
    </row>
    <row r="6" spans="1:8" x14ac:dyDescent="0.55000000000000004">
      <c r="A6" t="s">
        <v>8390</v>
      </c>
      <c r="B6">
        <f>COUNTIFS(KickstarterSheet!$F:$F,"successful",KickstarterSheet!$D:$D,"&gt;=15000",KickstarterSheet!$D:$D,"&lt;=19999",KickstarterSheet!$R:$R,"plays")</f>
        <v>12</v>
      </c>
      <c r="C6">
        <f>COUNTIFS(KickstarterSheet!$F:$F,"failed",KickstarterSheet!$D:$D,"&gt;=15000",KickstarterSheet!$D:$D,"&lt;=19999",KickstarterSheet!$R:$R,"plays")</f>
        <v>12</v>
      </c>
      <c r="D6">
        <f>COUNTIFS(KickstarterSheet!$F:$F,"Canceled",KickstarterSheet!$D:$D,"&gt;=15000",KickstarterSheet!$D:$D,"&lt;=19999",KickstarterSheet!$R:$R,"plays")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>
        <f t="shared" si="3"/>
        <v>0</v>
      </c>
    </row>
    <row r="7" spans="1:8" x14ac:dyDescent="0.55000000000000004">
      <c r="A7" t="s">
        <v>8391</v>
      </c>
      <c r="B7">
        <f>COUNTIFS(KickstarterSheet!$F:$F,"successful",KickstarterSheet!$D:$D,"&gt;=20000",KickstarterSheet!$D:$D,"&lt;=24999",KickstarterSheet!$R:$R,"plays")</f>
        <v>9</v>
      </c>
      <c r="C7">
        <f>COUNTIFS(KickstarterSheet!$F:$F,"failed",KickstarterSheet!$D:$D,"&gt;=20000",KickstarterSheet!$D:$D,"&lt;=24999",KickstarterSheet!$R:$R,"plays")</f>
        <v>11</v>
      </c>
      <c r="D7">
        <f>COUNTIFS(KickstarterSheet!$F:$F,"Canceled",KickstarterSheet!$D:$D,"&gt;=20000",KickstarterSheet!$D:$D,"&lt;=24999",KickstarterSheet!$R:$R,"plays")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>
        <f t="shared" si="3"/>
        <v>0</v>
      </c>
    </row>
    <row r="8" spans="1:8" x14ac:dyDescent="0.55000000000000004">
      <c r="A8" t="s">
        <v>8392</v>
      </c>
      <c r="B8">
        <f>COUNTIFS(KickstarterSheet!$F:$F,"successful",KickstarterSheet!$D:$D,"&gt;=25000",KickstarterSheet!$D:$D,"&lt;=29999",KickstarterSheet!$R:$R,"plays")</f>
        <v>1</v>
      </c>
      <c r="C8">
        <f>COUNTIFS(KickstarterSheet!$F:$F,"failed",KickstarterSheet!$D:$D,"&gt;=25000",KickstarterSheet!$D:$D,"&lt;=29999",KickstarterSheet!$R:$R,"plays")</f>
        <v>4</v>
      </c>
      <c r="D8">
        <f>COUNTIFS(KickstarterSheet!$F:$F,"Canceled",KickstarterSheet!$D:$D,"&gt;=25000",KickstarterSheet!$D:$D,"&lt;=29999",KickstarterSheet!$R:$R,"plays")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>
        <f t="shared" si="3"/>
        <v>0</v>
      </c>
    </row>
    <row r="9" spans="1:8" x14ac:dyDescent="0.55000000000000004">
      <c r="A9" t="s">
        <v>8393</v>
      </c>
      <c r="B9">
        <f>COUNTIFS(KickstarterSheet!$F:$F,"successful",KickstarterSheet!$D:$D,"&gt;=30000",KickstarterSheet!$D:$D,"&lt;=34999",KickstarterSheet!$R:$R,"plays")</f>
        <v>3</v>
      </c>
      <c r="C9">
        <f>COUNTIFS(KickstarterSheet!$F:$F,"failed",KickstarterSheet!$D:$D,"&gt;=30000",KickstarterSheet!$D:$D,"&lt;=34999",KickstarterSheet!$R:$R,"plays")</f>
        <v>8</v>
      </c>
      <c r="D9">
        <f>COUNTIFS(KickstarterSheet!$F:$F,"Canceled",KickstarterSheet!$D:$D,"&gt;=30000",KickstarterSheet!$D:$D,"&lt;=34999",KickstarterSheet!$R:$R,"plays")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>
        <f t="shared" si="3"/>
        <v>0</v>
      </c>
    </row>
    <row r="10" spans="1:8" x14ac:dyDescent="0.55000000000000004">
      <c r="A10" t="s">
        <v>8394</v>
      </c>
      <c r="B10">
        <f>COUNTIFS(KickstarterSheet!$F:$F,"successful",KickstarterSheet!$D:$D,"&gt;=35000",KickstarterSheet!$D:$D,"&lt;=39999",KickstarterSheet!$R:$R,"plays")</f>
        <v>4</v>
      </c>
      <c r="C10">
        <f>COUNTIFS(KickstarterSheet!$F:$F,"failed",KickstarterSheet!$D:$D,"&gt;=35000",KickstarterSheet!$D:$D,"&lt;=39999",KickstarterSheet!$R:$R,"plays")</f>
        <v>2</v>
      </c>
      <c r="D10">
        <f>COUNTIFS(KickstarterSheet!$F:$F,"Canceled",KickstarterSheet!$D:$D,"&gt;=35000",KickstarterSheet!$D:$D,"&lt;=39999",KickstarterSheet!$R:$R,"plays")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>
        <f t="shared" si="3"/>
        <v>0</v>
      </c>
    </row>
    <row r="11" spans="1:8" x14ac:dyDescent="0.55000000000000004">
      <c r="A11" t="s">
        <v>8395</v>
      </c>
      <c r="B11">
        <f>COUNTIFS(KickstarterSheet!$F:$F,"successful",KickstarterSheet!$D:$D,"&gt;=40000",KickstarterSheet!$D:$D,"&lt;=44999",KickstarterSheet!$R:$R,"plays")</f>
        <v>2</v>
      </c>
      <c r="C11">
        <f>COUNTIFS(KickstarterSheet!$F:$F,"failed",KickstarterSheet!$D:$D,"&gt;=40000",KickstarterSheet!$D:$D,"&lt;=44999",KickstarterSheet!$R:$R,"plays")</f>
        <v>1</v>
      </c>
      <c r="D11">
        <f>COUNTIFS(KickstarterSheet!$F:$F,"Canceled",KickstarterSheet!$D:$D,"&gt;=40000",KickstarterSheet!$D:$D,"&lt;=44999",KickstarterSheet!$R:$R,"plays")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>
        <f t="shared" si="3"/>
        <v>0</v>
      </c>
    </row>
    <row r="12" spans="1:8" x14ac:dyDescent="0.55000000000000004">
      <c r="A12" t="s">
        <v>8396</v>
      </c>
      <c r="B12">
        <f>COUNTIFS(KickstarterSheet!$F:$F,"successful",KickstarterSheet!$D:$D,"&gt;=45000",KickstarterSheet!$D:$D,"&lt;=49999",KickstarterSheet!$R:$R,"plays")</f>
        <v>0</v>
      </c>
      <c r="C12">
        <f>COUNTIFS(KickstarterSheet!$F:$F,"failed",KickstarterSheet!$D:$D,"&gt;=45000",KickstarterSheet!$D:$D,"&lt;=49999",KickstarterSheet!$R:$R,"plays")</f>
        <v>1</v>
      </c>
      <c r="D12">
        <f>COUNTIFS(KickstarterSheet!$F:$F,"Canceled",KickstarterSheet!$D:$D,"&gt;=45000",KickstarterSheet!$D:$D,"&lt;=49999",KickstarterSheet!$R:$R,"plays")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>
        <f t="shared" si="3"/>
        <v>0</v>
      </c>
    </row>
    <row r="13" spans="1:8" x14ac:dyDescent="0.55000000000000004">
      <c r="A13" t="s">
        <v>8397</v>
      </c>
      <c r="B13">
        <f>COUNTIFS(KickstarterSheet!$F:$F,"successful",KickstarterSheet!$D:$D,"&gt;50000",KickstarterSheet!$R:$R,"plays")</f>
        <v>2</v>
      </c>
      <c r="C13">
        <f>COUNTIFS(KickstarterSheet!$F:$F,"failed",KickstarterSheet!$D:$D,"&gt;50000",KickstarterSheet!$R:$R,"plays")</f>
        <v>10</v>
      </c>
      <c r="D13">
        <f>COUNTIFS(KickstarterSheet!$F:$F,"Canceled",KickstarterSheet!$D:$D,"&gt;50000",KickstarterSheet!$R:$R,"plays")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KickstarterSheet</vt:lpstr>
      <vt:lpstr>Theater Outcomes By Launch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Valentina Osorio</cp:lastModifiedBy>
  <dcterms:created xsi:type="dcterms:W3CDTF">2017-04-20T15:17:24Z</dcterms:created>
  <dcterms:modified xsi:type="dcterms:W3CDTF">2021-08-14T04:02:31Z</dcterms:modified>
</cp:coreProperties>
</file>