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001"/>
  <workbookPr/>
  <mc:AlternateContent xmlns:mc="http://schemas.openxmlformats.org/markup-compatibility/2006">
    <mc:Choice Requires="x15">
      <x15ac:absPath xmlns:x15ac="http://schemas.microsoft.com/office/spreadsheetml/2010/11/ac" url="C:\Users\ngoc van\OneDrive\Desktop\University\SE104\"/>
    </mc:Choice>
  </mc:AlternateContent>
  <xr:revisionPtr revIDLastSave="0" documentId="13_ncr:1_{1256F1B4-C508-4CC6-8A00-DB04153AABA2}" xr6:coauthVersionLast="45" xr6:coauthVersionMax="45" xr10:uidLastSave="{00000000-0000-0000-0000-000000000000}"/>
  <bookViews>
    <workbookView xWindow="5650" yWindow="1050" windowWidth="13550" windowHeight="9290" tabRatio="821" activeTab="1" xr2:uid="{00000000-000D-0000-FFFF-FFFF00000000}"/>
  </bookViews>
  <sheets>
    <sheet name="Cover" sheetId="1" r:id="rId1"/>
    <sheet name="Test case List" sheetId="2" r:id="rId2"/>
    <sheet name="Test Report" sheetId="5" r:id="rId3"/>
    <sheet name="Module1" sheetId="3" r:id="rId4"/>
    <sheet name="Module2" sheetId="4" r:id="rId5"/>
    <sheet name="Module3" sheetId="8" r:id="rId6"/>
    <sheet name="Module4" sheetId="9" r:id="rId7"/>
    <sheet name="Module5" sheetId="10" r:id="rId8"/>
    <sheet name="Module6" sheetId="11" r:id="rId9"/>
    <sheet name="Module7" sheetId="13" r:id="rId10"/>
  </sheets>
  <definedNames>
    <definedName name="_xlnm._FilterDatabase" localSheetId="3" hidden="1">Module1!$A$8:$H$28</definedName>
    <definedName name="_xlnm._FilterDatabase" localSheetId="4" hidden="1">Module2!$A$8:$H$41</definedName>
    <definedName name="_xlnm._FilterDatabase" localSheetId="8" hidden="1">Module6!$A$8:$H$17</definedName>
    <definedName name="_xlnm._FilterDatabase" localSheetId="9" hidden="1">Module7!$A$8:$H$11</definedName>
    <definedName name="ACTION">#REF!</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11" i="13" l="1"/>
  <c r="A16" i="11"/>
  <c r="A17" i="11"/>
  <c r="A12" i="11"/>
  <c r="A13" i="11"/>
  <c r="A14" i="11"/>
  <c r="A15" i="11"/>
  <c r="A11" i="11"/>
  <c r="A12" i="10"/>
  <c r="A13" i="10"/>
  <c r="A14" i="10"/>
  <c r="A15" i="10"/>
  <c r="A16" i="10"/>
  <c r="A11" i="10"/>
  <c r="A12" i="9"/>
  <c r="A13" i="9"/>
  <c r="A14" i="9"/>
  <c r="A15" i="9"/>
  <c r="A11" i="9"/>
  <c r="A24" i="8"/>
  <c r="A25" i="8"/>
  <c r="A22" i="8"/>
  <c r="A21" i="8"/>
  <c r="A23" i="8"/>
  <c r="A20" i="8"/>
  <c r="A18" i="8"/>
  <c r="A13" i="8"/>
  <c r="A14" i="8"/>
  <c r="A15" i="8"/>
  <c r="A16" i="8"/>
  <c r="A12" i="8"/>
  <c r="A12" i="4"/>
  <c r="A13" i="4"/>
  <c r="A14" i="4"/>
  <c r="A15" i="4"/>
  <c r="A16" i="4"/>
  <c r="A11" i="4"/>
  <c r="A12" i="3"/>
  <c r="A13" i="3"/>
  <c r="A14" i="3"/>
  <c r="A15" i="3"/>
  <c r="A11" i="3"/>
  <c r="A16" i="3"/>
  <c r="C17" i="5"/>
  <c r="C15" i="5"/>
  <c r="C16" i="5"/>
  <c r="D6" i="13"/>
  <c r="B6" i="13"/>
  <c r="A6" i="13"/>
  <c r="C11" i="5"/>
  <c r="E6" i="13" l="1"/>
  <c r="C6" i="13" s="1"/>
  <c r="C12" i="5"/>
  <c r="C13" i="5"/>
  <c r="A17" i="3" l="1"/>
  <c r="A18" i="3"/>
  <c r="A19" i="3"/>
  <c r="A20" i="3"/>
  <c r="A21" i="3"/>
  <c r="A22" i="3"/>
  <c r="A23" i="3"/>
  <c r="A24" i="3"/>
  <c r="A26" i="3"/>
  <c r="A28" i="3"/>
  <c r="C14" i="5" l="1"/>
  <c r="D6" i="11" l="1"/>
  <c r="G17" i="5" s="1"/>
  <c r="B6" i="11"/>
  <c r="A6" i="11"/>
  <c r="D17" i="5" s="1"/>
  <c r="D14" i="5" l="1"/>
  <c r="E17" i="5"/>
  <c r="E6" i="11"/>
  <c r="C6" i="11" s="1"/>
  <c r="G14" i="5"/>
  <c r="F14" i="5"/>
  <c r="A17" i="10"/>
  <c r="D6" i="10"/>
  <c r="G16" i="5" s="1"/>
  <c r="B6" i="10"/>
  <c r="E16" i="5" s="1"/>
  <c r="A6" i="10"/>
  <c r="D16" i="5" s="1"/>
  <c r="A17" i="9"/>
  <c r="E6" i="9" s="1"/>
  <c r="H15" i="5" s="1"/>
  <c r="D6" i="9"/>
  <c r="G15" i="5" s="1"/>
  <c r="B6" i="9"/>
  <c r="E15" i="5" s="1"/>
  <c r="A6" i="9"/>
  <c r="D15" i="5" s="1"/>
  <c r="E14" i="5" l="1"/>
  <c r="F17" i="5"/>
  <c r="H14" i="5"/>
  <c r="H17" i="5"/>
  <c r="E6" i="10"/>
  <c r="H16" i="5" s="1"/>
  <c r="C6" i="9"/>
  <c r="F15" i="5" s="1"/>
  <c r="A35" i="4"/>
  <c r="A36" i="4"/>
  <c r="A37" i="4"/>
  <c r="A38" i="4"/>
  <c r="A39" i="4"/>
  <c r="A40" i="4"/>
  <c r="A41" i="4"/>
  <c r="A34" i="4"/>
  <c r="A31" i="4"/>
  <c r="A32" i="4"/>
  <c r="A33" i="4"/>
  <c r="A30" i="4"/>
  <c r="A29" i="4"/>
  <c r="A28" i="4"/>
  <c r="C6" i="10" l="1"/>
  <c r="F16" i="5" s="1"/>
  <c r="A23" i="4"/>
  <c r="A24" i="4"/>
  <c r="A25" i="4"/>
  <c r="A21" i="4"/>
  <c r="A22" i="4"/>
  <c r="A20" i="4"/>
  <c r="D6" i="8" l="1"/>
  <c r="G13" i="5" s="1"/>
  <c r="B6" i="8"/>
  <c r="E13" i="5" s="1"/>
  <c r="A6" i="8"/>
  <c r="D13" i="5" s="1"/>
  <c r="D3" i="2"/>
  <c r="E6" i="8" l="1"/>
  <c r="A6" i="3"/>
  <c r="D11" i="5" s="1"/>
  <c r="B6" i="3"/>
  <c r="E11" i="5" s="1"/>
  <c r="D6" i="3"/>
  <c r="G11" i="5" s="1"/>
  <c r="A6" i="4"/>
  <c r="D12" i="5" s="1"/>
  <c r="B6" i="4"/>
  <c r="E12" i="5" s="1"/>
  <c r="A17" i="4"/>
  <c r="A19" i="4"/>
  <c r="A27" i="4"/>
  <c r="D6" i="4"/>
  <c r="G12" i="5" s="1"/>
  <c r="D4" i="2"/>
  <c r="G18" i="5" l="1"/>
  <c r="E18" i="5"/>
  <c r="D18" i="5"/>
  <c r="C6" i="8"/>
  <c r="F13" i="5" s="1"/>
  <c r="H13" i="5"/>
  <c r="E6" i="4"/>
  <c r="H12" i="5" s="1"/>
  <c r="E6" i="3"/>
  <c r="C6" i="3" s="1"/>
  <c r="F11" i="5" s="1"/>
  <c r="C6" i="4" l="1"/>
  <c r="F12" i="5" s="1"/>
  <c r="F18" i="5" s="1"/>
  <c r="H11" i="5"/>
  <c r="H18" i="5" s="1"/>
  <c r="E21" i="5" l="1"/>
  <c r="E20"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E11" authorId="0" shapeId="0" xr:uid="{00000000-0006-0000-0000-000001000000}">
      <text>
        <r>
          <rPr>
            <b/>
            <sz val="10"/>
            <color indexed="8"/>
            <rFont val="Times New Roman"/>
            <family val="1"/>
          </rPr>
          <t>*A</t>
        </r>
        <r>
          <rPr>
            <sz val="10"/>
            <color indexed="8"/>
            <rFont val="Times New Roman"/>
            <family val="1"/>
          </rPr>
          <t xml:space="preserve">: Add
  </t>
        </r>
        <r>
          <rPr>
            <b/>
            <sz val="10"/>
            <color indexed="8"/>
            <rFont val="Times New Roman"/>
            <family val="1"/>
          </rPr>
          <t>M</t>
        </r>
        <r>
          <rPr>
            <sz val="10"/>
            <color indexed="8"/>
            <rFont val="Times New Roman"/>
            <family val="1"/>
          </rPr>
          <t xml:space="preserve">: Modify
  </t>
        </r>
        <r>
          <rPr>
            <b/>
            <sz val="10"/>
            <color indexed="8"/>
            <rFont val="Times New Roman"/>
            <family val="1"/>
          </rPr>
          <t>D</t>
        </r>
        <r>
          <rPr>
            <sz val="10"/>
            <color indexed="8"/>
            <rFont val="Times New Roman"/>
            <family val="1"/>
          </rPr>
          <t xml:space="preserve">: Delete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F8" authorId="0" shapeId="0" xr:uid="{00000000-0006-0000-0200-000001000000}">
      <text>
        <r>
          <rPr>
            <b/>
            <sz val="8"/>
            <color indexed="8"/>
            <rFont val="Times New Roman"/>
            <family val="1"/>
          </rPr>
          <t xml:space="preserve">Pass
Fail
Untested
N/A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F8" authorId="0" shapeId="0" xr:uid="{00000000-0006-0000-0300-000001000000}">
      <text>
        <r>
          <rPr>
            <b/>
            <sz val="8"/>
            <color indexed="8"/>
            <rFont val="Times New Roman"/>
            <family val="1"/>
          </rPr>
          <t xml:space="preserve">Pass
Fail
Untested
N/A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F8" authorId="0" shapeId="0" xr:uid="{00000000-0006-0000-0400-000001000000}">
      <text>
        <r>
          <rPr>
            <b/>
            <sz val="8"/>
            <color indexed="8"/>
            <rFont val="Times New Roman"/>
            <family val="1"/>
          </rPr>
          <t xml:space="preserve">Pass
Fail
Untested
N/A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F8" authorId="0" shapeId="0" xr:uid="{00000000-0006-0000-0500-000001000000}">
      <text>
        <r>
          <rPr>
            <b/>
            <sz val="8"/>
            <color indexed="8"/>
            <rFont val="Times New Roman"/>
            <family val="1"/>
          </rPr>
          <t xml:space="preserve">Pass
Fail
Untested
N/A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
  </authors>
  <commentList>
    <comment ref="F8" authorId="0" shapeId="0" xr:uid="{00000000-0006-0000-0600-000001000000}">
      <text>
        <r>
          <rPr>
            <b/>
            <sz val="8"/>
            <color indexed="8"/>
            <rFont val="Times New Roman"/>
            <family val="1"/>
          </rPr>
          <t xml:space="preserve">Pass
Fail
Untested
N/A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
  </authors>
  <commentList>
    <comment ref="F8" authorId="0" shapeId="0" xr:uid="{00000000-0006-0000-0700-000001000000}">
      <text>
        <r>
          <rPr>
            <b/>
            <sz val="8"/>
            <color indexed="8"/>
            <rFont val="Times New Roman"/>
            <family val="1"/>
          </rPr>
          <t xml:space="preserve">Pass
Fail
Untested
N/A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
  </authors>
  <commentList>
    <comment ref="F8" authorId="0" shapeId="0" xr:uid="{FCD1034E-1F9B-4407-89AE-D9589C1A28B0}">
      <text>
        <r>
          <rPr>
            <b/>
            <sz val="8"/>
            <color indexed="8"/>
            <rFont val="Times New Roman"/>
            <family val="1"/>
          </rPr>
          <t xml:space="preserve">Pass
Fail
Untested
N/A
</t>
        </r>
      </text>
    </comment>
  </commentList>
</comments>
</file>

<file path=xl/sharedStrings.xml><?xml version="1.0" encoding="utf-8"?>
<sst xmlns="http://schemas.openxmlformats.org/spreadsheetml/2006/main" count="601" uniqueCount="257">
  <si>
    <t>TEST CASE</t>
  </si>
  <si>
    <t>Project Name</t>
  </si>
  <si>
    <t>Creator</t>
  </si>
  <si>
    <t>Project Code</t>
  </si>
  <si>
    <t>Reviewer/Approver</t>
  </si>
  <si>
    <t>Document Code</t>
  </si>
  <si>
    <t>Issue Date</t>
  </si>
  <si>
    <t>Version</t>
  </si>
  <si>
    <t>Record of change</t>
  </si>
  <si>
    <t>Effective Date</t>
  </si>
  <si>
    <t>Change Item</t>
  </si>
  <si>
    <t>*A,D,M</t>
  </si>
  <si>
    <t>Change description</t>
  </si>
  <si>
    <t>Reference</t>
  </si>
  <si>
    <t>&lt;Date when these changes are effective&gt;</t>
  </si>
  <si>
    <t>&lt;List of documents which are referred in this version.&gt;</t>
  </si>
  <si>
    <t>0.1</t>
  </si>
  <si>
    <t>Test Case List
Module 1
Module 3</t>
  </si>
  <si>
    <t>A, M</t>
  </si>
  <si>
    <t>Chỉnh sửa test case list
Viết test case cho module đăng nhập
Thêm module 3</t>
  </si>
  <si>
    <t>Module 2</t>
  </si>
  <si>
    <t>M</t>
  </si>
  <si>
    <t>Viết test case cho module quản lí nhân viên</t>
  </si>
  <si>
    <t>TEST CASE LIST</t>
  </si>
  <si>
    <t>Test Environment Setup Description</t>
  </si>
  <si>
    <t>&lt;List enviroment requires in this system
1. Server
2. Database
3. Web Browser
...
&gt;</t>
  </si>
  <si>
    <t>No</t>
  </si>
  <si>
    <t>Function Name</t>
  </si>
  <si>
    <t>Sheet Name</t>
  </si>
  <si>
    <t>Description</t>
  </si>
  <si>
    <t>Pre-Condition</t>
  </si>
  <si>
    <t>Chức năng Đăng nhập</t>
  </si>
  <si>
    <t>Module1</t>
  </si>
  <si>
    <t>Chức năng xử lí trường hợp quên mật khẩu</t>
  </si>
  <si>
    <t>Chức năng đăng xuất</t>
  </si>
  <si>
    <t>Module2</t>
  </si>
  <si>
    <t>Module6</t>
  </si>
  <si>
    <t>Module3</t>
  </si>
  <si>
    <t>TEST REPORT</t>
  </si>
  <si>
    <t>&lt;Date when this test report is created&gt;</t>
  </si>
  <si>
    <t>Notes</t>
  </si>
  <si>
    <t>&lt;List modules included in this release&gt; ex: Release 1 includes 2 modules: Module1 and Module2</t>
  </si>
  <si>
    <t>Module code</t>
  </si>
  <si>
    <t>Pass</t>
  </si>
  <si>
    <t>Fail</t>
  </si>
  <si>
    <t>Untested</t>
  </si>
  <si>
    <t>N/A</t>
  </si>
  <si>
    <t>Number of  test cases</t>
  </si>
  <si>
    <t>Sub total</t>
  </si>
  <si>
    <t>Test coverage</t>
  </si>
  <si>
    <t>%</t>
  </si>
  <si>
    <t>Test successful coverage</t>
  </si>
  <si>
    <t>Module Code</t>
  </si>
  <si>
    <t>Test requirement</t>
  </si>
  <si>
    <t>1. Có thể nhập mật khẩu và tài khoản
2. Xử lí trường hợp quên mật khẩu
3. Có thể đăng xuất</t>
  </si>
  <si>
    <t>Tester</t>
  </si>
  <si>
    <t>Number of Test cases</t>
  </si>
  <si>
    <t>Untesed</t>
  </si>
  <si>
    <t>ID</t>
  </si>
  <si>
    <t>Test Case Description</t>
  </si>
  <si>
    <t>Test Case Procedure</t>
  </si>
  <si>
    <t>Expected Output</t>
  </si>
  <si>
    <t>Inter-test case Dependence</t>
  </si>
  <si>
    <t>Result</t>
  </si>
  <si>
    <t>Test date</t>
  </si>
  <si>
    <t>Note</t>
  </si>
  <si>
    <t>Giao diện (Phần này viết các trường hợp kiểm thử cho giao diên chung và các giao diện cho các control)</t>
  </si>
  <si>
    <t>Kiểm tra màn hình ở trạng thái mặc định</t>
  </si>
  <si>
    <t>Kiểm tra tổng thể giao diện màn hình</t>
  </si>
  <si>
    <t xml:space="preserve">1. Kiểm tra về bố cục, font chữ, chính tả, màu chữ
2. Kiểm tra trường bắt buộc phải có dấu *
</t>
  </si>
  <si>
    <t>1. Các label, textbox, combo có độ dài, rộng và khoảng cách bằng nhau, không xô lệch
2. Các label sử dụng cùng 1 loại font, cỡ chữ, căn lề trái
3. Các trường hợp bắt buộc nhập phải có dấu (*)
4. Kiểm tra tất cả lỗi về chính tả, cấu trúc câu, ngữ pháp trên màn hình
5. Form được bố trí hợp lý và dễ sử dụng</t>
  </si>
  <si>
    <t>Kiểm tra thứ tự di chuyển trỏ trên màn hình khi nhấn phím Tab</t>
  </si>
  <si>
    <t>Nhấn Tab liên tục</t>
  </si>
  <si>
    <t>Con trỏ di chuyển lần lượt theo thứ tự: Từ phải qua trái, từ dưới lên trên</t>
  </si>
  <si>
    <t>Kiểm tra thứ tự con trỏ di chuyển ngược lại trên màn hình khi nhấn Shift-Tab</t>
  </si>
  <si>
    <t>Nhấn phím Shift-Tab liên tục</t>
  </si>
  <si>
    <t xml:space="preserve">Con trỏ di chuyển ngược lại theo thứ tự: từ dưới lên trên, từ phải qua trái
</t>
  </si>
  <si>
    <t>Kiểm tra thực hiện chức năng chính của màn hình khi nhấn Enter</t>
  </si>
  <si>
    <t>Nhấn phím Enter</t>
  </si>
  <si>
    <t xml:space="preserve">1. Nếu chuộc ko focus vào button nào thì Thực hiện chức năng của button chính
2. Nếu đang focus vào 1 button thì sẽ thực hiện chức năng của button </t>
  </si>
  <si>
    <t>Kiểm tra giao diện khi thu nhỏ, phóng to</t>
  </si>
  <si>
    <t>1. Nhấn phím Ctrl -
2. Nhấn phim Ctrl =</t>
  </si>
  <si>
    <t>Màn hình thu nhỏ, phóng to tương ứng và không bị vỡ giao diện</t>
  </si>
  <si>
    <t>Kiểm tra form đăng nhập</t>
  </si>
  <si>
    <t>1. Mở app</t>
  </si>
  <si>
    <t>Form đăng nhập phải bao gồm:
1. Ô nhập tài khoản
2. Ô nhập mật khẩu
3. Nút quên mật khẩu</t>
  </si>
  <si>
    <t>Không có</t>
  </si>
  <si>
    <t>Trường hợp nhập tài khoản và mật khẩu đúng</t>
  </si>
  <si>
    <t>1. Mở app
2. Nhập tài khoản
3. Nhập mật khẩu
4. Nhấn nút Đăng nhập</t>
  </si>
  <si>
    <t>Phải thế hiện đăng nhập thành công (ví dụ như hiện thông báo hoặc hiện menu tác vụ,…)</t>
  </si>
  <si>
    <t>[Đăng nhập-]</t>
  </si>
  <si>
    <t>Có thể hiện MessageBox đăng nhập thành công và hiện menu chính</t>
  </si>
  <si>
    <t>Trường hợp nhập tài khoản đúng và nhập mật khẩu sai</t>
  </si>
  <si>
    <t>Phải thể hiện cho thấy người dùng đăng nhập sai</t>
  </si>
  <si>
    <t>Trường hợp nhập tài khoản sai và nhập mật khẩu đúng</t>
  </si>
  <si>
    <t>Trường hợp nhập tài khoản và mật khẩu sai</t>
  </si>
  <si>
    <t>Trường hợp không nhập tài khoản và mật khẩu</t>
  </si>
  <si>
    <t>1. Mở app
2. Nhấn nút Đăng nhập</t>
  </si>
  <si>
    <t>Ngăn chặn người dùng truy cập vào menu chính
Yêu cầu người dùng nhập tài khoản, mật khẩu</t>
  </si>
  <si>
    <t>Trường hợp không nhập tài khoản nhưng nhập mật khẩu</t>
  </si>
  <si>
    <t>1. Mở app
2. Nhập mật khẩu
3. Nhấn nút Đăng nhập</t>
  </si>
  <si>
    <t>Ngăn chặn người dùng truy cập vào menu chính
Yêu cầu người dùng nhập mật khẩu</t>
  </si>
  <si>
    <t>Trường hợp nhập mật khẩu nhưng không nhập tài khoản</t>
  </si>
  <si>
    <t>1. Mở app
2. Nhập tài khoản
3. Nhấn nút Đăng nhập</t>
  </si>
  <si>
    <t>Ngăn chặn người dùng truy cập vào menu chính
Yêu cầu người dùng nhập tài khoản</t>
  </si>
  <si>
    <t>Kiểm tra form Quên mật khẩu</t>
  </si>
  <si>
    <t>1. Mở app
2. Nhấn nút Quên mật khẩu</t>
  </si>
  <si>
    <t>Kiểm tra chức năng đăng xuất</t>
  </si>
  <si>
    <t>1. Mở app
2. Nhập tài khoản
3. Nhập mật khẩu
4. Nhấn nút Đăng nhập
5. Nhấn nút Đăng xuất</t>
  </si>
  <si>
    <t>Trả về form đăng nhập</t>
  </si>
  <si>
    <t>Thông tin lấy từ database và thông tin hiển thị trên form phải giống nhau</t>
  </si>
  <si>
    <t>Trường hợp không nhập gì cả</t>
  </si>
  <si>
    <t>Phải báo lỗi và không thêm thông tin vào database</t>
  </si>
  <si>
    <t>Trường hợp nhập thiếu Địa chỉ</t>
  </si>
  <si>
    <t>Trường hợp nhập thiếu email</t>
  </si>
  <si>
    <t>Phải báo lỗi và không thay đổi bất kì thứ gì trong database</t>
  </si>
  <si>
    <t>Có thể báo thay đổi thành công nhưng không được thay đổi bất kì thứ gì trong database</t>
  </si>
  <si>
    <t>Trường hợp chỉ thay đổi Email</t>
  </si>
  <si>
    <t>Trường hợp thay đổi Địa chỉ thành rỗng</t>
  </si>
  <si>
    <t>Trường hợp thay đổi Mật khẩu thành rỗng</t>
  </si>
  <si>
    <t>Trường hợp thay đổi Email thành rỗng</t>
  </si>
  <si>
    <t xml:space="preserve"> </t>
  </si>
  <si>
    <t>Quản lý học sinh</t>
  </si>
  <si>
    <t>Nguyễn Thị Quỳnh Ngân</t>
  </si>
  <si>
    <t>Nguyễn Thị Quỳnh Ngân 
Nguyễn Chí Thành</t>
  </si>
  <si>
    <t>Lê Ngọc Chính</t>
  </si>
  <si>
    <t>Form và xem thông tin học sinh</t>
  </si>
  <si>
    <t>Chức năng thêm học sinh</t>
  </si>
  <si>
    <t>Chức năng xóa học sinh</t>
  </si>
  <si>
    <t>Chức năng chỉnh sửa thông tin học sinh</t>
  </si>
  <si>
    <t>Chức năng xem danh sách lớp</t>
  </si>
  <si>
    <t xml:space="preserve">Chức năng xem danh sách và điểm của các lớp </t>
  </si>
  <si>
    <t>Chức năng tra cứu học sinh</t>
  </si>
  <si>
    <t>Chức năng xem báo cáo tổng kết</t>
  </si>
  <si>
    <t>Đăng nhập, đăng xuất</t>
  </si>
  <si>
    <t>Tiếp nhận học sinh</t>
  </si>
  <si>
    <t>Lập danh sách lớp</t>
  </si>
  <si>
    <t>Tra cứu học sinh</t>
  </si>
  <si>
    <t>Bảng điểm môn</t>
  </si>
  <si>
    <t>Báo cáo tổng kết</t>
  </si>
  <si>
    <t>Thay đổi quy định</t>
  </si>
  <si>
    <t xml:space="preserve">Giao diện </t>
  </si>
  <si>
    <t xml:space="preserve">1. Kiểm tra title của màn hình
2. Kiểm tra focus của chuột
3. Kiểm tra các giá trị mặc định của các trường
</t>
  </si>
  <si>
    <t xml:space="preserve">1. Kiểm tra về bố cục, font chữ, chính tả, màu chữ
2. Kiểm tra trường bắt buộc 
</t>
  </si>
  <si>
    <t>1. Các textbox, button có độ dài, rộng và khoảng cách bằng nhau, không xô lệch
2. Các label sử dụng cùng 1 loại font, cỡ chữ, căn giữa khung đăng nhập
3. Kiểm tra tất cả lỗi về chính tả, cấu trúc câu, ngữ pháp trên màn hình
4. Form được bố trí hợp lý và dễ sử dụng</t>
  </si>
  <si>
    <t>Con trỏ di chuyển lần lượt theo thứ tự: Từ trái qua phải, từ trên xuống dưới</t>
  </si>
  <si>
    <t xml:space="preserve">Con trỏ di chuyển ngược lại theo thứ tự: Ttừ phải qua trái, từ dưới lên trên
</t>
  </si>
  <si>
    <t xml:space="preserve">1. Nếu chuột ko focus vào button nào thì Thực hiện chức năng của button chính
2. Nếu đang focus vào 1 button thì sẽ thực hiện chức năng của button </t>
  </si>
  <si>
    <t xml:space="preserve">1. Nhấn phím Ctrl -
2. Nhấn phím Ctrl = </t>
  </si>
  <si>
    <t>Màn hình thu nhỏ, phóng to tương ứng và giữ nguyên các căn lề</t>
  </si>
  <si>
    <t>Trường hợp đăng nhập với tài khoản người dùng</t>
  </si>
  <si>
    <t>Hiển thị menu</t>
  </si>
  <si>
    <t>Màn hình hiển thị thông tin sau:
1. Khung đăng nhập
2. Gồm các control:                                + Textbox(2): Tên đăng nhập, mật khẩu                                        + Button(1): Đăng nhập                              + Label(2): Link đăng ký tài khoản, link điều khoản</t>
  </si>
  <si>
    <t>Chưa có button và chức năng Quên mật khẩu</t>
  </si>
  <si>
    <t>Xuất hiện form Quên mật khẩu</t>
  </si>
  <si>
    <t>1. Có thể thêm học sinh
2. Có thể xóa học sinh
3. Có thể sửa thông tin học sinh</t>
  </si>
  <si>
    <t>Form thông tin học sinh</t>
  </si>
  <si>
    <t>Giao diện</t>
  </si>
  <si>
    <t xml:space="preserve">1. Kiểm tra title của màn hình
2. Kiểm tra focus của chuột
3. Kiểm tra các giá trị mặc định của các trường
</t>
  </si>
  <si>
    <t>Màn hình hiển thị thông tin sau:
1. Title: Thông tin học sinh
2. Gồm các control: 
+ Các textbox để nhập thông tin
+ Các label
+ Button Lưu</t>
  </si>
  <si>
    <t xml:space="preserve">1. Kiểm tra về bố cục, font chữ, chính tả, màu chữ
2. Kiểm tra các trường bắt buộc phải có dấu *
</t>
  </si>
  <si>
    <t>1. Các label, textbox có độ dài, rộng và khoảng cách phù hợp, không xô lệch
2. Các label sử dụng cùng 1 loại font, cỡ chữ, căn lề trái
3. Các trường hợp bắt buộc nhập phải có dấu (*)
4. Kiểm tra tất cả lỗi về chính tả, cấu trúc câu, ngữ pháp trên màn hình
5. Form được bố trí hợp lý và dễ sử dụng</t>
  </si>
  <si>
    <t>Màn hình thu nhỏ, phóng to tương ứng vàgiữ nguyên căn lề</t>
  </si>
  <si>
    <t>1. Mở app
2. Nhập tài khoản 
3. Nhập mật khẩu
4. Nhấn nút Thông tin học sinh
5. Nhấp chọn 1 học sinh bất kì</t>
  </si>
  <si>
    <t>[TNHS-]</t>
  </si>
  <si>
    <t>1. Mở app
2. Đăng nhập
3. Nhấn lưu thông tin học sinh</t>
  </si>
  <si>
    <t>1. Mở app
2. Đăng nhập
4. Nhấn nút Thông tin học sinh
5. Nhập Tên học sinh
6. Nhập Ngày sinh
7. Nhập Giới tính
8. Nhập Địa chỉ
9. Nhập Email</t>
  </si>
  <si>
    <t>Hệ thống báo thành công và hiển thị thông tin học sinh mới trên database</t>
  </si>
  <si>
    <t>Trường hợp nhập thiếu Tên học sinh</t>
  </si>
  <si>
    <t>Kiểm tra thông tin học sinh ở database so với thông tin học sinh hiển thị trên form</t>
  </si>
  <si>
    <t>Báo thay đổi thành công và thông tin học sinh trong database cũng phải thay đổi</t>
  </si>
  <si>
    <t>Trường hợp chỉ thay đổi Tên học sinh</t>
  </si>
  <si>
    <t>Trường hợp thay đổi Tên học sinh thành rỗng</t>
  </si>
  <si>
    <t>1. Mở app
2. Đăng nhập
4. Nhấn nút Thông tin học sinh
5. Nhập Ngày sinh
6. Nhập Giới tính
7. Nhập Địa chỉ
8. Nhập Email</t>
  </si>
  <si>
    <t>1. Mở app
2. Đăng nhập
4. Nhấn nút Thông tin học sinh
5. Nhập Tên học sinh
6. Nhập Ngày sinh
7. Nhập Giới tính
8. Nhập Email</t>
  </si>
  <si>
    <t>Trường hợp nhập thiếu ngày sinh</t>
  </si>
  <si>
    <t>1. Mở app
2. Đăng nhập
4. Nhấn nút Thông tin học sinh
5. Nhập Tên học sinh
6. Nhập Giới tính
7. Nhập Địa chỉ
8. Nhập Email</t>
  </si>
  <si>
    <t>Trường hợp nhập thiếu giới tính</t>
  </si>
  <si>
    <t>1. Mở app
2. Đăng nhập
4. Nhấn nút Thông tin học sinh
5. Nhập Tên học sinh
6. Nhập Ngày sinh
7. Nhập Địa chỉ
8. Nhập Email</t>
  </si>
  <si>
    <t>1. Mở app
2. Đăng nhập
4. Nhấn nút Thông tin học sinh
5. Nhập Tên học sinh
6. Nhập Ngày sinh
7. Nhập Giới tính
8. Nhập Địa chỉ</t>
  </si>
  <si>
    <t>1. Mở app
2. Đăng nhập
4. Nhấn nút Thông tin học sinh
5. Nhấn nút chỉnh sửa</t>
  </si>
  <si>
    <t>Trường hợp nhập đầy đủ các thông tin học sinh:
+ Tên
+ Giới tính
+ Ngày sinh 
+ Địa chỉ
+ E-mail</t>
  </si>
  <si>
    <t>Trường hợp thay đổi các thông tin học sinh:
+ Tên
+ Giới tính
+ Ngày sinh 
+ Địa chỉ
+ E-mail</t>
  </si>
  <si>
    <t>Trường hợp chỉ thay đổi Giới tính</t>
  </si>
  <si>
    <t>1. Mở app
2. Đăng nhập
3. Nhấn nút Thông tin học sinh
4. Chọn học sinh
5. Nhập Tên học sinh</t>
  </si>
  <si>
    <t>1. Mở app
2. Đăng nhập
3. Nhấn nút Thông tin học sinh
4. Chọn học sinh
5. Nhập Giới tính</t>
  </si>
  <si>
    <t>Trường hợp chỉ thay đổi Ngày sinh</t>
  </si>
  <si>
    <t>Trường hợp chỉ thay đổi Địa chỉ</t>
  </si>
  <si>
    <t>Trường hợp không thay đổi gì</t>
  </si>
  <si>
    <t>1. Mở app
2. Đăng nhập
3. Nhấn nút Thông tin học sinh
4. Chọn học sinh
5. Nhập Địa chỉ</t>
  </si>
  <si>
    <t>1. Mở app
2. Đăng nhập
3. Nhấn nút Thông tin học sinh
4. Chọn học sinh
5. Nhập Email</t>
  </si>
  <si>
    <t>Trường hợp thay đổi mật khẩu</t>
  </si>
  <si>
    <t>1. Mở app
2. Đăng nhập
3. Chọn đổi mật khẩu</t>
  </si>
  <si>
    <t>Nếu mật khẩu cũ và mật khẩu mới không giống nhau và mật khẩu mới hợp lệ, lưu mật khẩu mới</t>
  </si>
  <si>
    <t>Trường hợp thay đổi Ngày sinh thành rỗng</t>
  </si>
  <si>
    <t>Trường hợp thay đổi Giới tính thành rỗng</t>
  </si>
  <si>
    <t>1. Mở app
2. Đăng nhập
3. Nhấn nút Thông tin học sinh
4. Chọn học sinh
5. Xoá tên cũ, không nhập tên mới</t>
  </si>
  <si>
    <t>1. Mở app
2. Đăng nhập
3. Nhấn nút Thông tin học sinh
4. Chọn học sinh
5. Xoá ngày sinh cũ, không nhập ngày sinh mới</t>
  </si>
  <si>
    <t>1. Mở app
2. Đăng nhập
3. Nhấn nút Thông tin học sinh
4. Chọn học sinh
5. Xoá giới tính cũ, không nhập giới tính mới</t>
  </si>
  <si>
    <t>1. Mở app
2. Đăng nhập
3. Nhấn nút Thông tin học sinh
4. Chọn học sinh
5. Xoá địa chỉ cũ, không nhập địa chỉ mới</t>
  </si>
  <si>
    <t>1. Mở app
2. Đăng nhập
3. Nhấn nút Thông tin học sinh
4. Chọn học sinh
5. Xoá email cũ, không nhập email mới</t>
  </si>
  <si>
    <t>1. Mở app
2. Đăng nhập
3. Nhấn nút Thông tin học sinh
4. Chọn học sinh
5. Xoá mật khẩu cũ, không nhập mật khẩu mới</t>
  </si>
  <si>
    <t>Chức năng danh sách lớp</t>
  </si>
  <si>
    <t xml:space="preserve">1. Kiểm tra title của màn hình
2. Kiểm tra focus của chuột
3. Kiểm tra các giá trị từng button
</t>
  </si>
  <si>
    <t>Màn hình hiển thị thông tin sau:
1. Title: Tìm kiếm thông tin chi phí bảo  hành
2. Gồm các button tên lớp</t>
  </si>
  <si>
    <t xml:space="preserve">Kiểm tra về bố cục, font chữ, chính tả, màu chữ
</t>
  </si>
  <si>
    <t>1. Các button có độ dài, rộng và khoảng cách bằng nhau, không xô lệch, sử dụng cùng 1 loại font, cỡ chữ, căn giữai</t>
  </si>
  <si>
    <t>Màn hình thu nhỏ, phóng to tương ứng và giữa nguyên căn lề</t>
  </si>
  <si>
    <t>Chọn tên lớp cần xem</t>
  </si>
  <si>
    <t>1. Mở app
2. Đăng nhập
3. Vào menu
4. Chọn Danh sách lớp
5. Chọn lớp</t>
  </si>
  <si>
    <t>Hiện thông tin lớp đã chọn</t>
  </si>
  <si>
    <t>Chức năng lập danh sách lớp
Chức năng xem danh sách lớp
Chức năng xem điểm theo lớp và môn</t>
  </si>
  <si>
    <t>Chức năng xem điểm theo lớp và theo môn</t>
  </si>
  <si>
    <t>Xem điểm theo lớp và môn</t>
  </si>
  <si>
    <t>1. Mở app
2. Đăng nhập
3. Chọn Danh sách lớp
4. Chọn tên lớp
5. Chọn Môn học</t>
  </si>
  <si>
    <t>Hiển thị danh sách điểm của lớp</t>
  </si>
  <si>
    <t>Xem điểm theo lớp</t>
  </si>
  <si>
    <t>1. Mở app
2. Đăng nhập
3. Chọn Danh sách lớp
4. Chọn tên lớp, không chọn Môn học</t>
  </si>
  <si>
    <t>Báo lỗi</t>
  </si>
  <si>
    <t>Xem điểm theo môn</t>
  </si>
  <si>
    <t>1. Mở app
2. Đăng nhập
3. Chọn Danh sách lớp
4. Chọn môn học, không chọn tên lớp</t>
  </si>
  <si>
    <t>Xem điểm không chọn lớp và môn</t>
  </si>
  <si>
    <t>1. Mở app
2. Đăng nhập
3. Chọn Danh sách lớp
4. Chọn Lookup</t>
  </si>
  <si>
    <t>Nhập lớp và môn bằng chữ cái</t>
  </si>
  <si>
    <t>Kiểm tra đúng với dữ liệu có sẵn</t>
  </si>
  <si>
    <t>1. Mở app
2. Đăng nhập
3. Chọn Danh sách lớp
4. Gõ tên lớp "10C60"
5. Gõ tên môn "Mathhh"</t>
  </si>
  <si>
    <t>Báo lỗi, không hiện dữ liệu</t>
  </si>
  <si>
    <t>1. Mở app
2. Đăng nhập
3. Chọn Danh sách lớp
4. Gõ tên lớp "10C6"
5. Gõ tên môn "Math"</t>
  </si>
  <si>
    <t>Tra cứu thông tin học sinh</t>
  </si>
  <si>
    <t xml:space="preserve">Tra cứu thông tin học sinh
</t>
  </si>
  <si>
    <t xml:space="preserve">Màn hình hiển thị thông tin sau:
1. Title: Tìm kiếm thông tin học sinh
2. Các control: button, textbox                        </t>
  </si>
  <si>
    <t>Xem thông tin học sinh</t>
  </si>
  <si>
    <t>1. Mở app
2. Đăng nhập
3. Vào menu
4. Chọn Thông tin học sinh</t>
  </si>
  <si>
    <t>Hiển thị thông tin học sinh</t>
  </si>
  <si>
    <t>Hiển thị bảng điểm</t>
  </si>
  <si>
    <t>Hiển thị bảng điểm học sinh</t>
  </si>
  <si>
    <t>Màn hình hiển thị thông tin sau:
1. Title: Tìm kiếm thông tin chi phí bảo  hành
2. Gồm các control: 
+ Textbox
+ Button</t>
  </si>
  <si>
    <t>Nhập tên bằng chữ</t>
  </si>
  <si>
    <t xml:space="preserve">1. Mở app
2. Đăng nhập
3. Vào menu
4. Chọn học sinh
5. Chọn xem bảng điểm
</t>
  </si>
  <si>
    <t>Hiện bảng điểm học sinh</t>
  </si>
  <si>
    <t>Báo cáo tổng kết môn
Báo cáo tổng kết cuối kỳ</t>
  </si>
  <si>
    <t>Màn hình hiển thị thông tin sau:
1. Title: Tìm kiếm thông tin chi phí bảo  hành
2. Gồm các control:                    + Textbox
+ Button</t>
  </si>
  <si>
    <t>Báo cáo tổng kết môn</t>
  </si>
  <si>
    <t>Xem báo cáo tổng kết môn học</t>
  </si>
  <si>
    <t>1. Mở app
2. Đăng nhập
3. Chọn Danh sách lớp
4. Chọn tên lớp, chọn môn học
5. Chọn nút Statistic</t>
  </si>
  <si>
    <t>Hiển thị báo cáo tổng kết theo môn</t>
  </si>
  <si>
    <t>Xem báo cáo tổng kết cuối kỳ</t>
  </si>
  <si>
    <t>1. Mở app
2. Đăng nhập
3. Chọn Danh sách lớp
4. Chọn học kỳ
5. Chọn nút Statistic</t>
  </si>
  <si>
    <t>Hiển thị báo cáo tổng kết theo học kỳ</t>
  </si>
  <si>
    <t>Thay đổi các quy định</t>
  </si>
  <si>
    <t>Nguyễn Chí Thành</t>
  </si>
  <si>
    <t>Thay đổi các quy định về độ tuổi, sĩ số, môn học, kết quả</t>
  </si>
  <si>
    <t>Module4</t>
  </si>
  <si>
    <t>Module5</t>
  </si>
  <si>
    <t>Module7</t>
  </si>
  <si>
    <t>Chức năng xem bảng điểm</t>
  </si>
  <si>
    <t>Thay đổi các quy định của phần mềm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</si>
</sst>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mm\-yy;@"/>
  </numFmts>
  <fonts count="25">
    <font>
      <sz val="11"/>
      <name val="ＭＳ Ｐゴシック"/>
      <charset val="128"/>
    </font>
    <font>
      <sz val="9"/>
      <name val="ＭＳ ゴシック"/>
      <family val="3"/>
      <charset val="128"/>
    </font>
    <font>
      <sz val="10"/>
      <name val="Tahoma"/>
      <family val="2"/>
    </font>
    <font>
      <b/>
      <sz val="22"/>
      <color indexed="10"/>
      <name val="Tahoma"/>
      <family val="2"/>
    </font>
    <font>
      <b/>
      <sz val="26"/>
      <color indexed="10"/>
      <name val="Tahoma"/>
      <family val="2"/>
    </font>
    <font>
      <b/>
      <sz val="20"/>
      <color indexed="8"/>
      <name val="Tahoma"/>
      <family val="2"/>
    </font>
    <font>
      <b/>
      <sz val="10"/>
      <color indexed="60"/>
      <name val="Tahoma"/>
      <family val="2"/>
    </font>
    <font>
      <i/>
      <sz val="10"/>
      <color indexed="17"/>
      <name val="Tahoma"/>
      <family val="2"/>
    </font>
    <font>
      <b/>
      <sz val="10"/>
      <color indexed="9"/>
      <name val="Tahoma"/>
      <family val="2"/>
    </font>
    <font>
      <b/>
      <sz val="10"/>
      <color indexed="8"/>
      <name val="Times New Roman"/>
      <family val="1"/>
    </font>
    <font>
      <sz val="10"/>
      <color indexed="8"/>
      <name val="Times New Roman"/>
      <family val="1"/>
    </font>
    <font>
      <b/>
      <sz val="10"/>
      <color indexed="8"/>
      <name val="Tahoma"/>
      <family val="2"/>
    </font>
    <font>
      <b/>
      <sz val="10"/>
      <color indexed="10"/>
      <name val="Tahoma"/>
      <family val="2"/>
    </font>
    <font>
      <b/>
      <sz val="10"/>
      <name val="Tahoma"/>
      <family val="2"/>
    </font>
    <font>
      <u/>
      <sz val="10"/>
      <color indexed="12"/>
      <name val="Tahoma"/>
      <family val="2"/>
    </font>
    <font>
      <u/>
      <sz val="11"/>
      <color indexed="12"/>
      <name val="ＭＳ Ｐゴシック"/>
      <family val="3"/>
      <charset val="128"/>
    </font>
    <font>
      <sz val="10"/>
      <color indexed="10"/>
      <name val="Tahoma"/>
      <family val="2"/>
    </font>
    <font>
      <sz val="10"/>
      <color indexed="8"/>
      <name val="Tahoma"/>
      <family val="2"/>
    </font>
    <font>
      <b/>
      <sz val="8"/>
      <color indexed="8"/>
      <name val="Times New Roman"/>
      <family val="1"/>
    </font>
    <font>
      <sz val="10"/>
      <color indexed="9"/>
      <name val="Tahoma"/>
      <family val="2"/>
    </font>
    <font>
      <b/>
      <sz val="10"/>
      <color indexed="12"/>
      <name val="Tahoma"/>
      <family val="2"/>
    </font>
    <font>
      <sz val="11"/>
      <name val="ＭＳ Ｐゴシック"/>
      <charset val="128"/>
    </font>
    <font>
      <sz val="10"/>
      <color rgb="FF000000"/>
      <name val="Tahoma"/>
      <family val="2"/>
    </font>
    <font>
      <sz val="10"/>
      <name val="Tahoma"/>
    </font>
    <font>
      <u/>
      <sz val="11"/>
      <color rgb="FFC00000"/>
      <name val="Cambria"/>
      <family val="1"/>
      <scheme val="major"/>
    </font>
  </fonts>
  <fills count="7">
    <fill>
      <patternFill patternType="none"/>
    </fill>
    <fill>
      <patternFill patternType="gray125"/>
    </fill>
    <fill>
      <patternFill patternType="solid">
        <fgColor indexed="9"/>
        <bgColor indexed="26"/>
      </patternFill>
    </fill>
    <fill>
      <patternFill patternType="solid">
        <fgColor indexed="18"/>
        <bgColor indexed="32"/>
      </patternFill>
    </fill>
    <fill>
      <patternFill patternType="solid">
        <fgColor indexed="62"/>
        <bgColor indexed="56"/>
      </patternFill>
    </fill>
    <fill>
      <patternFill patternType="solid">
        <fgColor indexed="27"/>
        <bgColor indexed="41"/>
      </patternFill>
    </fill>
    <fill>
      <patternFill patternType="solid">
        <fgColor rgb="FFCCFFFF"/>
        <bgColor indexed="26"/>
      </patternFill>
    </fill>
  </fills>
  <borders count="56">
    <border>
      <left/>
      <right/>
      <top/>
      <bottom/>
      <diagonal/>
    </border>
    <border>
      <left style="thin">
        <color indexed="8"/>
      </left>
      <right/>
      <top style="thin">
        <color indexed="8"/>
      </top>
      <bottom style="thin">
        <color indexed="8"/>
      </bottom>
      <diagonal/>
    </border>
    <border>
      <left style="thin">
        <color indexed="8"/>
      </left>
      <right style="thin">
        <color indexed="8"/>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hair">
        <color indexed="8"/>
      </right>
      <top style="thin">
        <color indexed="8"/>
      </top>
      <bottom style="hair">
        <color indexed="8"/>
      </bottom>
      <diagonal/>
    </border>
    <border>
      <left style="hair">
        <color indexed="8"/>
      </left>
      <right style="hair">
        <color indexed="8"/>
      </right>
      <top style="thin">
        <color indexed="8"/>
      </top>
      <bottom style="hair">
        <color indexed="8"/>
      </bottom>
      <diagonal/>
    </border>
    <border>
      <left style="hair">
        <color indexed="8"/>
      </left>
      <right style="thin">
        <color indexed="8"/>
      </right>
      <top style="thin">
        <color indexed="8"/>
      </top>
      <bottom style="hair">
        <color indexed="8"/>
      </bottom>
      <diagonal/>
    </border>
    <border>
      <left style="thin">
        <color indexed="8"/>
      </left>
      <right style="hair">
        <color indexed="8"/>
      </right>
      <top style="hair">
        <color indexed="8"/>
      </top>
      <bottom style="hair">
        <color indexed="8"/>
      </bottom>
      <diagonal/>
    </border>
    <border>
      <left style="hair">
        <color indexed="8"/>
      </left>
      <right style="hair">
        <color indexed="8"/>
      </right>
      <top style="hair">
        <color indexed="8"/>
      </top>
      <bottom style="hair">
        <color indexed="8"/>
      </bottom>
      <diagonal/>
    </border>
    <border>
      <left style="hair">
        <color indexed="8"/>
      </left>
      <right style="thin">
        <color indexed="8"/>
      </right>
      <top style="hair">
        <color indexed="8"/>
      </top>
      <bottom style="hair">
        <color indexed="8"/>
      </bottom>
      <diagonal/>
    </border>
    <border>
      <left style="thin">
        <color indexed="8"/>
      </left>
      <right style="hair">
        <color indexed="8"/>
      </right>
      <top style="hair">
        <color indexed="8"/>
      </top>
      <bottom style="thin">
        <color indexed="8"/>
      </bottom>
      <diagonal/>
    </border>
    <border>
      <left style="hair">
        <color indexed="8"/>
      </left>
      <right style="hair">
        <color indexed="8"/>
      </right>
      <top style="hair">
        <color indexed="8"/>
      </top>
      <bottom style="thin">
        <color indexed="8"/>
      </bottom>
      <diagonal/>
    </border>
    <border>
      <left style="hair">
        <color indexed="8"/>
      </left>
      <right style="thin">
        <color indexed="8"/>
      </right>
      <top style="hair">
        <color indexed="8"/>
      </top>
      <bottom style="thin">
        <color indexed="8"/>
      </bottom>
      <diagonal/>
    </border>
    <border>
      <left style="hair">
        <color indexed="8"/>
      </left>
      <right/>
      <top style="thin">
        <color indexed="8"/>
      </top>
      <bottom style="hair">
        <color indexed="8"/>
      </bottom>
      <diagonal/>
    </border>
    <border>
      <left/>
      <right/>
      <top/>
      <bottom style="medium">
        <color indexed="8"/>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style="medium">
        <color indexed="8"/>
      </left>
      <right style="thin">
        <color indexed="8"/>
      </right>
      <top style="thin">
        <color indexed="8"/>
      </top>
      <bottom style="medium">
        <color indexed="8"/>
      </bottom>
      <diagonal/>
    </border>
    <border>
      <left style="thin">
        <color indexed="8"/>
      </left>
      <right style="thin">
        <color indexed="8"/>
      </right>
      <top style="thin">
        <color indexed="8"/>
      </top>
      <bottom style="medium">
        <color indexed="8"/>
      </bottom>
      <diagonal/>
    </border>
    <border>
      <left/>
      <right style="thin">
        <color indexed="8"/>
      </right>
      <top style="thin">
        <color indexed="8"/>
      </top>
      <bottom style="medium">
        <color indexed="8"/>
      </bottom>
      <diagonal/>
    </border>
    <border>
      <left style="thin">
        <color indexed="8"/>
      </left>
      <right style="thin">
        <color indexed="8"/>
      </right>
      <top style="thin">
        <color indexed="8"/>
      </top>
      <bottom/>
      <diagonal/>
    </border>
    <border>
      <left/>
      <right/>
      <top style="thin">
        <color indexed="8"/>
      </top>
      <bottom style="thin">
        <color indexed="8"/>
      </bottom>
      <diagonal/>
    </border>
    <border>
      <left style="medium">
        <color indexed="8"/>
      </left>
      <right/>
      <top style="thin">
        <color indexed="8"/>
      </top>
      <bottom style="medium">
        <color indexed="8"/>
      </bottom>
      <diagonal/>
    </border>
    <border>
      <left/>
      <right style="medium">
        <color indexed="8"/>
      </right>
      <top/>
      <bottom/>
      <diagonal/>
    </border>
    <border>
      <left/>
      <right style="hair">
        <color indexed="8"/>
      </right>
      <top style="thin">
        <color indexed="8"/>
      </top>
      <bottom style="hair">
        <color indexed="8"/>
      </bottom>
      <diagonal/>
    </border>
    <border>
      <left style="hair">
        <color indexed="8"/>
      </left>
      <right style="medium">
        <color indexed="8"/>
      </right>
      <top style="thin">
        <color indexed="8"/>
      </top>
      <bottom style="hair">
        <color indexed="8"/>
      </bottom>
      <diagonal/>
    </border>
    <border>
      <left/>
      <right style="hair">
        <color indexed="8"/>
      </right>
      <top style="hair">
        <color indexed="8"/>
      </top>
      <bottom style="hair">
        <color indexed="8"/>
      </bottom>
      <diagonal/>
    </border>
    <border>
      <left style="hair">
        <color indexed="8"/>
      </left>
      <right/>
      <top style="hair">
        <color indexed="8"/>
      </top>
      <bottom style="hair">
        <color indexed="8"/>
      </bottom>
      <diagonal/>
    </border>
    <border>
      <left style="hair">
        <color indexed="8"/>
      </left>
      <right style="medium">
        <color indexed="8"/>
      </right>
      <top style="hair">
        <color indexed="8"/>
      </top>
      <bottom style="hair">
        <color indexed="8"/>
      </bottom>
      <diagonal/>
    </border>
    <border>
      <left/>
      <right style="hair">
        <color indexed="8"/>
      </right>
      <top style="hair">
        <color indexed="8"/>
      </top>
      <bottom style="thin">
        <color indexed="8"/>
      </bottom>
      <diagonal/>
    </border>
    <border>
      <left style="hair">
        <color indexed="8"/>
      </left>
      <right style="medium">
        <color indexed="8"/>
      </right>
      <top style="hair">
        <color indexed="8"/>
      </top>
      <bottom style="thin">
        <color indexed="8"/>
      </bottom>
      <diagonal/>
    </border>
    <border>
      <left style="thin">
        <color indexed="8"/>
      </left>
      <right style="medium">
        <color indexed="8"/>
      </right>
      <top style="thin">
        <color indexed="8"/>
      </top>
      <bottom style="medium">
        <color indexed="8"/>
      </bottom>
      <diagonal/>
    </border>
    <border>
      <left style="thin">
        <color indexed="8"/>
      </left>
      <right style="medium">
        <color indexed="8"/>
      </right>
      <top style="thin">
        <color indexed="8"/>
      </top>
      <bottom style="thin">
        <color indexed="8"/>
      </bottom>
      <diagonal/>
    </border>
    <border>
      <left style="thin">
        <color indexed="8"/>
      </left>
      <right style="medium">
        <color indexed="8"/>
      </right>
      <top/>
      <bottom style="thin">
        <color indexed="8"/>
      </bottom>
      <diagonal/>
    </border>
    <border>
      <left style="thin">
        <color indexed="64"/>
      </left>
      <right style="thin">
        <color indexed="64"/>
      </right>
      <top style="thin">
        <color indexed="64"/>
      </top>
      <bottom style="thin">
        <color indexed="64"/>
      </bottom>
      <diagonal/>
    </border>
    <border>
      <left/>
      <right style="thin">
        <color indexed="8"/>
      </right>
      <top/>
      <bottom style="thin">
        <color indexed="8"/>
      </bottom>
      <diagonal/>
    </border>
    <border>
      <left style="thin">
        <color indexed="8"/>
      </left>
      <right style="thin">
        <color indexed="8"/>
      </right>
      <top/>
      <bottom style="thin">
        <color indexed="8"/>
      </bottom>
      <diagonal/>
    </border>
    <border>
      <left/>
      <right/>
      <top/>
      <bottom style="thin">
        <color indexed="8"/>
      </bottom>
      <diagonal/>
    </border>
    <border>
      <left style="thin">
        <color indexed="64"/>
      </left>
      <right style="thin">
        <color indexed="64"/>
      </right>
      <top style="thin">
        <color indexed="64"/>
      </top>
      <bottom/>
      <diagonal/>
    </border>
    <border>
      <left style="thin">
        <color indexed="8"/>
      </left>
      <right style="thin">
        <color indexed="8"/>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8"/>
      </left>
      <right/>
      <top style="thin">
        <color indexed="8"/>
      </top>
      <bottom/>
      <diagonal/>
    </border>
    <border>
      <left/>
      <right style="thin">
        <color indexed="8"/>
      </right>
      <top style="thin">
        <color indexed="8"/>
      </top>
      <bottom/>
      <diagonal/>
    </border>
    <border>
      <left style="thin">
        <color rgb="FF000000"/>
      </left>
      <right style="thin">
        <color rgb="FF000000"/>
      </right>
      <top style="thin">
        <color rgb="FF000000"/>
      </top>
      <bottom style="thin">
        <color rgb="FF000000"/>
      </bottom>
      <diagonal/>
    </border>
    <border>
      <left/>
      <right style="hair">
        <color indexed="8"/>
      </right>
      <top style="hair">
        <color indexed="8"/>
      </top>
      <bottom/>
      <diagonal/>
    </border>
    <border>
      <left style="hair">
        <color indexed="8"/>
      </left>
      <right style="hair">
        <color indexed="8"/>
      </right>
      <top style="hair">
        <color indexed="8"/>
      </top>
      <bottom/>
      <diagonal/>
    </border>
    <border>
      <left style="hair">
        <color indexed="8"/>
      </left>
      <right/>
      <top style="hair">
        <color indexed="8"/>
      </top>
      <bottom/>
      <diagonal/>
    </border>
    <border>
      <left style="hair">
        <color indexed="8"/>
      </left>
      <right style="medium">
        <color indexed="8"/>
      </right>
      <top style="hair">
        <color indexed="8"/>
      </top>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right/>
      <top style="thin">
        <color indexed="8"/>
      </top>
      <bottom/>
      <diagonal/>
    </border>
    <border>
      <left style="thin">
        <color indexed="8"/>
      </left>
      <right/>
      <top/>
      <bottom style="thin">
        <color indexed="8"/>
      </bottom>
      <diagonal/>
    </border>
    <border>
      <left style="thin">
        <color rgb="FFC9C9C9"/>
      </left>
      <right style="thin">
        <color rgb="FFC9C9C9"/>
      </right>
      <top style="thin">
        <color rgb="FFC9C9C9"/>
      </top>
      <bottom style="thin">
        <color rgb="FFC9C9C9"/>
      </bottom>
      <diagonal/>
    </border>
  </borders>
  <cellStyleXfs count="5">
    <xf numFmtId="0" fontId="0" fillId="0" borderId="0"/>
    <xf numFmtId="0" fontId="15" fillId="0" borderId="0" applyNumberFormat="0" applyFill="0" applyBorder="0" applyAlignment="0" applyProtection="0"/>
    <xf numFmtId="0" fontId="21" fillId="0" borderId="0"/>
    <xf numFmtId="0" fontId="21" fillId="0" borderId="0"/>
    <xf numFmtId="0" fontId="1" fillId="0" borderId="0"/>
  </cellStyleXfs>
  <cellXfs count="210">
    <xf numFmtId="0" fontId="0" fillId="0" borderId="0" xfId="0"/>
    <xf numFmtId="0" fontId="2" fillId="0" borderId="0" xfId="0" applyFont="1"/>
    <xf numFmtId="0" fontId="2" fillId="0" borderId="0" xfId="0" applyFont="1" applyAlignment="1">
      <alignment horizontal="left" indent="1"/>
    </xf>
    <xf numFmtId="0" fontId="3" fillId="2" borderId="0" xfId="0" applyFont="1" applyFill="1" applyAlignment="1">
      <alignment horizontal="center" vertical="center"/>
    </xf>
    <xf numFmtId="0" fontId="4" fillId="0" borderId="1" xfId="0" applyFont="1" applyBorder="1" applyAlignment="1">
      <alignment horizontal="center" vertical="center"/>
    </xf>
    <xf numFmtId="0" fontId="2" fillId="0" borderId="0" xfId="0" applyFont="1" applyAlignment="1">
      <alignment horizontal="center" vertical="center"/>
    </xf>
    <xf numFmtId="0" fontId="6" fillId="2" borderId="0" xfId="0" applyFont="1" applyFill="1" applyAlignment="1">
      <alignment horizontal="left" indent="1"/>
    </xf>
    <xf numFmtId="0" fontId="7" fillId="0" borderId="0" xfId="0" applyFont="1" applyAlignment="1">
      <alignment horizontal="left" indent="1"/>
    </xf>
    <xf numFmtId="0" fontId="2" fillId="2" borderId="0" xfId="0" applyFont="1" applyFill="1"/>
    <xf numFmtId="0" fontId="2" fillId="0" borderId="3" xfId="0" applyFont="1" applyBorder="1" applyAlignment="1"/>
    <xf numFmtId="0" fontId="7" fillId="0" borderId="3" xfId="0" applyFont="1" applyBorder="1" applyAlignment="1">
      <alignment horizontal="left" indent="1"/>
    </xf>
    <xf numFmtId="0" fontId="6" fillId="2" borderId="0" xfId="0" applyFont="1" applyFill="1" applyBorder="1"/>
    <xf numFmtId="0" fontId="7" fillId="0" borderId="0" xfId="0" applyFont="1" applyBorder="1" applyAlignment="1">
      <alignment horizontal="left"/>
    </xf>
    <xf numFmtId="0" fontId="2" fillId="0" borderId="0" xfId="0" applyFont="1" applyBorder="1" applyAlignment="1"/>
    <xf numFmtId="0" fontId="6" fillId="2" borderId="0" xfId="0" applyFont="1" applyFill="1" applyBorder="1" applyAlignment="1">
      <alignment horizontal="left" indent="1"/>
    </xf>
    <xf numFmtId="0" fontId="7" fillId="0" borderId="0" xfId="0" applyFont="1" applyBorder="1" applyAlignment="1">
      <alignment horizontal="left" indent="1"/>
    </xf>
    <xf numFmtId="0" fontId="2" fillId="0" borderId="0" xfId="0" applyFont="1" applyBorder="1" applyAlignment="1">
      <alignment horizontal="left" indent="1"/>
    </xf>
    <xf numFmtId="0" fontId="2" fillId="0" borderId="0" xfId="0" applyFont="1" applyBorder="1"/>
    <xf numFmtId="0" fontId="6" fillId="0" borderId="0" xfId="0" applyFont="1" applyAlignment="1">
      <alignment horizontal="left"/>
    </xf>
    <xf numFmtId="0" fontId="2" fillId="0" borderId="0" xfId="0" applyFont="1" applyAlignment="1">
      <alignment vertical="center"/>
    </xf>
    <xf numFmtId="164" fontId="8" fillId="3" borderId="4" xfId="0" applyNumberFormat="1" applyFont="1" applyFill="1" applyBorder="1" applyAlignment="1">
      <alignment horizontal="center" vertical="center"/>
    </xf>
    <xf numFmtId="0" fontId="8" fillId="3" borderId="5" xfId="0" applyFont="1" applyFill="1" applyBorder="1" applyAlignment="1">
      <alignment horizontal="center" vertical="center"/>
    </xf>
    <xf numFmtId="0" fontId="8" fillId="3" borderId="6" xfId="0" applyFont="1" applyFill="1" applyBorder="1" applyAlignment="1">
      <alignment horizontal="center" vertical="center"/>
    </xf>
    <xf numFmtId="0" fontId="2" fillId="0" borderId="0" xfId="0" applyFont="1" applyAlignment="1">
      <alignment vertical="top"/>
    </xf>
    <xf numFmtId="0" fontId="7" fillId="0" borderId="7" xfId="0" applyFont="1" applyBorder="1" applyAlignment="1">
      <alignment vertical="top" wrapText="1"/>
    </xf>
    <xf numFmtId="49" fontId="2" fillId="0" borderId="8" xfId="0" applyNumberFormat="1" applyFont="1" applyBorder="1" applyAlignment="1">
      <alignment vertical="top"/>
    </xf>
    <xf numFmtId="0" fontId="2" fillId="0" borderId="8" xfId="0" applyFont="1" applyBorder="1" applyAlignment="1">
      <alignment vertical="top"/>
    </xf>
    <xf numFmtId="15" fontId="2" fillId="0" borderId="8" xfId="0" applyNumberFormat="1" applyFont="1" applyBorder="1" applyAlignment="1">
      <alignment vertical="top"/>
    </xf>
    <xf numFmtId="0" fontId="7" fillId="0" borderId="9" xfId="0" applyFont="1" applyBorder="1" applyAlignment="1">
      <alignment vertical="top" wrapText="1"/>
    </xf>
    <xf numFmtId="164" fontId="2" fillId="0" borderId="7" xfId="0" applyNumberFormat="1" applyFont="1" applyBorder="1" applyAlignment="1">
      <alignment vertical="top"/>
    </xf>
    <xf numFmtId="0" fontId="2" fillId="0" borderId="9" xfId="0" applyFont="1" applyBorder="1" applyAlignment="1">
      <alignment vertical="top"/>
    </xf>
    <xf numFmtId="164" fontId="2" fillId="0" borderId="10" xfId="0" applyNumberFormat="1" applyFont="1" applyBorder="1" applyAlignment="1">
      <alignment vertical="top"/>
    </xf>
    <xf numFmtId="49" fontId="2" fillId="0" borderId="11" xfId="0" applyNumberFormat="1" applyFont="1" applyBorder="1" applyAlignment="1">
      <alignment vertical="top"/>
    </xf>
    <xf numFmtId="0" fontId="2" fillId="0" borderId="11" xfId="0" applyFont="1" applyBorder="1" applyAlignment="1">
      <alignment vertical="top"/>
    </xf>
    <xf numFmtId="0" fontId="2" fillId="0" borderId="12" xfId="0" applyFont="1" applyBorder="1" applyAlignment="1">
      <alignment vertical="top"/>
    </xf>
    <xf numFmtId="1" fontId="2" fillId="2" borderId="0" xfId="0" applyNumberFormat="1" applyFont="1" applyFill="1"/>
    <xf numFmtId="0" fontId="2" fillId="2" borderId="0" xfId="0" applyFont="1" applyFill="1" applyAlignment="1">
      <alignment horizontal="left"/>
    </xf>
    <xf numFmtId="1" fontId="2" fillId="2" borderId="0" xfId="0" applyNumberFormat="1" applyFont="1" applyFill="1" applyProtection="1">
      <protection hidden="1"/>
    </xf>
    <xf numFmtId="0" fontId="5" fillId="2" borderId="0" xfId="0" applyFont="1" applyFill="1" applyAlignment="1">
      <alignment horizontal="left"/>
    </xf>
    <xf numFmtId="0" fontId="11" fillId="2" borderId="0" xfId="0" applyFont="1" applyFill="1" applyAlignment="1">
      <alignment horizontal="left"/>
    </xf>
    <xf numFmtId="0" fontId="12" fillId="2" borderId="0" xfId="0" applyFont="1" applyFill="1" applyAlignment="1">
      <alignment horizontal="left"/>
    </xf>
    <xf numFmtId="0" fontId="2" fillId="2" borderId="0" xfId="0" applyFont="1" applyFill="1" applyAlignment="1">
      <alignment wrapText="1"/>
    </xf>
    <xf numFmtId="1" fontId="6" fillId="2" borderId="0" xfId="0" applyNumberFormat="1" applyFont="1" applyFill="1" applyBorder="1" applyAlignment="1"/>
    <xf numFmtId="0" fontId="2" fillId="2" borderId="0" xfId="0" applyFont="1" applyFill="1" applyBorder="1" applyAlignment="1"/>
    <xf numFmtId="0" fontId="2" fillId="2" borderId="0" xfId="0" applyFont="1" applyFill="1" applyAlignment="1">
      <alignment vertical="center"/>
    </xf>
    <xf numFmtId="1" fontId="2" fillId="2" borderId="0" xfId="0" applyNumberFormat="1" applyFont="1" applyFill="1" applyAlignment="1" applyProtection="1">
      <alignment vertical="center"/>
      <protection hidden="1"/>
    </xf>
    <xf numFmtId="0" fontId="2" fillId="2" borderId="0" xfId="0" applyFont="1" applyFill="1" applyAlignment="1">
      <alignment horizontal="left" vertical="center"/>
    </xf>
    <xf numFmtId="0" fontId="13" fillId="2" borderId="0" xfId="0" applyFont="1" applyFill="1" applyAlignment="1">
      <alignment horizontal="center"/>
    </xf>
    <xf numFmtId="1" fontId="8" fillId="4" borderId="4" xfId="0" applyNumberFormat="1" applyFont="1" applyFill="1" applyBorder="1" applyAlignment="1">
      <alignment horizontal="center" vertical="center"/>
    </xf>
    <xf numFmtId="0" fontId="8" fillId="4" borderId="5" xfId="0" applyFont="1" applyFill="1" applyBorder="1" applyAlignment="1">
      <alignment horizontal="center" vertical="center"/>
    </xf>
    <xf numFmtId="0" fontId="8" fillId="4" borderId="13" xfId="0" applyFont="1" applyFill="1" applyBorder="1" applyAlignment="1">
      <alignment horizontal="center" vertical="center"/>
    </xf>
    <xf numFmtId="0" fontId="8" fillId="4" borderId="6" xfId="0" applyFont="1" applyFill="1" applyBorder="1" applyAlignment="1">
      <alignment horizontal="center" vertical="center"/>
    </xf>
    <xf numFmtId="49" fontId="2" fillId="2" borderId="8" xfId="0" applyNumberFormat="1" applyFont="1" applyFill="1" applyBorder="1" applyAlignment="1">
      <alignment horizontal="left" vertical="center"/>
    </xf>
    <xf numFmtId="0" fontId="14" fillId="2" borderId="8" xfId="1" applyNumberFormat="1" applyFont="1" applyFill="1" applyBorder="1" applyAlignment="1" applyProtection="1">
      <alignment horizontal="left" vertical="center"/>
    </xf>
    <xf numFmtId="0" fontId="2" fillId="2" borderId="9" xfId="0" applyFont="1" applyFill="1" applyBorder="1" applyAlignment="1">
      <alignment horizontal="left" vertical="center"/>
    </xf>
    <xf numFmtId="0" fontId="2" fillId="2" borderId="8" xfId="0" applyFont="1" applyFill="1" applyBorder="1" applyAlignment="1">
      <alignment horizontal="left" vertical="center"/>
    </xf>
    <xf numFmtId="49" fontId="2" fillId="2" borderId="11" xfId="0" applyNumberFormat="1" applyFont="1" applyFill="1" applyBorder="1" applyAlignment="1">
      <alignment horizontal="left" vertical="center"/>
    </xf>
    <xf numFmtId="0" fontId="2" fillId="2" borderId="11" xfId="0" applyFont="1" applyFill="1" applyBorder="1" applyAlignment="1">
      <alignment horizontal="left" vertical="center"/>
    </xf>
    <xf numFmtId="0" fontId="2" fillId="2" borderId="12" xfId="0" applyFont="1" applyFill="1" applyBorder="1" applyAlignment="1">
      <alignment horizontal="left" vertical="center"/>
    </xf>
    <xf numFmtId="0" fontId="2" fillId="2" borderId="0" xfId="0" applyFont="1" applyFill="1" applyAlignment="1"/>
    <xf numFmtId="0" fontId="16" fillId="2" borderId="0" xfId="0" applyFont="1" applyFill="1"/>
    <xf numFmtId="0" fontId="17" fillId="2" borderId="14" xfId="0" applyFont="1" applyFill="1" applyBorder="1" applyAlignment="1"/>
    <xf numFmtId="0" fontId="17" fillId="2" borderId="14" xfId="0" applyFont="1" applyFill="1" applyBorder="1" applyAlignment="1">
      <alignment wrapText="1"/>
    </xf>
    <xf numFmtId="0" fontId="2" fillId="2" borderId="14" xfId="0" applyFont="1" applyFill="1" applyBorder="1" applyAlignment="1">
      <alignment wrapText="1"/>
    </xf>
    <xf numFmtId="0" fontId="13" fillId="2" borderId="0" xfId="0" applyFont="1" applyFill="1" applyAlignment="1" applyProtection="1">
      <alignment wrapText="1"/>
    </xf>
    <xf numFmtId="0" fontId="16" fillId="2" borderId="0" xfId="0" applyFont="1" applyFill="1" applyAlignment="1">
      <alignment wrapText="1"/>
    </xf>
    <xf numFmtId="0" fontId="17" fillId="2" borderId="0" xfId="0" applyFont="1" applyFill="1" applyAlignment="1"/>
    <xf numFmtId="0" fontId="13" fillId="2" borderId="15" xfId="3" applyFont="1" applyFill="1" applyBorder="1" applyAlignment="1">
      <alignment horizontal="left" wrapText="1"/>
    </xf>
    <xf numFmtId="0" fontId="2" fillId="2" borderId="0" xfId="0" applyFont="1" applyFill="1" applyAlignment="1" applyProtection="1">
      <alignment wrapText="1"/>
    </xf>
    <xf numFmtId="0" fontId="13" fillId="2" borderId="16" xfId="3" applyFont="1" applyFill="1" applyBorder="1" applyAlignment="1">
      <alignment horizontal="left" wrapText="1"/>
    </xf>
    <xf numFmtId="0" fontId="11" fillId="2" borderId="0" xfId="0" applyFont="1" applyFill="1" applyAlignment="1"/>
    <xf numFmtId="0" fontId="11" fillId="2" borderId="16" xfId="0" applyFont="1" applyFill="1" applyBorder="1" applyAlignment="1">
      <alignment horizontal="center" vertical="center"/>
    </xf>
    <xf numFmtId="0" fontId="11" fillId="2" borderId="2" xfId="0" applyFont="1" applyFill="1" applyBorder="1" applyAlignment="1">
      <alignment horizontal="center" vertical="center" wrapText="1"/>
    </xf>
    <xf numFmtId="0" fontId="11" fillId="2" borderId="1" xfId="0" applyFont="1" applyFill="1" applyBorder="1" applyAlignment="1">
      <alignment horizontal="center" vertical="center" wrapText="1"/>
    </xf>
    <xf numFmtId="0" fontId="2" fillId="2" borderId="0" xfId="0" applyFont="1" applyFill="1" applyBorder="1" applyAlignment="1">
      <alignment horizontal="center" wrapText="1"/>
    </xf>
    <xf numFmtId="0" fontId="16" fillId="2" borderId="0" xfId="0" applyFont="1" applyFill="1" applyBorder="1" applyAlignment="1">
      <alignment horizontal="center" wrapText="1"/>
    </xf>
    <xf numFmtId="0" fontId="17" fillId="2" borderId="17" xfId="0" applyFont="1" applyFill="1" applyBorder="1" applyAlignment="1">
      <alignment horizontal="center" vertical="center"/>
    </xf>
    <xf numFmtId="0" fontId="17" fillId="2" borderId="18" xfId="0" applyFont="1" applyFill="1" applyBorder="1" applyAlignment="1">
      <alignment horizontal="center" vertical="center"/>
    </xf>
    <xf numFmtId="0" fontId="17" fillId="2" borderId="19" xfId="0" applyFont="1" applyFill="1" applyBorder="1" applyAlignment="1">
      <alignment horizontal="center" vertical="center"/>
    </xf>
    <xf numFmtId="0" fontId="17" fillId="2" borderId="0" xfId="0" applyFont="1" applyFill="1" applyBorder="1" applyAlignment="1">
      <alignment horizontal="center" wrapText="1"/>
    </xf>
    <xf numFmtId="0" fontId="8" fillId="3" borderId="2" xfId="3" applyFont="1" applyFill="1" applyBorder="1" applyAlignment="1">
      <alignment horizontal="center" vertical="center" wrapText="1"/>
    </xf>
    <xf numFmtId="0" fontId="8" fillId="3" borderId="20" xfId="3" applyFont="1" applyFill="1" applyBorder="1" applyAlignment="1">
      <alignment horizontal="center" vertical="center" wrapText="1"/>
    </xf>
    <xf numFmtId="0" fontId="12" fillId="2" borderId="0" xfId="3" applyFont="1" applyFill="1" applyBorder="1" applyAlignment="1">
      <alignment horizontal="center" vertical="center" wrapText="1"/>
    </xf>
    <xf numFmtId="0" fontId="13" fillId="5" borderId="1" xfId="3" applyFont="1" applyFill="1" applyBorder="1" applyAlignment="1">
      <alignment horizontal="left" vertical="center"/>
    </xf>
    <xf numFmtId="0" fontId="13" fillId="5" borderId="21" xfId="3" applyFont="1" applyFill="1" applyBorder="1" applyAlignment="1">
      <alignment horizontal="left" vertical="center"/>
    </xf>
    <xf numFmtId="0" fontId="13" fillId="5" borderId="3" xfId="3" applyFont="1" applyFill="1" applyBorder="1" applyAlignment="1">
      <alignment horizontal="left" vertical="center"/>
    </xf>
    <xf numFmtId="0" fontId="12" fillId="2" borderId="0" xfId="3" applyFont="1" applyFill="1" applyBorder="1" applyAlignment="1">
      <alignment horizontal="left" vertical="center"/>
    </xf>
    <xf numFmtId="0" fontId="2" fillId="2" borderId="2" xfId="3" applyFont="1" applyFill="1" applyBorder="1" applyAlignment="1">
      <alignment vertical="top" wrapText="1"/>
    </xf>
    <xf numFmtId="0" fontId="2" fillId="2" borderId="2" xfId="0" applyFont="1" applyFill="1" applyBorder="1" applyAlignment="1">
      <alignment vertical="top" wrapText="1"/>
    </xf>
    <xf numFmtId="0" fontId="16" fillId="2" borderId="0" xfId="0" applyFont="1" applyFill="1" applyBorder="1" applyAlignment="1">
      <alignment vertical="top" wrapText="1"/>
    </xf>
    <xf numFmtId="0" fontId="17" fillId="2" borderId="0" xfId="0" applyFont="1" applyFill="1" applyAlignment="1">
      <alignment vertical="top"/>
    </xf>
    <xf numFmtId="0" fontId="17" fillId="2" borderId="2" xfId="0" applyFont="1" applyFill="1" applyBorder="1" applyAlignment="1">
      <alignment horizontal="left" vertical="top" wrapText="1"/>
    </xf>
    <xf numFmtId="0" fontId="16" fillId="2" borderId="0" xfId="0" applyFont="1" applyFill="1" applyBorder="1"/>
    <xf numFmtId="0" fontId="17" fillId="2" borderId="22" xfId="0" applyFont="1" applyFill="1" applyBorder="1" applyAlignment="1">
      <alignment horizontal="center" vertical="center"/>
    </xf>
    <xf numFmtId="0" fontId="17" fillId="2" borderId="2" xfId="0" applyFont="1" applyFill="1" applyBorder="1" applyAlignment="1">
      <alignment vertical="top" wrapText="1"/>
    </xf>
    <xf numFmtId="0" fontId="13" fillId="2" borderId="0" xfId="2" applyFont="1" applyFill="1" applyBorder="1"/>
    <xf numFmtId="0" fontId="2" fillId="2" borderId="0" xfId="2" applyFont="1" applyFill="1" applyBorder="1"/>
    <xf numFmtId="164" fontId="2" fillId="2" borderId="0" xfId="2" applyNumberFormat="1" applyFont="1" applyFill="1" applyBorder="1"/>
    <xf numFmtId="0" fontId="6" fillId="2" borderId="2" xfId="0" applyFont="1" applyFill="1" applyBorder="1" applyAlignment="1">
      <alignment vertical="center"/>
    </xf>
    <xf numFmtId="0" fontId="7" fillId="2" borderId="3" xfId="0" applyFont="1" applyFill="1" applyBorder="1" applyAlignment="1">
      <alignment vertical="top"/>
    </xf>
    <xf numFmtId="0" fontId="6" fillId="2" borderId="0" xfId="0" applyFont="1" applyFill="1"/>
    <xf numFmtId="0" fontId="7" fillId="2" borderId="0" xfId="2" applyFont="1" applyFill="1" applyBorder="1"/>
    <xf numFmtId="0" fontId="2" fillId="2" borderId="0" xfId="0" applyFont="1" applyFill="1" applyBorder="1"/>
    <xf numFmtId="0" fontId="2" fillId="2" borderId="23" xfId="0" applyFont="1" applyFill="1" applyBorder="1" applyAlignment="1"/>
    <xf numFmtId="0" fontId="8" fillId="3" borderId="24" xfId="0" applyNumberFormat="1" applyFont="1" applyFill="1" applyBorder="1" applyAlignment="1">
      <alignment horizontal="center"/>
    </xf>
    <xf numFmtId="0" fontId="8" fillId="3" borderId="5" xfId="0" applyNumberFormat="1" applyFont="1" applyFill="1" applyBorder="1" applyAlignment="1">
      <alignment horizontal="center"/>
    </xf>
    <xf numFmtId="0" fontId="8" fillId="3" borderId="5" xfId="0" applyNumberFormat="1" applyFont="1" applyFill="1" applyBorder="1" applyAlignment="1">
      <alignment horizontal="center" wrapText="1"/>
    </xf>
    <xf numFmtId="0" fontId="8" fillId="3" borderId="13" xfId="0" applyNumberFormat="1" applyFont="1" applyFill="1" applyBorder="1" applyAlignment="1">
      <alignment horizontal="center"/>
    </xf>
    <xf numFmtId="0" fontId="8" fillId="3" borderId="25" xfId="0" applyNumberFormat="1" applyFont="1" applyFill="1" applyBorder="1" applyAlignment="1">
      <alignment horizontal="center" wrapText="1"/>
    </xf>
    <xf numFmtId="0" fontId="2" fillId="2" borderId="23" xfId="0" applyFont="1" applyFill="1" applyBorder="1"/>
    <xf numFmtId="0" fontId="2" fillId="2" borderId="26" xfId="0" applyNumberFormat="1" applyFont="1" applyFill="1" applyBorder="1" applyAlignment="1">
      <alignment horizontal="center"/>
    </xf>
    <xf numFmtId="0" fontId="2" fillId="2" borderId="8" xfId="0" applyNumberFormat="1" applyFont="1" applyFill="1" applyBorder="1"/>
    <xf numFmtId="0" fontId="2" fillId="2" borderId="8" xfId="0" applyNumberFormat="1" applyFont="1" applyFill="1" applyBorder="1" applyAlignment="1">
      <alignment horizontal="center"/>
    </xf>
    <xf numFmtId="0" fontId="2" fillId="2" borderId="27" xfId="0" applyNumberFormat="1" applyFont="1" applyFill="1" applyBorder="1" applyAlignment="1">
      <alignment horizontal="center"/>
    </xf>
    <xf numFmtId="0" fontId="2" fillId="2" borderId="28" xfId="0" applyNumberFormat="1" applyFont="1" applyFill="1" applyBorder="1" applyAlignment="1">
      <alignment horizontal="center"/>
    </xf>
    <xf numFmtId="0" fontId="19" fillId="3" borderId="29" xfId="0" applyNumberFormat="1" applyFont="1" applyFill="1" applyBorder="1" applyAlignment="1">
      <alignment horizontal="center"/>
    </xf>
    <xf numFmtId="0" fontId="8" fillId="3" borderId="11" xfId="0" applyFont="1" applyFill="1" applyBorder="1"/>
    <xf numFmtId="0" fontId="19" fillId="3" borderId="11" xfId="0" applyFont="1" applyFill="1" applyBorder="1" applyAlignment="1">
      <alignment horizontal="center"/>
    </xf>
    <xf numFmtId="0" fontId="19" fillId="3" borderId="30" xfId="0" applyFont="1" applyFill="1" applyBorder="1" applyAlignment="1">
      <alignment horizontal="center"/>
    </xf>
    <xf numFmtId="0" fontId="2" fillId="2" borderId="0" xfId="0" applyFont="1" applyFill="1" applyBorder="1" applyAlignment="1">
      <alignment horizontal="center"/>
    </xf>
    <xf numFmtId="10" fontId="2" fillId="2" borderId="0" xfId="0" applyNumberFormat="1" applyFont="1" applyFill="1" applyBorder="1" applyAlignment="1">
      <alignment horizontal="center"/>
    </xf>
    <xf numFmtId="9" fontId="2" fillId="2" borderId="0" xfId="0" applyNumberFormat="1" applyFont="1" applyFill="1" applyBorder="1" applyAlignment="1">
      <alignment horizontal="center"/>
    </xf>
    <xf numFmtId="0" fontId="6" fillId="2" borderId="0" xfId="0" applyFont="1" applyFill="1" applyBorder="1" applyAlignment="1">
      <alignment horizontal="left"/>
    </xf>
    <xf numFmtId="2" fontId="20" fillId="2" borderId="0" xfId="0" applyNumberFormat="1" applyFont="1" applyFill="1" applyBorder="1" applyAlignment="1">
      <alignment horizontal="right" wrapText="1"/>
    </xf>
    <xf numFmtId="0" fontId="2" fillId="2" borderId="20" xfId="3" applyFont="1" applyFill="1" applyBorder="1" applyAlignment="1">
      <alignment vertical="top" wrapText="1"/>
    </xf>
    <xf numFmtId="0" fontId="2" fillId="2" borderId="20" xfId="0" applyFont="1" applyFill="1" applyBorder="1" applyAlignment="1">
      <alignment vertical="top" wrapText="1"/>
    </xf>
    <xf numFmtId="0" fontId="2" fillId="2" borderId="34" xfId="0" applyFont="1" applyFill="1" applyBorder="1"/>
    <xf numFmtId="0" fontId="2" fillId="2" borderId="34" xfId="0" applyFont="1" applyFill="1" applyBorder="1" applyAlignment="1"/>
    <xf numFmtId="0" fontId="13" fillId="5" borderId="37" xfId="3" applyFont="1" applyFill="1" applyBorder="1" applyAlignment="1">
      <alignment horizontal="left" vertical="center"/>
    </xf>
    <xf numFmtId="0" fontId="13" fillId="5" borderId="35" xfId="3" applyFont="1" applyFill="1" applyBorder="1" applyAlignment="1">
      <alignment horizontal="left" vertical="center"/>
    </xf>
    <xf numFmtId="1" fontId="2" fillId="2" borderId="7" xfId="0" applyNumberFormat="1" applyFont="1" applyFill="1" applyBorder="1" applyAlignment="1">
      <alignment horizontal="center" vertical="center"/>
    </xf>
    <xf numFmtId="0" fontId="2" fillId="0" borderId="8" xfId="0" applyFont="1" applyBorder="1" applyAlignment="1">
      <alignment vertical="top" wrapText="1"/>
    </xf>
    <xf numFmtId="0" fontId="2" fillId="0" borderId="8" xfId="0" applyFont="1" applyBorder="1" applyAlignment="1">
      <alignment horizontal="center" vertical="center"/>
    </xf>
    <xf numFmtId="164" fontId="2" fillId="0" borderId="7" xfId="0" applyNumberFormat="1" applyFont="1" applyBorder="1" applyAlignment="1">
      <alignment horizontal="center" vertical="center"/>
    </xf>
    <xf numFmtId="49" fontId="2" fillId="0" borderId="8" xfId="0" applyNumberFormat="1" applyFont="1" applyBorder="1" applyAlignment="1">
      <alignment horizontal="center" vertical="center"/>
    </xf>
    <xf numFmtId="0" fontId="2" fillId="2" borderId="2" xfId="0" applyFont="1" applyFill="1" applyBorder="1" applyAlignment="1">
      <alignment horizontal="left" vertical="top" wrapText="1"/>
    </xf>
    <xf numFmtId="14" fontId="2" fillId="2" borderId="2" xfId="3" applyNumberFormat="1" applyFont="1" applyFill="1" applyBorder="1" applyAlignment="1">
      <alignment vertical="top" wrapText="1"/>
    </xf>
    <xf numFmtId="0" fontId="2" fillId="2" borderId="21" xfId="3" applyFont="1" applyFill="1" applyBorder="1" applyAlignment="1">
      <alignment vertical="top" wrapText="1"/>
    </xf>
    <xf numFmtId="0" fontId="17" fillId="2" borderId="20" xfId="0" applyFont="1" applyFill="1" applyBorder="1" applyAlignment="1">
      <alignment horizontal="left" vertical="top" wrapText="1"/>
    </xf>
    <xf numFmtId="0" fontId="2" fillId="2" borderId="34" xfId="3" applyFont="1" applyFill="1" applyBorder="1" applyAlignment="1">
      <alignment vertical="top" wrapText="1"/>
    </xf>
    <xf numFmtId="0" fontId="17" fillId="2" borderId="34" xfId="0" applyFont="1" applyFill="1" applyBorder="1" applyAlignment="1">
      <alignment horizontal="left" vertical="top" wrapText="1"/>
    </xf>
    <xf numFmtId="0" fontId="2" fillId="2" borderId="34" xfId="0" applyFont="1" applyFill="1" applyBorder="1" applyAlignment="1">
      <alignment vertical="top" wrapText="1"/>
    </xf>
    <xf numFmtId="0" fontId="2" fillId="2" borderId="36" xfId="3" applyFont="1" applyFill="1" applyBorder="1" applyAlignment="1">
      <alignment vertical="top" wrapText="1"/>
    </xf>
    <xf numFmtId="0" fontId="13" fillId="5" borderId="34" xfId="3" applyFont="1" applyFill="1" applyBorder="1" applyAlignment="1">
      <alignment horizontal="left" vertical="center"/>
    </xf>
    <xf numFmtId="0" fontId="2" fillId="2" borderId="38" xfId="3" applyFont="1" applyFill="1" applyBorder="1" applyAlignment="1">
      <alignment vertical="top" wrapText="1"/>
    </xf>
    <xf numFmtId="0" fontId="2" fillId="2" borderId="39" xfId="3" applyFont="1" applyFill="1" applyBorder="1" applyAlignment="1">
      <alignment vertical="top" wrapText="1"/>
    </xf>
    <xf numFmtId="0" fontId="13" fillId="5" borderId="40" xfId="3" applyFont="1" applyFill="1" applyBorder="1" applyAlignment="1">
      <alignment horizontal="left" vertical="center"/>
    </xf>
    <xf numFmtId="0" fontId="17" fillId="2" borderId="20" xfId="0" applyFont="1" applyFill="1" applyBorder="1" applyAlignment="1">
      <alignment vertical="top" wrapText="1"/>
    </xf>
    <xf numFmtId="0" fontId="2" fillId="6" borderId="41" xfId="3" applyFont="1" applyFill="1" applyBorder="1" applyAlignment="1">
      <alignment vertical="top" wrapText="1"/>
    </xf>
    <xf numFmtId="0" fontId="2" fillId="6" borderId="42" xfId="3" applyFont="1" applyFill="1" applyBorder="1" applyAlignment="1">
      <alignment vertical="top" wrapText="1"/>
    </xf>
    <xf numFmtId="0" fontId="17" fillId="6" borderId="43" xfId="0" applyFont="1" applyFill="1" applyBorder="1" applyAlignment="1">
      <alignment vertical="top" wrapText="1"/>
    </xf>
    <xf numFmtId="0" fontId="13" fillId="6" borderId="42" xfId="3" applyFont="1" applyFill="1" applyBorder="1" applyAlignment="1">
      <alignment vertical="top"/>
    </xf>
    <xf numFmtId="0" fontId="17" fillId="2" borderId="34" xfId="0" applyFont="1" applyFill="1" applyBorder="1" applyAlignment="1">
      <alignment vertical="top" wrapText="1"/>
    </xf>
    <xf numFmtId="0" fontId="17" fillId="2" borderId="38" xfId="0" applyFont="1" applyFill="1" applyBorder="1" applyAlignment="1">
      <alignment vertical="top" wrapText="1"/>
    </xf>
    <xf numFmtId="0" fontId="22" fillId="2" borderId="2" xfId="3" applyFont="1" applyFill="1" applyBorder="1" applyAlignment="1">
      <alignment vertical="top" wrapText="1"/>
    </xf>
    <xf numFmtId="0" fontId="2" fillId="2" borderId="47" xfId="0" applyNumberFormat="1" applyFont="1" applyFill="1" applyBorder="1" applyAlignment="1">
      <alignment horizontal="center"/>
    </xf>
    <xf numFmtId="0" fontId="2" fillId="2" borderId="48" xfId="0" applyNumberFormat="1" applyFont="1" applyFill="1" applyBorder="1"/>
    <xf numFmtId="0" fontId="2" fillId="2" borderId="48" xfId="0" applyNumberFormat="1" applyFont="1" applyFill="1" applyBorder="1" applyAlignment="1">
      <alignment horizontal="center"/>
    </xf>
    <xf numFmtId="0" fontId="2" fillId="2" borderId="49" xfId="0" applyNumberFormat="1" applyFont="1" applyFill="1" applyBorder="1" applyAlignment="1">
      <alignment horizontal="center"/>
    </xf>
    <xf numFmtId="0" fontId="2" fillId="2" borderId="50" xfId="0" applyNumberFormat="1" applyFont="1" applyFill="1" applyBorder="1" applyAlignment="1">
      <alignment horizontal="center"/>
    </xf>
    <xf numFmtId="0" fontId="23" fillId="0" borderId="46" xfId="0" applyFont="1" applyBorder="1"/>
    <xf numFmtId="0" fontId="23" fillId="0" borderId="46" xfId="0" applyFont="1" applyBorder="1" applyAlignment="1">
      <alignment vertical="top" wrapText="1"/>
    </xf>
    <xf numFmtId="0" fontId="23" fillId="0" borderId="51" xfId="0" applyFont="1" applyBorder="1" applyAlignment="1">
      <alignment vertical="top" wrapText="1"/>
    </xf>
    <xf numFmtId="0" fontId="13" fillId="5" borderId="44" xfId="3" applyFont="1" applyFill="1" applyBorder="1" applyAlignment="1">
      <alignment horizontal="left" vertical="center"/>
    </xf>
    <xf numFmtId="0" fontId="13" fillId="5" borderId="53" xfId="3" applyFont="1" applyFill="1" applyBorder="1" applyAlignment="1">
      <alignment horizontal="left" vertical="center"/>
    </xf>
    <xf numFmtId="0" fontId="13" fillId="5" borderId="45" xfId="3" applyFont="1" applyFill="1" applyBorder="1" applyAlignment="1">
      <alignment horizontal="left" vertical="center"/>
    </xf>
    <xf numFmtId="0" fontId="22" fillId="2" borderId="46" xfId="3" applyFont="1" applyFill="1" applyBorder="1" applyAlignment="1">
      <alignment vertical="top" wrapText="1"/>
    </xf>
    <xf numFmtId="0" fontId="13" fillId="5" borderId="54" xfId="3" applyFont="1" applyFill="1" applyBorder="1" applyAlignment="1">
      <alignment horizontal="left" vertical="center"/>
    </xf>
    <xf numFmtId="0" fontId="2" fillId="2" borderId="34" xfId="0" applyFont="1" applyFill="1" applyBorder="1" applyAlignment="1">
      <alignment vertical="top"/>
    </xf>
    <xf numFmtId="0" fontId="23" fillId="0" borderId="52" xfId="0" applyFont="1" applyBorder="1"/>
    <xf numFmtId="0" fontId="23" fillId="0" borderId="51" xfId="0" applyFont="1" applyBorder="1"/>
    <xf numFmtId="0" fontId="13" fillId="2" borderId="16" xfId="3" applyFont="1" applyFill="1" applyBorder="1" applyAlignment="1">
      <alignment horizontal="left" vertical="center" wrapText="1"/>
    </xf>
    <xf numFmtId="0" fontId="22" fillId="2" borderId="55" xfId="3" applyFont="1" applyFill="1" applyBorder="1" applyAlignment="1">
      <alignment vertical="top" wrapText="1"/>
    </xf>
    <xf numFmtId="0" fontId="8" fillId="3" borderId="1" xfId="3" applyFont="1" applyFill="1" applyBorder="1" applyAlignment="1">
      <alignment horizontal="center" vertical="center" wrapText="1"/>
    </xf>
    <xf numFmtId="0" fontId="8" fillId="3" borderId="53" xfId="3" applyFont="1" applyFill="1" applyBorder="1" applyAlignment="1">
      <alignment horizontal="center" vertical="center" wrapText="1"/>
    </xf>
    <xf numFmtId="0" fontId="17" fillId="2" borderId="0" xfId="0" applyFont="1" applyFill="1" applyAlignment="1">
      <alignment horizontal="left" vertical="top"/>
    </xf>
    <xf numFmtId="0" fontId="8" fillId="3" borderId="45" xfId="3" applyFont="1" applyFill="1" applyBorder="1" applyAlignment="1">
      <alignment horizontal="center" vertical="center" wrapText="1"/>
    </xf>
    <xf numFmtId="0" fontId="2" fillId="0" borderId="3" xfId="0" applyFont="1" applyBorder="1" applyAlignment="1">
      <alignment wrapText="1"/>
    </xf>
    <xf numFmtId="0" fontId="6" fillId="2" borderId="2" xfId="0" applyFont="1" applyFill="1" applyBorder="1" applyAlignment="1">
      <alignment horizontal="left" vertical="center"/>
    </xf>
    <xf numFmtId="0" fontId="6" fillId="2" borderId="2" xfId="0" applyFont="1" applyFill="1" applyBorder="1" applyAlignment="1">
      <alignment horizontal="left"/>
    </xf>
    <xf numFmtId="14" fontId="6" fillId="2" borderId="3" xfId="0" applyNumberFormat="1" applyFont="1" applyFill="1" applyBorder="1" applyAlignment="1">
      <alignment horizontal="left"/>
    </xf>
    <xf numFmtId="0" fontId="2" fillId="2" borderId="8" xfId="0" applyFont="1" applyFill="1" applyBorder="1"/>
    <xf numFmtId="0" fontId="2" fillId="2" borderId="48" xfId="0" applyFont="1" applyFill="1" applyBorder="1"/>
    <xf numFmtId="0" fontId="2" fillId="2" borderId="8" xfId="0" applyFont="1" applyFill="1" applyBorder="1" applyAlignment="1">
      <alignment horizontal="center"/>
    </xf>
    <xf numFmtId="0" fontId="2" fillId="2" borderId="28" xfId="0" applyFont="1" applyFill="1" applyBorder="1" applyAlignment="1">
      <alignment horizontal="center"/>
    </xf>
    <xf numFmtId="0" fontId="2" fillId="0" borderId="34" xfId="3" applyFont="1" applyFill="1" applyBorder="1" applyAlignment="1">
      <alignment horizontal="left" vertical="top"/>
    </xf>
    <xf numFmtId="0" fontId="2" fillId="0" borderId="46" xfId="0" applyFont="1" applyBorder="1" applyAlignment="1">
      <alignment vertical="top" wrapText="1"/>
    </xf>
    <xf numFmtId="0" fontId="2" fillId="0" borderId="46" xfId="0" applyFont="1" applyBorder="1" applyAlignment="1">
      <alignment vertical="top"/>
    </xf>
    <xf numFmtId="0" fontId="2" fillId="0" borderId="51" xfId="0" applyFont="1" applyBorder="1" applyAlignment="1">
      <alignment vertical="top" wrapText="1"/>
    </xf>
    <xf numFmtId="0" fontId="13" fillId="5" borderId="1" xfId="3" applyFont="1" applyFill="1" applyBorder="1" applyAlignment="1">
      <alignment horizontal="left" vertical="center" wrapText="1"/>
    </xf>
    <xf numFmtId="0" fontId="2" fillId="2" borderId="0" xfId="3" applyFont="1" applyFill="1" applyBorder="1" applyAlignment="1">
      <alignment vertical="top" wrapText="1"/>
    </xf>
    <xf numFmtId="0" fontId="24" fillId="2" borderId="8" xfId="1" applyNumberFormat="1" applyFont="1" applyFill="1" applyBorder="1" applyAlignment="1" applyProtection="1">
      <alignment horizontal="left" vertical="center"/>
    </xf>
    <xf numFmtId="0" fontId="24" fillId="2" borderId="8" xfId="1" applyFont="1" applyFill="1" applyBorder="1" applyAlignment="1">
      <alignment horizontal="left" vertical="center"/>
    </xf>
    <xf numFmtId="0" fontId="5" fillId="0" borderId="2" xfId="0" applyFont="1" applyBorder="1" applyAlignment="1">
      <alignment horizontal="center" vertical="center"/>
    </xf>
    <xf numFmtId="0" fontId="7" fillId="0" borderId="2" xfId="0" applyFont="1" applyBorder="1" applyAlignment="1">
      <alignment horizontal="left"/>
    </xf>
    <xf numFmtId="0" fontId="6" fillId="2" borderId="2" xfId="0" applyFont="1" applyFill="1" applyBorder="1" applyAlignment="1">
      <alignment horizontal="left" vertical="center"/>
    </xf>
    <xf numFmtId="0" fontId="7" fillId="0" borderId="2" xfId="0" applyFont="1" applyBorder="1" applyAlignment="1">
      <alignment horizontal="left" vertical="center"/>
    </xf>
    <xf numFmtId="1" fontId="6" fillId="2" borderId="2" xfId="0" applyNumberFormat="1" applyFont="1" applyFill="1" applyBorder="1" applyAlignment="1">
      <alignment vertical="center" wrapText="1"/>
    </xf>
    <xf numFmtId="0" fontId="7" fillId="2" borderId="2" xfId="0" applyFont="1" applyFill="1" applyBorder="1" applyAlignment="1">
      <alignment vertical="top" wrapText="1"/>
    </xf>
    <xf numFmtId="1" fontId="6" fillId="2" borderId="1" xfId="0" applyNumberFormat="1" applyFont="1" applyFill="1" applyBorder="1" applyAlignment="1"/>
    <xf numFmtId="0" fontId="7" fillId="2" borderId="2" xfId="0" applyFont="1" applyFill="1" applyBorder="1" applyAlignment="1">
      <alignment horizontal="left"/>
    </xf>
    <xf numFmtId="0" fontId="6" fillId="2" borderId="2" xfId="0" applyFont="1" applyFill="1" applyBorder="1" applyAlignment="1">
      <alignment horizontal="left"/>
    </xf>
    <xf numFmtId="0" fontId="7" fillId="2" borderId="2" xfId="2" applyFont="1" applyFill="1" applyBorder="1" applyAlignment="1">
      <alignment vertical="top"/>
    </xf>
    <xf numFmtId="0" fontId="5" fillId="2" borderId="0" xfId="2" applyFont="1" applyFill="1" applyBorder="1" applyAlignment="1">
      <alignment horizontal="center"/>
    </xf>
    <xf numFmtId="0" fontId="7" fillId="2" borderId="2" xfId="0" applyFont="1" applyFill="1" applyBorder="1" applyAlignment="1">
      <alignment horizontal="left" wrapText="1"/>
    </xf>
    <xf numFmtId="0" fontId="17" fillId="2" borderId="31" xfId="0" applyFont="1" applyFill="1" applyBorder="1" applyAlignment="1">
      <alignment horizontal="center" vertical="center" wrapText="1"/>
    </xf>
    <xf numFmtId="0" fontId="7" fillId="2" borderId="32" xfId="3" applyFont="1" applyFill="1" applyBorder="1" applyAlignment="1">
      <alignment horizontal="left" wrapText="1"/>
    </xf>
    <xf numFmtId="0" fontId="7" fillId="2" borderId="33" xfId="3" applyFont="1" applyFill="1" applyBorder="1" applyAlignment="1">
      <alignment horizontal="left" wrapText="1"/>
    </xf>
    <xf numFmtId="0" fontId="11" fillId="2" borderId="32" xfId="0" applyFont="1" applyFill="1" applyBorder="1" applyAlignment="1">
      <alignment horizontal="center" vertical="center" wrapText="1"/>
    </xf>
    <xf numFmtId="0" fontId="7" fillId="2" borderId="32" xfId="3" applyFont="1" applyFill="1" applyBorder="1" applyAlignment="1">
      <alignment horizontal="left" vertical="center" wrapText="1"/>
    </xf>
  </cellXfs>
  <cellStyles count="5">
    <cellStyle name="Hyperlink" xfId="1" builtinId="8"/>
    <cellStyle name="Normal" xfId="0" builtinId="0"/>
    <cellStyle name="Normal_Functional Test Case v1.0" xfId="2" xr:uid="{00000000-0005-0000-0000-000002000000}"/>
    <cellStyle name="Normal_Sheet1" xfId="3" xr:uid="{00000000-0005-0000-0000-000003000000}"/>
    <cellStyle name="標準_結合試験(AllOvertheWorld)" xfId="4" xr:uid="{00000000-0005-0000-0000-000004000000}"/>
  </cellStyles>
  <dxfs count="0"/>
  <tableStyles count="0" defaultTableStyle="TableStyleMedium9" defaultPivotStyle="PivotStyleLight16"/>
  <colors>
    <mruColors>
      <color rgb="FFCC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8.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9.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G18"/>
  <sheetViews>
    <sheetView workbookViewId="0">
      <selection activeCell="D14" sqref="D14"/>
    </sheetView>
  </sheetViews>
  <sheetFormatPr defaultColWidth="9" defaultRowHeight="12.5"/>
  <cols>
    <col min="1" max="1" width="2.26953125" style="1" customWidth="1"/>
    <col min="2" max="2" width="19.6328125" style="2" customWidth="1"/>
    <col min="3" max="3" width="9.26953125" style="1" customWidth="1"/>
    <col min="4" max="4" width="14.36328125" style="1" customWidth="1"/>
    <col min="5" max="5" width="8" style="1" customWidth="1"/>
    <col min="6" max="6" width="31.08984375" style="1" customWidth="1"/>
    <col min="7" max="7" width="31" style="1" customWidth="1"/>
    <col min="8" max="16384" width="9" style="1"/>
  </cols>
  <sheetData>
    <row r="2" spans="1:7" s="5" customFormat="1" ht="75.75" customHeight="1">
      <c r="A2" s="3"/>
      <c r="B2" s="4"/>
      <c r="C2" s="193" t="s">
        <v>0</v>
      </c>
      <c r="D2" s="193"/>
      <c r="E2" s="193"/>
      <c r="F2" s="193"/>
      <c r="G2" s="193"/>
    </row>
    <row r="3" spans="1:7">
      <c r="B3" s="6"/>
      <c r="C3" s="7"/>
      <c r="F3" s="8"/>
    </row>
    <row r="4" spans="1:7" ht="25">
      <c r="B4" s="179" t="s">
        <v>1</v>
      </c>
      <c r="C4" s="194" t="s">
        <v>122</v>
      </c>
      <c r="D4" s="194"/>
      <c r="E4" s="194"/>
      <c r="F4" s="179" t="s">
        <v>2</v>
      </c>
      <c r="G4" s="177" t="s">
        <v>124</v>
      </c>
    </row>
    <row r="5" spans="1:7" ht="14.25" customHeight="1">
      <c r="B5" s="179" t="s">
        <v>3</v>
      </c>
      <c r="C5" s="194"/>
      <c r="D5" s="194"/>
      <c r="E5" s="194"/>
      <c r="F5" s="179" t="s">
        <v>4</v>
      </c>
      <c r="G5" s="9" t="s">
        <v>125</v>
      </c>
    </row>
    <row r="6" spans="1:7" ht="15.75" customHeight="1">
      <c r="B6" s="195" t="s">
        <v>5</v>
      </c>
      <c r="C6" s="196"/>
      <c r="D6" s="196"/>
      <c r="E6" s="196"/>
      <c r="F6" s="179" t="s">
        <v>6</v>
      </c>
      <c r="G6" s="10"/>
    </row>
    <row r="7" spans="1:7" ht="13.5" customHeight="1">
      <c r="B7" s="195"/>
      <c r="C7" s="196"/>
      <c r="D7" s="196"/>
      <c r="E7" s="196"/>
      <c r="F7" s="179" t="s">
        <v>7</v>
      </c>
      <c r="G7" s="10"/>
    </row>
    <row r="8" spans="1:7">
      <c r="B8" s="11"/>
      <c r="C8" s="12"/>
      <c r="D8" s="13"/>
      <c r="E8" s="13"/>
      <c r="F8" s="14"/>
      <c r="G8" s="15"/>
    </row>
    <row r="9" spans="1:7">
      <c r="B9" s="16"/>
      <c r="C9" s="17"/>
      <c r="D9" s="17"/>
      <c r="E9" s="17"/>
      <c r="F9" s="17"/>
    </row>
    <row r="10" spans="1:7">
      <c r="B10" s="18" t="s">
        <v>8</v>
      </c>
    </row>
    <row r="11" spans="1:7" s="19" customFormat="1">
      <c r="B11" s="20" t="s">
        <v>9</v>
      </c>
      <c r="C11" s="21" t="s">
        <v>7</v>
      </c>
      <c r="D11" s="21" t="s">
        <v>10</v>
      </c>
      <c r="E11" s="21" t="s">
        <v>11</v>
      </c>
      <c r="F11" s="21" t="s">
        <v>12</v>
      </c>
      <c r="G11" s="22" t="s">
        <v>13</v>
      </c>
    </row>
    <row r="12" spans="1:7" s="23" customFormat="1" ht="37.5">
      <c r="B12" s="24" t="s">
        <v>14</v>
      </c>
      <c r="C12" s="25"/>
      <c r="D12" s="26"/>
      <c r="E12" s="26"/>
      <c r="F12" s="27"/>
      <c r="G12" s="28" t="s">
        <v>15</v>
      </c>
    </row>
    <row r="13" spans="1:7" s="23" customFormat="1" ht="46.5" customHeight="1">
      <c r="B13" s="133">
        <v>44013</v>
      </c>
      <c r="C13" s="134" t="s">
        <v>16</v>
      </c>
      <c r="D13" s="131" t="s">
        <v>17</v>
      </c>
      <c r="E13" s="132" t="s">
        <v>18</v>
      </c>
      <c r="F13" s="131" t="s">
        <v>19</v>
      </c>
      <c r="G13" s="30"/>
    </row>
    <row r="14" spans="1:7" s="23" customFormat="1" ht="27" customHeight="1">
      <c r="B14" s="133">
        <v>44031</v>
      </c>
      <c r="C14" s="134" t="s">
        <v>16</v>
      </c>
      <c r="D14" s="26" t="s">
        <v>20</v>
      </c>
      <c r="E14" s="132" t="s">
        <v>21</v>
      </c>
      <c r="F14" s="131" t="s">
        <v>22</v>
      </c>
      <c r="G14" s="30"/>
    </row>
    <row r="15" spans="1:7" s="23" customFormat="1" ht="21.75" customHeight="1">
      <c r="B15" s="29"/>
      <c r="C15" s="25"/>
      <c r="D15" s="26"/>
      <c r="E15" s="26"/>
      <c r="F15" s="26"/>
      <c r="G15" s="30"/>
    </row>
    <row r="16" spans="1:7" s="23" customFormat="1" ht="19.5" customHeight="1">
      <c r="B16" s="29"/>
      <c r="C16" s="25"/>
      <c r="D16" s="26"/>
      <c r="E16" s="26"/>
      <c r="F16" s="26"/>
      <c r="G16" s="30"/>
    </row>
    <row r="17" spans="2:7" s="23" customFormat="1" ht="21.75" customHeight="1">
      <c r="B17" s="29"/>
      <c r="C17" s="25"/>
      <c r="D17" s="26"/>
      <c r="E17" s="26"/>
      <c r="F17" s="26"/>
      <c r="G17" s="30"/>
    </row>
    <row r="18" spans="2:7" s="23" customFormat="1" ht="19.5" customHeight="1">
      <c r="B18" s="31"/>
      <c r="C18" s="32"/>
      <c r="D18" s="33"/>
      <c r="E18" s="33"/>
      <c r="F18" s="33"/>
      <c r="G18" s="34"/>
    </row>
  </sheetData>
  <mergeCells count="5">
    <mergeCell ref="C2:G2"/>
    <mergeCell ref="C4:E4"/>
    <mergeCell ref="C5:E5"/>
    <mergeCell ref="B6:B7"/>
    <mergeCell ref="C6:E7"/>
  </mergeCells>
  <phoneticPr fontId="0" type="noConversion"/>
  <pageMargins left="0.47013888888888888" right="0.47013888888888888" top="0.5" bottom="0.35138888888888886" header="0.51180555555555562" footer="0.1701388888888889"/>
  <pageSetup paperSize="9" firstPageNumber="0" orientation="landscape" horizontalDpi="300" verticalDpi="300" r:id="rId1"/>
  <headerFooter alignWithMargins="0">
    <oddFooter>&amp;L&amp;"Tahoma,Regular"&amp;8 02ae-BM/PM/HDCV/FSOFT v2/0&amp;C&amp;"Tahoma,Regular"&amp;8Internal use&amp;R&amp;"tahomaTahoma,Regular"&amp;8&amp;P/&amp;N</oddFooter>
  </headerFooter>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AB44C6-0BFB-43E5-9ECE-8672A0D0C9FF}">
  <dimension ref="A2:J22"/>
  <sheetViews>
    <sheetView topLeftCell="B7" workbookViewId="0">
      <selection activeCell="H11" sqref="H11"/>
    </sheetView>
  </sheetViews>
  <sheetFormatPr defaultRowHeight="13"/>
  <cols>
    <col min="1" max="1" width="15.36328125" customWidth="1"/>
    <col min="2" max="2" width="26.7265625" customWidth="1"/>
    <col min="3" max="3" width="21.7265625" customWidth="1"/>
    <col min="4" max="4" width="19.08984375" customWidth="1"/>
    <col min="5" max="5" width="17.08984375" customWidth="1"/>
    <col min="6" max="6" width="18.7265625" customWidth="1"/>
    <col min="7" max="7" width="18.36328125" customWidth="1"/>
    <col min="8" max="8" width="23" customWidth="1"/>
  </cols>
  <sheetData>
    <row r="2" spans="1:10" ht="13.5">
      <c r="A2" s="67" t="s">
        <v>52</v>
      </c>
      <c r="B2" s="206" t="s">
        <v>140</v>
      </c>
      <c r="C2" s="206"/>
      <c r="D2" s="206"/>
      <c r="E2" s="206"/>
      <c r="F2" s="206"/>
      <c r="G2" s="68"/>
      <c r="H2" s="41"/>
      <c r="J2" s="66" t="s">
        <v>43</v>
      </c>
    </row>
    <row r="3" spans="1:10" ht="25">
      <c r="A3" s="69" t="s">
        <v>53</v>
      </c>
      <c r="B3" s="206" t="s">
        <v>249</v>
      </c>
      <c r="C3" s="206"/>
      <c r="D3" s="206"/>
      <c r="E3" s="206"/>
      <c r="F3" s="206"/>
      <c r="G3" s="68"/>
      <c r="H3" s="41"/>
      <c r="J3" s="66" t="s">
        <v>44</v>
      </c>
    </row>
    <row r="4" spans="1:10" ht="13.5">
      <c r="A4" s="67" t="s">
        <v>55</v>
      </c>
      <c r="B4" s="207" t="s">
        <v>250</v>
      </c>
      <c r="C4" s="207"/>
      <c r="D4" s="207"/>
      <c r="E4" s="207"/>
      <c r="F4" s="207"/>
      <c r="G4" s="68"/>
      <c r="H4" s="41"/>
      <c r="J4" s="70"/>
    </row>
    <row r="5" spans="1:10" ht="13.5">
      <c r="A5" s="71" t="s">
        <v>43</v>
      </c>
      <c r="B5" s="72" t="s">
        <v>44</v>
      </c>
      <c r="C5" s="72" t="s">
        <v>45</v>
      </c>
      <c r="D5" s="73" t="s">
        <v>46</v>
      </c>
      <c r="E5" s="208" t="s">
        <v>56</v>
      </c>
      <c r="F5" s="208"/>
      <c r="G5" s="74"/>
      <c r="H5" s="74"/>
      <c r="J5" s="66" t="s">
        <v>57</v>
      </c>
    </row>
    <row r="6" spans="1:10" ht="14" thickBot="1">
      <c r="A6" s="93">
        <f>COUNTIF(F11:F980,"Pass")</f>
        <v>0</v>
      </c>
      <c r="B6" s="77">
        <f>COUNTIF(F11:F980,"Fail")</f>
        <v>0</v>
      </c>
      <c r="C6" s="77">
        <f>E6-D6-B6-A6</f>
        <v>1</v>
      </c>
      <c r="D6" s="78">
        <f>COUNTIF(F$11:F$980,"N/A")</f>
        <v>0</v>
      </c>
      <c r="E6" s="205">
        <f>COUNTA(A11:A980)</f>
        <v>1</v>
      </c>
      <c r="F6" s="205"/>
      <c r="G6" s="74"/>
      <c r="H6" s="74"/>
      <c r="J6" s="66" t="s">
        <v>46</v>
      </c>
    </row>
    <row r="7" spans="1:10" ht="13.5">
      <c r="A7" s="66"/>
      <c r="B7" s="66"/>
      <c r="C7" s="66"/>
      <c r="D7" s="79"/>
      <c r="E7" s="79"/>
      <c r="F7" s="79"/>
      <c r="G7" s="79"/>
      <c r="H7" s="79"/>
    </row>
    <row r="8" spans="1:10" ht="25">
      <c r="A8" s="80" t="s">
        <v>58</v>
      </c>
      <c r="B8" s="80" t="s">
        <v>59</v>
      </c>
      <c r="C8" s="80" t="s">
        <v>60</v>
      </c>
      <c r="D8" s="80" t="s">
        <v>61</v>
      </c>
      <c r="E8" s="81" t="s">
        <v>62</v>
      </c>
      <c r="F8" s="81" t="s">
        <v>63</v>
      </c>
      <c r="G8" s="81" t="s">
        <v>64</v>
      </c>
      <c r="H8" s="80" t="s">
        <v>65</v>
      </c>
    </row>
    <row r="9" spans="1:10">
      <c r="A9" s="83"/>
      <c r="B9" s="83" t="s">
        <v>140</v>
      </c>
      <c r="C9" s="84"/>
      <c r="D9" s="84"/>
      <c r="E9" s="84"/>
      <c r="F9" s="84"/>
      <c r="G9" s="84"/>
      <c r="H9" s="85"/>
    </row>
    <row r="10" spans="1:10" s="66" customFormat="1" ht="15.75" customHeight="1">
      <c r="A10" s="83"/>
      <c r="B10" s="83"/>
      <c r="C10" s="84"/>
      <c r="D10" s="84"/>
      <c r="E10" s="84"/>
      <c r="F10" s="84"/>
      <c r="G10" s="84"/>
      <c r="H10" s="85"/>
      <c r="I10" s="86"/>
    </row>
    <row r="11" spans="1:10" s="90" customFormat="1" ht="223.5" customHeight="1">
      <c r="A11" s="87" t="str">
        <f>IF(OR(B11&lt;&gt;"",D11&lt;&gt;""),"["&amp;TEXT($B$2,"##")&amp;"-"&amp;TEXT(ROW()-10,"##")&amp;"]","")</f>
        <v>[Thay đổi quy định-1]</v>
      </c>
      <c r="B11" s="87" t="s">
        <v>251</v>
      </c>
      <c r="C11" s="87"/>
      <c r="D11" s="135"/>
      <c r="E11" s="135"/>
      <c r="F11" s="87" t="s">
        <v>57</v>
      </c>
      <c r="G11" s="136"/>
      <c r="H11" s="88"/>
      <c r="I11" s="89"/>
    </row>
    <row r="12" spans="1:10">
      <c r="F12" s="172"/>
    </row>
    <row r="13" spans="1:10">
      <c r="F13" s="172"/>
    </row>
    <row r="14" spans="1:10">
      <c r="F14" s="172"/>
    </row>
    <row r="15" spans="1:10">
      <c r="F15" s="172"/>
    </row>
    <row r="16" spans="1:10">
      <c r="F16" s="172"/>
    </row>
    <row r="17" spans="6:6">
      <c r="F17" s="172"/>
    </row>
    <row r="18" spans="6:6">
      <c r="F18" s="172"/>
    </row>
    <row r="19" spans="6:6">
      <c r="F19" s="172"/>
    </row>
    <row r="20" spans="6:6">
      <c r="F20" s="172"/>
    </row>
    <row r="21" spans="6:6">
      <c r="F21" s="172"/>
    </row>
    <row r="22" spans="6:6">
      <c r="F22" s="172"/>
    </row>
  </sheetData>
  <mergeCells count="5">
    <mergeCell ref="B2:F2"/>
    <mergeCell ref="B3:F3"/>
    <mergeCell ref="B4:F4"/>
    <mergeCell ref="E5:F5"/>
    <mergeCell ref="E6:F6"/>
  </mergeCells>
  <dataValidations count="1">
    <dataValidation type="list" allowBlank="1" showErrorMessage="1" sqref="F10:F11" xr:uid="{2815E85E-AE4C-4F09-98C8-B12D3242B680}">
      <formula1>$J$2:$J$6</formula1>
      <formula2>0</formula2>
    </dataValidation>
  </dataValidations>
  <pageMargins left="0.7" right="0.7" top="0.75" bottom="0.75" header="0.3" footer="0.3"/>
  <pageSetup orientation="portrait" horizontalDpi="0" verticalDpi="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F21"/>
  <sheetViews>
    <sheetView tabSelected="1" topLeftCell="A7" workbookViewId="0">
      <selection activeCell="C19" sqref="C19"/>
    </sheetView>
  </sheetViews>
  <sheetFormatPr defaultColWidth="9" defaultRowHeight="12.5"/>
  <cols>
    <col min="1" max="1" width="1.36328125" style="8" customWidth="1"/>
    <col min="2" max="2" width="11.7265625" style="35" customWidth="1"/>
    <col min="3" max="3" width="41.1796875" style="36" customWidth="1"/>
    <col min="4" max="4" width="17.08984375" style="36" customWidth="1"/>
    <col min="5" max="5" width="28.08984375" style="36" customWidth="1"/>
    <col min="6" max="6" width="30.6328125" style="36" customWidth="1"/>
    <col min="7" max="16384" width="9" style="8"/>
  </cols>
  <sheetData>
    <row r="1" spans="2:6" ht="24.5">
      <c r="B1" s="37"/>
      <c r="D1" s="38" t="s">
        <v>23</v>
      </c>
      <c r="E1" s="39"/>
    </row>
    <row r="2" spans="2:6" ht="13.5" customHeight="1">
      <c r="B2" s="37"/>
      <c r="D2" s="40"/>
      <c r="E2" s="40"/>
    </row>
    <row r="3" spans="2:6">
      <c r="B3" s="199" t="s">
        <v>1</v>
      </c>
      <c r="C3" s="199"/>
      <c r="D3" s="200" t="str">
        <f>Cover!C4</f>
        <v>Quản lý học sinh</v>
      </c>
      <c r="E3" s="200"/>
      <c r="F3" s="200"/>
    </row>
    <row r="4" spans="2:6">
      <c r="B4" s="199" t="s">
        <v>3</v>
      </c>
      <c r="C4" s="199"/>
      <c r="D4" s="200">
        <f>Cover!C5</f>
        <v>0</v>
      </c>
      <c r="E4" s="200"/>
      <c r="F4" s="200"/>
    </row>
    <row r="5" spans="2:6" s="41" customFormat="1" ht="84.75" customHeight="1">
      <c r="B5" s="197" t="s">
        <v>24</v>
      </c>
      <c r="C5" s="197"/>
      <c r="D5" s="198" t="s">
        <v>25</v>
      </c>
      <c r="E5" s="198"/>
      <c r="F5" s="198"/>
    </row>
    <row r="6" spans="2:6">
      <c r="B6" s="42"/>
      <c r="C6" s="43"/>
      <c r="D6" s="43"/>
      <c r="E6" s="43"/>
      <c r="F6" s="43"/>
    </row>
    <row r="7" spans="2:6" s="44" customFormat="1">
      <c r="B7" s="45"/>
      <c r="C7" s="46"/>
      <c r="D7" s="46"/>
      <c r="E7" s="46"/>
      <c r="F7" s="46"/>
    </row>
    <row r="8" spans="2:6" s="47" customFormat="1" ht="21" customHeight="1">
      <c r="B8" s="48" t="s">
        <v>26</v>
      </c>
      <c r="C8" s="49" t="s">
        <v>27</v>
      </c>
      <c r="D8" s="49" t="s">
        <v>28</v>
      </c>
      <c r="E8" s="50" t="s">
        <v>29</v>
      </c>
      <c r="F8" s="51" t="s">
        <v>30</v>
      </c>
    </row>
    <row r="9" spans="2:6" ht="14">
      <c r="B9" s="130">
        <v>1</v>
      </c>
      <c r="C9" s="52" t="s">
        <v>31</v>
      </c>
      <c r="D9" s="191" t="s">
        <v>32</v>
      </c>
      <c r="E9" s="53"/>
      <c r="F9" s="54"/>
    </row>
    <row r="10" spans="2:6" ht="14">
      <c r="B10" s="130">
        <v>2</v>
      </c>
      <c r="C10" s="52" t="s">
        <v>34</v>
      </c>
      <c r="D10" s="191" t="s">
        <v>32</v>
      </c>
      <c r="E10" s="53"/>
      <c r="F10" s="54"/>
    </row>
    <row r="11" spans="2:6" ht="14">
      <c r="B11" s="130">
        <v>3</v>
      </c>
      <c r="C11" s="52" t="s">
        <v>126</v>
      </c>
      <c r="D11" s="191" t="s">
        <v>35</v>
      </c>
      <c r="E11" s="53"/>
      <c r="F11" s="54"/>
    </row>
    <row r="12" spans="2:6" ht="14">
      <c r="B12" s="130">
        <v>4</v>
      </c>
      <c r="C12" s="52" t="s">
        <v>127</v>
      </c>
      <c r="D12" s="191" t="s">
        <v>35</v>
      </c>
      <c r="E12" s="53"/>
      <c r="F12" s="54"/>
    </row>
    <row r="13" spans="2:6" ht="14">
      <c r="B13" s="130">
        <v>5</v>
      </c>
      <c r="C13" s="52" t="s">
        <v>128</v>
      </c>
      <c r="D13" s="191" t="s">
        <v>35</v>
      </c>
      <c r="E13" s="53"/>
      <c r="F13" s="54"/>
    </row>
    <row r="14" spans="2:6" ht="14">
      <c r="B14" s="130">
        <v>6</v>
      </c>
      <c r="C14" s="52" t="s">
        <v>129</v>
      </c>
      <c r="D14" s="191" t="s">
        <v>35</v>
      </c>
      <c r="E14" s="55"/>
      <c r="F14" s="54"/>
    </row>
    <row r="15" spans="2:6" ht="14">
      <c r="B15" s="130">
        <v>7</v>
      </c>
      <c r="C15" s="52" t="s">
        <v>131</v>
      </c>
      <c r="D15" s="192" t="s">
        <v>37</v>
      </c>
      <c r="E15" s="55"/>
      <c r="F15" s="54"/>
    </row>
    <row r="16" spans="2:6" ht="14">
      <c r="B16" s="130">
        <v>8</v>
      </c>
      <c r="C16" s="52" t="s">
        <v>132</v>
      </c>
      <c r="D16" s="192" t="s">
        <v>252</v>
      </c>
      <c r="E16" s="55"/>
      <c r="F16" s="54"/>
    </row>
    <row r="17" spans="2:6" ht="14">
      <c r="B17" s="130">
        <v>9</v>
      </c>
      <c r="C17" s="52" t="s">
        <v>255</v>
      </c>
      <c r="D17" s="192" t="s">
        <v>253</v>
      </c>
      <c r="E17" s="55"/>
      <c r="F17" s="54"/>
    </row>
    <row r="18" spans="2:6" ht="14">
      <c r="B18" s="130">
        <v>10</v>
      </c>
      <c r="C18" s="52" t="s">
        <v>133</v>
      </c>
      <c r="D18" s="192" t="s">
        <v>36</v>
      </c>
      <c r="E18" s="55"/>
      <c r="F18" s="54"/>
    </row>
    <row r="19" spans="2:6" ht="14">
      <c r="B19" s="130">
        <v>11</v>
      </c>
      <c r="C19" s="52" t="s">
        <v>256</v>
      </c>
      <c r="D19" s="192" t="s">
        <v>254</v>
      </c>
      <c r="E19" s="55"/>
      <c r="F19" s="54"/>
    </row>
    <row r="20" spans="2:6">
      <c r="B20" s="130">
        <v>12</v>
      </c>
      <c r="D20" s="55"/>
      <c r="E20" s="55"/>
      <c r="F20" s="54"/>
    </row>
    <row r="21" spans="2:6">
      <c r="B21" s="130">
        <v>13</v>
      </c>
      <c r="C21" s="56"/>
      <c r="D21" s="57"/>
      <c r="E21" s="57"/>
      <c r="F21" s="58"/>
    </row>
  </sheetData>
  <mergeCells count="6">
    <mergeCell ref="B5:C5"/>
    <mergeCell ref="D5:F5"/>
    <mergeCell ref="B3:C3"/>
    <mergeCell ref="D3:F3"/>
    <mergeCell ref="B4:C4"/>
    <mergeCell ref="D4:F4"/>
  </mergeCells>
  <phoneticPr fontId="0" type="noConversion"/>
  <hyperlinks>
    <hyperlink ref="D9" location="Module1!A1" display="Module1" xr:uid="{2F2747E1-D659-490A-9CC9-8902AA32C650}"/>
    <hyperlink ref="D10" location="Module1!A1" display="Module1" xr:uid="{952B2EF2-801D-40BF-8C18-E548F0E9C4FF}"/>
    <hyperlink ref="D11" location="Module2!A1" display="Module2" xr:uid="{F9A62777-EFE6-43E9-9C97-4F81FACBCBF8}"/>
    <hyperlink ref="D12" location="Module2!A1" display="Module2" xr:uid="{E252D3CB-5B7C-4741-94EF-31D4461A99AC}"/>
    <hyperlink ref="D13" location="Module2!A1" display="Module2" xr:uid="{3C7596B4-0FB2-4F4D-B2C8-F1FDE8D1B4C7}"/>
    <hyperlink ref="D14" location="Module2!A1" display="Module2" xr:uid="{1FE4DBE2-4C75-46F3-8D52-61463AD0EB04}"/>
    <hyperlink ref="D15" location="Module3!A1" display="Module3" xr:uid="{69FB574D-9558-48B2-84B9-0FB4A1AD98FD}"/>
    <hyperlink ref="D16" location="Module4!A1" display="Module4" xr:uid="{9F9CEFA6-7322-4686-BEBE-EB384AE5CC35}"/>
    <hyperlink ref="D17" location="Module5!A1" display="Module5" xr:uid="{B4B456CC-DEB9-4507-89FF-E3B265439AD2}"/>
    <hyperlink ref="D18" location="Module6!A1" display="Module6" xr:uid="{FB61B1F5-6825-4501-8EEA-0196DA7DE19D}"/>
    <hyperlink ref="D19" location="Module7!A1" display="Module7" xr:uid="{E41A491B-F65A-4E82-A99D-15755B4CC4BA}"/>
  </hyperlinks>
  <pageMargins left="0.74791666666666667" right="0.74791666666666667" top="0.98402777777777783" bottom="1.1506944444444445" header="0.51180555555555562" footer="0.98402777777777783"/>
  <pageSetup paperSize="9" firstPageNumber="0" orientation="landscape" horizontalDpi="300" verticalDpi="300" r:id="rId1"/>
  <headerFooter alignWithMargins="0">
    <oddFooter>&amp;L&amp;"Tahoma,Regular"&amp;8 02ae-BM/PM/HDCV/FSOFT v2/0&amp;C&amp;"tahoma,Regular"&amp;8Internal use&amp;R&amp;"tahoma,Regular"&amp;8&amp;P/&amp;N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22"/>
  <sheetViews>
    <sheetView topLeftCell="A7" zoomScale="130" zoomScaleNormal="130" workbookViewId="0">
      <selection activeCell="C18" sqref="C18"/>
    </sheetView>
  </sheetViews>
  <sheetFormatPr defaultColWidth="9" defaultRowHeight="12.5"/>
  <cols>
    <col min="1" max="1" width="9" style="8"/>
    <col min="2" max="2" width="13.36328125" style="8" customWidth="1"/>
    <col min="3" max="3" width="19.36328125" style="8" customWidth="1"/>
    <col min="4" max="6" width="9" style="8"/>
    <col min="7" max="7" width="24.1796875" style="8" customWidth="1"/>
    <col min="8" max="9" width="33.08984375" style="8" customWidth="1"/>
    <col min="10" max="16384" width="9" style="8"/>
  </cols>
  <sheetData>
    <row r="1" spans="1:8" ht="25.5" customHeight="1">
      <c r="B1" s="203" t="s">
        <v>38</v>
      </c>
      <c r="C1" s="203"/>
      <c r="D1" s="203"/>
      <c r="E1" s="203"/>
      <c r="F1" s="203"/>
      <c r="G1" s="203"/>
      <c r="H1" s="203"/>
    </row>
    <row r="2" spans="1:8" ht="23.5" customHeight="1">
      <c r="A2" s="95"/>
      <c r="B2" s="95"/>
      <c r="C2" s="96"/>
      <c r="D2" s="96"/>
      <c r="E2" s="96"/>
      <c r="F2" s="96"/>
      <c r="G2" s="96"/>
      <c r="H2" s="97"/>
    </row>
    <row r="3" spans="1:8" ht="43.5" customHeight="1">
      <c r="B3" s="178" t="s">
        <v>1</v>
      </c>
      <c r="C3" s="200" t="s">
        <v>122</v>
      </c>
      <c r="D3" s="200"/>
      <c r="E3" s="201" t="s">
        <v>2</v>
      </c>
      <c r="F3" s="201"/>
      <c r="G3" s="204" t="s">
        <v>124</v>
      </c>
      <c r="H3" s="200"/>
    </row>
    <row r="4" spans="1:8" ht="12" customHeight="1">
      <c r="B4" s="178" t="s">
        <v>3</v>
      </c>
      <c r="C4" s="200"/>
      <c r="D4" s="200"/>
      <c r="E4" s="201" t="s">
        <v>4</v>
      </c>
      <c r="F4" s="201"/>
      <c r="G4" s="200" t="s">
        <v>125</v>
      </c>
      <c r="H4" s="200"/>
    </row>
    <row r="5" spans="1:8" ht="12" customHeight="1">
      <c r="B5" s="98" t="s">
        <v>5</v>
      </c>
      <c r="C5" s="200"/>
      <c r="D5" s="200"/>
      <c r="E5" s="201" t="s">
        <v>6</v>
      </c>
      <c r="F5" s="201"/>
      <c r="G5" s="180">
        <v>43837</v>
      </c>
      <c r="H5" s="99" t="s">
        <v>39</v>
      </c>
    </row>
    <row r="6" spans="1:8" ht="21.75" customHeight="1">
      <c r="A6" s="95"/>
      <c r="B6" s="98" t="s">
        <v>40</v>
      </c>
      <c r="C6" s="202" t="s">
        <v>41</v>
      </c>
      <c r="D6" s="202"/>
      <c r="E6" s="202"/>
      <c r="F6" s="202"/>
      <c r="G6" s="202"/>
      <c r="H6" s="202"/>
    </row>
    <row r="7" spans="1:8" ht="14.25" customHeight="1">
      <c r="A7" s="95"/>
      <c r="B7" s="100"/>
      <c r="C7" s="101"/>
      <c r="D7" s="96"/>
      <c r="E7" s="96"/>
      <c r="F7" s="96"/>
      <c r="G7" s="96"/>
      <c r="H7" s="97"/>
    </row>
    <row r="8" spans="1:8">
      <c r="B8" s="100"/>
      <c r="C8" s="101"/>
      <c r="D8" s="96"/>
      <c r="E8" s="96"/>
      <c r="F8" s="96"/>
      <c r="G8" s="96"/>
      <c r="H8" s="97"/>
    </row>
    <row r="9" spans="1:8">
      <c r="A9" s="102"/>
      <c r="B9" s="102"/>
      <c r="C9" s="102"/>
      <c r="D9" s="102"/>
      <c r="E9" s="102"/>
      <c r="F9" s="102"/>
      <c r="G9" s="102"/>
      <c r="H9" s="102"/>
    </row>
    <row r="10" spans="1:8">
      <c r="A10" s="103"/>
      <c r="B10" s="104" t="s">
        <v>26</v>
      </c>
      <c r="C10" s="105" t="s">
        <v>42</v>
      </c>
      <c r="D10" s="106" t="s">
        <v>43</v>
      </c>
      <c r="E10" s="105" t="s">
        <v>44</v>
      </c>
      <c r="F10" s="105" t="s">
        <v>45</v>
      </c>
      <c r="G10" s="107" t="s">
        <v>46</v>
      </c>
      <c r="H10" s="108" t="s">
        <v>47</v>
      </c>
    </row>
    <row r="11" spans="1:8">
      <c r="A11" s="109"/>
      <c r="B11" s="110">
        <v>1</v>
      </c>
      <c r="C11" s="111" t="str">
        <f>Module1!B2</f>
        <v>Đăng nhập, đăng xuất</v>
      </c>
      <c r="D11" s="112">
        <f>Module1!A6</f>
        <v>9</v>
      </c>
      <c r="E11" s="112">
        <f>Module1!B6</f>
        <v>1</v>
      </c>
      <c r="F11" s="112">
        <f>Module1!C6</f>
        <v>6</v>
      </c>
      <c r="G11" s="113">
        <f>Module1!D6</f>
        <v>0</v>
      </c>
      <c r="H11" s="114">
        <f>Module1!E6</f>
        <v>16</v>
      </c>
    </row>
    <row r="12" spans="1:8">
      <c r="A12" s="109"/>
      <c r="B12" s="110">
        <v>2</v>
      </c>
      <c r="C12" s="111" t="str">
        <f>Module2!B2</f>
        <v>Tiếp nhận học sinh</v>
      </c>
      <c r="D12" s="112">
        <f>Module2!A6</f>
        <v>26</v>
      </c>
      <c r="E12" s="112">
        <f>Module2!B6</f>
        <v>0</v>
      </c>
      <c r="F12" s="112">
        <f>Module2!C6</f>
        <v>3</v>
      </c>
      <c r="G12" s="113">
        <f>Module2!D6</f>
        <v>0</v>
      </c>
      <c r="H12" s="114">
        <f>Module2!E6</f>
        <v>29</v>
      </c>
    </row>
    <row r="13" spans="1:8">
      <c r="A13" s="109"/>
      <c r="B13" s="110">
        <v>3</v>
      </c>
      <c r="C13" s="111" t="str">
        <f>Module3!B2</f>
        <v>Lập danh sách lớp</v>
      </c>
      <c r="D13" s="112">
        <f>Module3!A6</f>
        <v>12</v>
      </c>
      <c r="E13" s="112">
        <f>Module3!B6</f>
        <v>0</v>
      </c>
      <c r="F13" s="112">
        <f>Module3!C6</f>
        <v>0</v>
      </c>
      <c r="G13" s="113">
        <f>Module3!D6</f>
        <v>0</v>
      </c>
      <c r="H13" s="114">
        <f>Module3!E6</f>
        <v>12</v>
      </c>
    </row>
    <row r="14" spans="1:8">
      <c r="A14" s="109"/>
      <c r="B14" s="155">
        <v>4</v>
      </c>
      <c r="C14" s="156" t="str">
        <f>Module4!B2</f>
        <v>Tra cứu học sinh</v>
      </c>
      <c r="D14" s="157">
        <f>Module6!B6</f>
        <v>0</v>
      </c>
      <c r="E14" s="157">
        <f>Module6!C6</f>
        <v>1</v>
      </c>
      <c r="F14" s="157">
        <f>Module6!D6</f>
        <v>0</v>
      </c>
      <c r="G14" s="158">
        <f>Module6!D6</f>
        <v>0</v>
      </c>
      <c r="H14" s="159">
        <f>Module6!E6</f>
        <v>7</v>
      </c>
    </row>
    <row r="15" spans="1:8">
      <c r="A15" s="109"/>
      <c r="B15" s="155">
        <v>5</v>
      </c>
      <c r="C15" s="156" t="str">
        <f>Module5!B2</f>
        <v>Bảng điểm môn</v>
      </c>
      <c r="D15" s="157">
        <f>Module4!A6</f>
        <v>5</v>
      </c>
      <c r="E15" s="157">
        <f>Module4!B6</f>
        <v>0</v>
      </c>
      <c r="F15" s="157">
        <f>Module4!C6</f>
        <v>1</v>
      </c>
      <c r="G15" s="157">
        <f>Module4!D6</f>
        <v>0</v>
      </c>
      <c r="H15" s="159">
        <f>Module4!E6</f>
        <v>6</v>
      </c>
    </row>
    <row r="16" spans="1:8">
      <c r="A16" s="109"/>
      <c r="B16" s="155">
        <v>6</v>
      </c>
      <c r="C16" s="182" t="str">
        <f>Module6!B2</f>
        <v>Báo cáo tổng kết</v>
      </c>
      <c r="D16" s="157">
        <f>Module5!A6</f>
        <v>6</v>
      </c>
      <c r="E16" s="157">
        <f>Module5!B6</f>
        <v>1</v>
      </c>
      <c r="F16" s="157">
        <f>Module5!C6</f>
        <v>0</v>
      </c>
      <c r="G16" s="157">
        <f>Module5!D6</f>
        <v>0</v>
      </c>
      <c r="H16" s="159">
        <f>Module5!E6</f>
        <v>7</v>
      </c>
    </row>
    <row r="17" spans="1:8">
      <c r="A17" s="109"/>
      <c r="B17" s="155">
        <v>7</v>
      </c>
      <c r="C17" s="181" t="str">
        <f>Module7!B2</f>
        <v>Thay đổi quy định</v>
      </c>
      <c r="D17" s="183">
        <f>Module6!A6</f>
        <v>6</v>
      </c>
      <c r="E17" s="183">
        <f>Module6!B6</f>
        <v>0</v>
      </c>
      <c r="F17" s="183">
        <f>Module6!C6</f>
        <v>1</v>
      </c>
      <c r="G17" s="183">
        <f>Module6!D6</f>
        <v>0</v>
      </c>
      <c r="H17" s="184">
        <f>Module6!E6</f>
        <v>7</v>
      </c>
    </row>
    <row r="18" spans="1:8">
      <c r="A18" s="109"/>
      <c r="B18" s="115"/>
      <c r="C18" s="116" t="s">
        <v>48</v>
      </c>
      <c r="D18" s="117">
        <f>SUM(D11:D17)</f>
        <v>64</v>
      </c>
      <c r="E18" s="117">
        <f>SUM(E11:E17)</f>
        <v>3</v>
      </c>
      <c r="F18" s="117">
        <f>SUM(F11:F17)</f>
        <v>11</v>
      </c>
      <c r="G18" s="117">
        <f>SUM(G11:G17)</f>
        <v>0</v>
      </c>
      <c r="H18" s="118">
        <f>SUM(H11:H17)</f>
        <v>84</v>
      </c>
    </row>
    <row r="19" spans="1:8">
      <c r="A19" s="102"/>
      <c r="B19" s="119"/>
      <c r="C19" s="102"/>
      <c r="D19" s="120"/>
      <c r="E19" s="121"/>
      <c r="F19" s="121"/>
      <c r="G19" s="121"/>
      <c r="H19" s="121"/>
    </row>
    <row r="20" spans="1:8">
      <c r="A20" s="102"/>
      <c r="B20" s="102"/>
      <c r="C20" s="122" t="s">
        <v>49</v>
      </c>
      <c r="D20" s="102"/>
      <c r="E20" s="123">
        <f>(D18+E18)*100/(H18-G18)</f>
        <v>79.761904761904759</v>
      </c>
      <c r="F20" s="102" t="s">
        <v>50</v>
      </c>
      <c r="G20" s="102"/>
      <c r="H20" s="79"/>
    </row>
    <row r="21" spans="1:8">
      <c r="A21" s="102"/>
      <c r="B21" s="102"/>
      <c r="C21" s="122" t="s">
        <v>51</v>
      </c>
      <c r="D21" s="102"/>
      <c r="E21" s="123">
        <f>D18*100/(H18-G18)</f>
        <v>76.19047619047619</v>
      </c>
      <c r="F21" s="102" t="s">
        <v>50</v>
      </c>
      <c r="G21" s="102"/>
      <c r="H21" s="79"/>
    </row>
    <row r="22" spans="1:8">
      <c r="C22" s="102"/>
      <c r="D22" s="102"/>
    </row>
  </sheetData>
  <mergeCells count="10">
    <mergeCell ref="C5:D5"/>
    <mergeCell ref="E5:F5"/>
    <mergeCell ref="C6:H6"/>
    <mergeCell ref="B1:H1"/>
    <mergeCell ref="C3:D3"/>
    <mergeCell ref="E3:F3"/>
    <mergeCell ref="C4:D4"/>
    <mergeCell ref="E4:F4"/>
    <mergeCell ref="G3:H3"/>
    <mergeCell ref="G4:H4"/>
  </mergeCells>
  <phoneticPr fontId="0" type="noConversion"/>
  <pageMargins left="0.74791666666666667" right="0.74791666666666667" top="0.98402777777777783" bottom="0.98402777777777772" header="0.51180555555555562" footer="0.5"/>
  <pageSetup firstPageNumber="0" orientation="landscape" horizontalDpi="300" verticalDpi="300" r:id="rId1"/>
  <headerFooter alignWithMargins="0">
    <oddFooter>&amp;L&amp;"Tahoma,Regular"&amp;8 02ae-BM/PM/HDCV/FSOFT v2/0&amp;C&amp;"tahoma,Regular"&amp;8Internal use&amp;R&amp;"Tahoma,Regular"&amp;8&amp;P/&amp;N</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29"/>
  <sheetViews>
    <sheetView workbookViewId="0">
      <selection activeCell="J2" sqref="J2:J6"/>
    </sheetView>
  </sheetViews>
  <sheetFormatPr defaultColWidth="9" defaultRowHeight="12.5"/>
  <cols>
    <col min="1" max="1" width="12.26953125" style="8" customWidth="1"/>
    <col min="2" max="2" width="21.90625" style="8" customWidth="1"/>
    <col min="3" max="3" width="25.6328125" style="8" customWidth="1"/>
    <col min="4" max="4" width="28.36328125" style="8" customWidth="1"/>
    <col min="5" max="5" width="19.6328125" style="8" customWidth="1"/>
    <col min="6" max="6" width="8.90625" style="8" customWidth="1"/>
    <col min="7" max="7" width="14.08984375" style="59" customWidth="1"/>
    <col min="8" max="8" width="34" style="8" customWidth="1"/>
    <col min="9" max="9" width="8.26953125" style="60" customWidth="1"/>
    <col min="10" max="10" width="17.6328125" style="8" customWidth="1"/>
    <col min="11" max="16384" width="9" style="8"/>
  </cols>
  <sheetData>
    <row r="1" spans="1:10" s="66" customFormat="1">
      <c r="A1" s="61"/>
      <c r="B1" s="62"/>
      <c r="C1" s="62"/>
      <c r="D1" s="62"/>
      <c r="E1" s="62"/>
      <c r="F1" s="63"/>
      <c r="G1" s="64"/>
      <c r="H1" s="41"/>
      <c r="I1" s="65"/>
    </row>
    <row r="2" spans="1:10" s="66" customFormat="1" ht="15" customHeight="1">
      <c r="A2" s="67" t="s">
        <v>52</v>
      </c>
      <c r="B2" s="206" t="s">
        <v>134</v>
      </c>
      <c r="C2" s="206"/>
      <c r="D2" s="206"/>
      <c r="E2" s="206"/>
      <c r="F2" s="206"/>
      <c r="G2" s="68"/>
      <c r="H2" s="41"/>
      <c r="I2" s="65"/>
      <c r="J2" s="66" t="s">
        <v>43</v>
      </c>
    </row>
    <row r="3" spans="1:10" s="66" customFormat="1" ht="54" customHeight="1">
      <c r="A3" s="69" t="s">
        <v>53</v>
      </c>
      <c r="B3" s="206" t="s">
        <v>54</v>
      </c>
      <c r="C3" s="206"/>
      <c r="D3" s="206"/>
      <c r="E3" s="206"/>
      <c r="F3" s="206"/>
      <c r="G3" s="68"/>
      <c r="H3" s="41"/>
      <c r="I3" s="65"/>
      <c r="J3" s="66" t="s">
        <v>44</v>
      </c>
    </row>
    <row r="4" spans="1:10" s="66" customFormat="1" ht="18" customHeight="1">
      <c r="A4" s="67" t="s">
        <v>55</v>
      </c>
      <c r="B4" s="207" t="s">
        <v>123</v>
      </c>
      <c r="C4" s="207"/>
      <c r="D4" s="207"/>
      <c r="E4" s="207"/>
      <c r="F4" s="207"/>
      <c r="G4" s="68"/>
      <c r="H4" s="41"/>
      <c r="I4" s="65"/>
      <c r="J4" s="70"/>
    </row>
    <row r="5" spans="1:10" s="66" customFormat="1" ht="19.5" customHeight="1">
      <c r="A5" s="71" t="s">
        <v>43</v>
      </c>
      <c r="B5" s="72" t="s">
        <v>44</v>
      </c>
      <c r="C5" s="72" t="s">
        <v>45</v>
      </c>
      <c r="D5" s="73" t="s">
        <v>46</v>
      </c>
      <c r="E5" s="208" t="s">
        <v>56</v>
      </c>
      <c r="F5" s="208"/>
      <c r="G5" s="74"/>
      <c r="H5" s="74"/>
      <c r="I5" s="75"/>
      <c r="J5" s="66" t="s">
        <v>57</v>
      </c>
    </row>
    <row r="6" spans="1:10" s="66" customFormat="1" ht="15" customHeight="1">
      <c r="A6" s="76">
        <f>COUNTIF(F11:F1009,"Pass")</f>
        <v>9</v>
      </c>
      <c r="B6" s="77">
        <f>COUNTIF(F11:F1009,"Fail")</f>
        <v>1</v>
      </c>
      <c r="C6" s="77">
        <f>E6-D6-B6-A6</f>
        <v>6</v>
      </c>
      <c r="D6" s="78">
        <f>COUNTIF(F$11:F$1009,"N/A")</f>
        <v>0</v>
      </c>
      <c r="E6" s="205">
        <f>COUNTA(A11:A1009)</f>
        <v>16</v>
      </c>
      <c r="F6" s="205"/>
      <c r="G6" s="74"/>
      <c r="H6" s="74"/>
      <c r="I6" s="75"/>
      <c r="J6" s="66" t="s">
        <v>46</v>
      </c>
    </row>
    <row r="7" spans="1:10" s="66" customFormat="1" ht="15" customHeight="1">
      <c r="D7" s="79"/>
      <c r="E7" s="79"/>
      <c r="F7" s="74"/>
      <c r="G7" s="74"/>
      <c r="H7" s="74"/>
      <c r="I7" s="75"/>
    </row>
    <row r="8" spans="1:10" s="66" customFormat="1" ht="25.5" customHeight="1">
      <c r="A8" s="80" t="s">
        <v>58</v>
      </c>
      <c r="B8" s="80" t="s">
        <v>59</v>
      </c>
      <c r="C8" s="80" t="s">
        <v>60</v>
      </c>
      <c r="D8" s="80" t="s">
        <v>61</v>
      </c>
      <c r="E8" s="81" t="s">
        <v>62</v>
      </c>
      <c r="F8" s="81" t="s">
        <v>63</v>
      </c>
      <c r="G8" s="81" t="s">
        <v>64</v>
      </c>
      <c r="H8" s="80" t="s">
        <v>65</v>
      </c>
      <c r="I8" s="82"/>
    </row>
    <row r="9" spans="1:10" s="66" customFormat="1" ht="15.75" customHeight="1">
      <c r="A9" s="83"/>
      <c r="B9" s="83" t="s">
        <v>31</v>
      </c>
      <c r="C9" s="84"/>
      <c r="D9" s="84"/>
      <c r="E9" s="84"/>
      <c r="F9" s="84"/>
      <c r="G9" s="84"/>
      <c r="H9" s="85"/>
      <c r="I9" s="86"/>
    </row>
    <row r="10" spans="1:10" s="66" customFormat="1" ht="15.75" customHeight="1">
      <c r="A10" s="83"/>
      <c r="B10" s="83" t="s">
        <v>141</v>
      </c>
      <c r="C10" s="84"/>
      <c r="D10" s="84"/>
      <c r="E10" s="84"/>
      <c r="F10" s="84"/>
      <c r="G10" s="84"/>
      <c r="H10" s="85"/>
      <c r="I10" s="86"/>
    </row>
    <row r="11" spans="1:10" s="90" customFormat="1" ht="178.5" customHeight="1">
      <c r="A11" s="87" t="str">
        <f>IF(OR(B11&lt;&gt;"",D11&lt;&gt;""),"["&amp;TEXT($B$2,"##")&amp;"-"&amp;TEXT(ROW()-10,"##")&amp;"]","")</f>
        <v>[Đăng nhập, đăng xuất-1]</v>
      </c>
      <c r="B11" s="87" t="s">
        <v>67</v>
      </c>
      <c r="C11" s="87" t="s">
        <v>142</v>
      </c>
      <c r="D11" s="135" t="s">
        <v>152</v>
      </c>
      <c r="E11" s="135"/>
      <c r="F11" s="87" t="s">
        <v>43</v>
      </c>
      <c r="G11" s="136">
        <v>43837</v>
      </c>
      <c r="H11" s="88" t="s">
        <v>153</v>
      </c>
      <c r="I11" s="89"/>
    </row>
    <row r="12" spans="1:10" s="90" customFormat="1" ht="147.75" customHeight="1">
      <c r="A12" s="87" t="str">
        <f t="shared" ref="A12:A15" si="0">IF(OR(B12&lt;&gt;"",D12&lt;&gt;""),"["&amp;TEXT($B$2,"##")&amp;"-"&amp;TEXT(ROW()-10,"##")&amp;"]","")</f>
        <v>[Đăng nhập, đăng xuất-2]</v>
      </c>
      <c r="B12" s="87" t="s">
        <v>68</v>
      </c>
      <c r="C12" s="87" t="s">
        <v>143</v>
      </c>
      <c r="D12" s="135" t="s">
        <v>144</v>
      </c>
      <c r="E12" s="135"/>
      <c r="F12" s="87" t="s">
        <v>43</v>
      </c>
      <c r="G12" s="136">
        <v>43837</v>
      </c>
      <c r="H12" s="88"/>
      <c r="I12" s="89"/>
    </row>
    <row r="13" spans="1:10" s="90" customFormat="1" ht="51.75" customHeight="1">
      <c r="A13" s="87" t="str">
        <f t="shared" si="0"/>
        <v>[Đăng nhập, đăng xuất-3]</v>
      </c>
      <c r="B13" s="87" t="s">
        <v>71</v>
      </c>
      <c r="C13" s="87" t="s">
        <v>72</v>
      </c>
      <c r="D13" s="135" t="s">
        <v>145</v>
      </c>
      <c r="E13" s="135"/>
      <c r="F13" s="87" t="s">
        <v>43</v>
      </c>
      <c r="G13" s="136">
        <v>43837</v>
      </c>
      <c r="H13" s="88"/>
      <c r="I13" s="89"/>
    </row>
    <row r="14" spans="1:10" s="90" customFormat="1" ht="77.25" customHeight="1">
      <c r="A14" s="87" t="str">
        <f t="shared" si="0"/>
        <v>[Đăng nhập, đăng xuất-4]</v>
      </c>
      <c r="B14" s="87" t="s">
        <v>74</v>
      </c>
      <c r="C14" s="87" t="s">
        <v>75</v>
      </c>
      <c r="D14" s="135" t="s">
        <v>146</v>
      </c>
      <c r="E14" s="135"/>
      <c r="F14" s="87" t="s">
        <v>43</v>
      </c>
      <c r="G14" s="136">
        <v>43837</v>
      </c>
      <c r="H14" s="88"/>
      <c r="I14" s="89"/>
    </row>
    <row r="15" spans="1:10" s="90" customFormat="1" ht="48" customHeight="1">
      <c r="A15" s="87" t="str">
        <f t="shared" si="0"/>
        <v>[Đăng nhập, đăng xuất-5]</v>
      </c>
      <c r="B15" s="87" t="s">
        <v>80</v>
      </c>
      <c r="C15" s="87" t="s">
        <v>148</v>
      </c>
      <c r="D15" s="135" t="s">
        <v>149</v>
      </c>
      <c r="E15" s="135"/>
      <c r="F15" s="87" t="s">
        <v>43</v>
      </c>
      <c r="G15" s="136">
        <v>43837</v>
      </c>
      <c r="H15" s="88"/>
      <c r="I15" s="89"/>
    </row>
    <row r="16" spans="1:10" s="90" customFormat="1" ht="58.5" customHeight="1">
      <c r="A16" s="87" t="str">
        <f>IF(OR(B16&lt;&gt;"",D16&lt;&gt;""),"["&amp;TEXT($B$2,"##")&amp;"-"&amp;TEXT(ROW()-10,"##")&amp;"]","")</f>
        <v>[Đăng nhập, đăng xuất-6]</v>
      </c>
      <c r="B16" s="87" t="s">
        <v>83</v>
      </c>
      <c r="C16" s="87" t="s">
        <v>84</v>
      </c>
      <c r="D16" s="135" t="s">
        <v>85</v>
      </c>
      <c r="E16" s="135" t="s">
        <v>86</v>
      </c>
      <c r="F16" s="87" t="s">
        <v>43</v>
      </c>
      <c r="G16" s="136">
        <v>43837</v>
      </c>
      <c r="H16" s="88"/>
      <c r="I16" s="89"/>
    </row>
    <row r="17" spans="1:9" ht="50">
      <c r="A17" s="87" t="str">
        <f t="shared" ref="A17:A23" si="1">IF(OR(B17&lt;&gt;"",D17&lt;&gt;""),"["&amp;TEXT($B$2,"##")&amp;"-"&amp;TEXT(ROW()-10,"##")&amp;"]","")</f>
        <v>[Đăng nhập, đăng xuất-7]</v>
      </c>
      <c r="B17" s="87" t="s">
        <v>87</v>
      </c>
      <c r="C17" s="87" t="s">
        <v>88</v>
      </c>
      <c r="D17" s="91" t="s">
        <v>89</v>
      </c>
      <c r="E17" s="91" t="s">
        <v>90</v>
      </c>
      <c r="F17" s="87" t="s">
        <v>43</v>
      </c>
      <c r="G17" s="136">
        <v>43837</v>
      </c>
      <c r="H17" s="88" t="s">
        <v>91</v>
      </c>
      <c r="I17" s="89"/>
    </row>
    <row r="18" spans="1:9" ht="50">
      <c r="A18" s="87" t="str">
        <f t="shared" si="1"/>
        <v>[Đăng nhập, đăng xuất-8]</v>
      </c>
      <c r="B18" s="124" t="s">
        <v>92</v>
      </c>
      <c r="C18" s="124" t="s">
        <v>88</v>
      </c>
      <c r="D18" s="138" t="s">
        <v>93</v>
      </c>
      <c r="E18" s="138" t="s">
        <v>90</v>
      </c>
      <c r="F18" s="124" t="s">
        <v>57</v>
      </c>
      <c r="G18" s="136">
        <v>43837</v>
      </c>
      <c r="H18" s="125"/>
      <c r="I18" s="89"/>
    </row>
    <row r="19" spans="1:9" ht="54" customHeight="1">
      <c r="A19" s="87" t="str">
        <f t="shared" si="1"/>
        <v>[Đăng nhập, đăng xuất-9]</v>
      </c>
      <c r="B19" s="139" t="s">
        <v>94</v>
      </c>
      <c r="C19" s="139" t="s">
        <v>88</v>
      </c>
      <c r="D19" s="140" t="s">
        <v>93</v>
      </c>
      <c r="E19" s="140" t="s">
        <v>90</v>
      </c>
      <c r="F19" s="139" t="s">
        <v>57</v>
      </c>
      <c r="G19" s="136">
        <v>43837</v>
      </c>
      <c r="H19" s="141"/>
      <c r="I19" s="89"/>
    </row>
    <row r="20" spans="1:9" ht="54.75" customHeight="1">
      <c r="A20" s="137" t="str">
        <f t="shared" si="1"/>
        <v>[Đăng nhập, đăng xuất-10]</v>
      </c>
      <c r="B20" s="139" t="s">
        <v>95</v>
      </c>
      <c r="C20" s="139" t="s">
        <v>88</v>
      </c>
      <c r="D20" s="140" t="s">
        <v>93</v>
      </c>
      <c r="E20" s="140" t="s">
        <v>90</v>
      </c>
      <c r="F20" s="139" t="s">
        <v>57</v>
      </c>
      <c r="G20" s="136">
        <v>43837</v>
      </c>
      <c r="H20" s="141"/>
      <c r="I20" s="89"/>
    </row>
    <row r="21" spans="1:9" ht="54.75" customHeight="1">
      <c r="A21" s="137" t="str">
        <f t="shared" si="1"/>
        <v>[Đăng nhập, đăng xuất-11]</v>
      </c>
      <c r="B21" s="139" t="s">
        <v>96</v>
      </c>
      <c r="C21" s="139" t="s">
        <v>97</v>
      </c>
      <c r="D21" s="140" t="s">
        <v>98</v>
      </c>
      <c r="E21" s="140" t="s">
        <v>90</v>
      </c>
      <c r="F21" s="139" t="s">
        <v>57</v>
      </c>
      <c r="G21" s="136">
        <v>43837</v>
      </c>
      <c r="H21" s="141"/>
      <c r="I21" s="89"/>
    </row>
    <row r="22" spans="1:9" ht="54.75" customHeight="1">
      <c r="A22" s="137" t="str">
        <f t="shared" si="1"/>
        <v>[Đăng nhập, đăng xuất-12]</v>
      </c>
      <c r="B22" s="139" t="s">
        <v>99</v>
      </c>
      <c r="C22" s="139" t="s">
        <v>100</v>
      </c>
      <c r="D22" s="140" t="s">
        <v>101</v>
      </c>
      <c r="E22" s="140" t="s">
        <v>90</v>
      </c>
      <c r="F22" s="139" t="s">
        <v>57</v>
      </c>
      <c r="G22" s="136">
        <v>43837</v>
      </c>
      <c r="H22" s="141"/>
      <c r="I22" s="89"/>
    </row>
    <row r="23" spans="1:9" ht="42" customHeight="1">
      <c r="A23" s="137" t="str">
        <f t="shared" si="1"/>
        <v>[Đăng nhập, đăng xuất-13]</v>
      </c>
      <c r="B23" s="139" t="s">
        <v>102</v>
      </c>
      <c r="C23" s="139" t="s">
        <v>103</v>
      </c>
      <c r="D23" s="140" t="s">
        <v>104</v>
      </c>
      <c r="E23" s="140" t="s">
        <v>90</v>
      </c>
      <c r="F23" s="139" t="s">
        <v>57</v>
      </c>
      <c r="G23" s="136">
        <v>43837</v>
      </c>
      <c r="H23" s="141"/>
      <c r="I23" s="89"/>
    </row>
    <row r="24" spans="1:9" ht="55.5" customHeight="1">
      <c r="A24" s="137" t="str">
        <f t="shared" ref="A24" si="2">IF(OR(B24&lt;&gt;"",D24&lt;&gt;""),"["&amp;TEXT($B$2,"##")&amp;"-"&amp;TEXT(ROW()-10,"##")&amp;"]","")</f>
        <v>[Đăng nhập, đăng xuất-14]</v>
      </c>
      <c r="B24" s="139" t="s">
        <v>150</v>
      </c>
      <c r="C24" s="87" t="s">
        <v>88</v>
      </c>
      <c r="D24" s="140" t="s">
        <v>151</v>
      </c>
      <c r="E24" s="140" t="s">
        <v>90</v>
      </c>
      <c r="F24" s="139" t="s">
        <v>43</v>
      </c>
      <c r="G24" s="136">
        <v>43837</v>
      </c>
      <c r="H24" s="141"/>
      <c r="I24" s="89"/>
    </row>
    <row r="25" spans="1:9" s="66" customFormat="1" ht="15.75" customHeight="1">
      <c r="A25" s="84"/>
      <c r="B25" s="143" t="s">
        <v>33</v>
      </c>
      <c r="C25" s="128"/>
      <c r="D25" s="128"/>
      <c r="E25" s="128"/>
      <c r="F25" s="128"/>
      <c r="G25" s="128"/>
      <c r="H25" s="129"/>
      <c r="I25" s="86"/>
    </row>
    <row r="26" spans="1:9" ht="71.25" customHeight="1">
      <c r="A26" s="87" t="str">
        <f>IF(OR(B26&lt;&gt;"",D26&lt;&gt;""),"["&amp;TEXT($B$2,"##")&amp;"-"&amp;TEXT(ROW()-11,"##")&amp;"]","")</f>
        <v>[Đăng nhập, đăng xuất-15]</v>
      </c>
      <c r="B26" s="142" t="s">
        <v>105</v>
      </c>
      <c r="C26" s="87" t="s">
        <v>106</v>
      </c>
      <c r="D26" s="87" t="s">
        <v>154</v>
      </c>
      <c r="E26" s="140" t="s">
        <v>90</v>
      </c>
      <c r="F26" s="87" t="s">
        <v>44</v>
      </c>
      <c r="G26" s="136">
        <v>43837</v>
      </c>
      <c r="H26" s="88"/>
      <c r="I26" s="89"/>
    </row>
    <row r="27" spans="1:9" s="66" customFormat="1" ht="15.75" customHeight="1">
      <c r="A27" s="83"/>
      <c r="B27" s="146" t="s">
        <v>34</v>
      </c>
      <c r="C27" s="128"/>
      <c r="D27" s="128"/>
      <c r="E27" s="128"/>
      <c r="F27" s="128"/>
      <c r="G27" s="128"/>
      <c r="H27" s="129"/>
      <c r="I27" s="86"/>
    </row>
    <row r="28" spans="1:9" ht="65.25" customHeight="1">
      <c r="A28" s="124" t="str">
        <f>IF(OR(B28&lt;&gt;"",D28&lt;&gt;""),"["&amp;TEXT($B$2,"##")&amp;"-"&amp;TEXT(ROW()-12,"##")&amp;"]","")</f>
        <v>[Đăng nhập, đăng xuất-16]</v>
      </c>
      <c r="B28" s="145" t="s">
        <v>107</v>
      </c>
      <c r="C28" s="124" t="s">
        <v>108</v>
      </c>
      <c r="D28" s="124" t="s">
        <v>109</v>
      </c>
      <c r="E28" s="91" t="s">
        <v>90</v>
      </c>
      <c r="F28" s="124" t="s">
        <v>43</v>
      </c>
      <c r="G28" s="136">
        <v>43837</v>
      </c>
      <c r="H28" s="125"/>
      <c r="I28" s="89"/>
    </row>
    <row r="29" spans="1:9">
      <c r="A29" s="126"/>
      <c r="B29" s="126"/>
      <c r="C29" s="126"/>
      <c r="D29" s="126"/>
      <c r="E29" s="126"/>
      <c r="F29" s="126"/>
      <c r="G29" s="127"/>
      <c r="H29" s="126"/>
    </row>
  </sheetData>
  <mergeCells count="5">
    <mergeCell ref="E6:F6"/>
    <mergeCell ref="B2:F2"/>
    <mergeCell ref="B3:F3"/>
    <mergeCell ref="B4:F4"/>
    <mergeCell ref="E5:F5"/>
  </mergeCells>
  <phoneticPr fontId="0" type="noConversion"/>
  <dataValidations count="1">
    <dataValidation type="list" allowBlank="1" showErrorMessage="1" sqref="F1:F3 F7:F156" xr:uid="{00000000-0002-0000-0200-000000000000}">
      <formula1>$J$2:$J$6</formula1>
      <formula2>0</formula2>
    </dataValidation>
  </dataValidations>
  <pageMargins left="0.74791666666666667" right="0.25" top="0.75" bottom="0.98402777777777772" header="0.5" footer="0.5"/>
  <pageSetup paperSize="9" firstPageNumber="0" orientation="landscape" horizontalDpi="300" verticalDpi="300" r:id="rId1"/>
  <headerFooter alignWithMargins="0">
    <oddHeader>&amp;LFacilitate_Test Case\Company&amp;Rv1.0</oddHeader>
    <oddFooter>&amp;L&amp;"Tahoma,Regular"&amp;8 02ae-BM/PM/HDCV/FSOFT v2/0&amp;C&amp;"Tahoma,Regular"&amp;10Internal use&amp;R&amp;"Tahoma,Regular"&amp;8&amp;P/&amp;N</oddFooter>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M41"/>
  <sheetViews>
    <sheetView workbookViewId="0">
      <selection activeCell="F11" sqref="F11"/>
    </sheetView>
  </sheetViews>
  <sheetFormatPr defaultColWidth="9" defaultRowHeight="12.5"/>
  <cols>
    <col min="1" max="1" width="14.08984375" style="8" customWidth="1"/>
    <col min="2" max="2" width="19.08984375" style="8" customWidth="1"/>
    <col min="3" max="3" width="25.6328125" style="8" customWidth="1"/>
    <col min="4" max="4" width="30.08984375" style="8" customWidth="1"/>
    <col min="5" max="5" width="16.90625" style="8" customWidth="1"/>
    <col min="6" max="6" width="7.08984375" style="8" customWidth="1"/>
    <col min="7" max="7" width="9" style="59"/>
    <col min="8" max="8" width="17.6328125" style="8" customWidth="1"/>
    <col min="9" max="9" width="8.26953125" style="60" customWidth="1"/>
    <col min="10" max="10" width="0" style="8" hidden="1" customWidth="1"/>
    <col min="11" max="16384" width="9" style="8"/>
  </cols>
  <sheetData>
    <row r="1" spans="1:13" s="66" customFormat="1">
      <c r="A1" s="61"/>
      <c r="B1" s="62"/>
      <c r="C1" s="62"/>
      <c r="D1" s="62"/>
      <c r="E1" s="62"/>
      <c r="F1" s="63"/>
      <c r="G1" s="64"/>
      <c r="H1" s="41"/>
      <c r="I1" s="65"/>
    </row>
    <row r="2" spans="1:13" s="66" customFormat="1" ht="15" customHeight="1">
      <c r="A2" s="67" t="s">
        <v>52</v>
      </c>
      <c r="B2" s="206" t="s">
        <v>135</v>
      </c>
      <c r="C2" s="206"/>
      <c r="D2" s="206"/>
      <c r="E2" s="206"/>
      <c r="F2" s="206"/>
      <c r="G2" s="68"/>
      <c r="H2" s="41"/>
      <c r="I2" s="65"/>
      <c r="J2" s="66" t="s">
        <v>43</v>
      </c>
    </row>
    <row r="3" spans="1:13" s="66" customFormat="1" ht="43.5" customHeight="1">
      <c r="A3" s="69" t="s">
        <v>53</v>
      </c>
      <c r="B3" s="206" t="s">
        <v>155</v>
      </c>
      <c r="C3" s="206"/>
      <c r="D3" s="206"/>
      <c r="E3" s="206"/>
      <c r="F3" s="206"/>
      <c r="G3" s="68"/>
      <c r="H3" s="41"/>
      <c r="I3" s="65"/>
      <c r="J3" s="66" t="s">
        <v>44</v>
      </c>
    </row>
    <row r="4" spans="1:13" s="66" customFormat="1" ht="18" customHeight="1">
      <c r="A4" s="67" t="s">
        <v>55</v>
      </c>
      <c r="B4" s="207" t="s">
        <v>123</v>
      </c>
      <c r="C4" s="207"/>
      <c r="D4" s="207"/>
      <c r="E4" s="207"/>
      <c r="F4" s="207"/>
      <c r="G4" s="68"/>
      <c r="H4" s="41"/>
      <c r="I4" s="65"/>
      <c r="J4" s="70"/>
    </row>
    <row r="5" spans="1:13" s="66" customFormat="1" ht="19.5" customHeight="1">
      <c r="A5" s="71" t="s">
        <v>43</v>
      </c>
      <c r="B5" s="72" t="s">
        <v>44</v>
      </c>
      <c r="C5" s="72" t="s">
        <v>45</v>
      </c>
      <c r="D5" s="73" t="s">
        <v>46</v>
      </c>
      <c r="E5" s="208" t="s">
        <v>56</v>
      </c>
      <c r="F5" s="208"/>
      <c r="G5" s="74"/>
      <c r="H5" s="74"/>
      <c r="I5" s="75"/>
      <c r="J5" s="66" t="s">
        <v>57</v>
      </c>
    </row>
    <row r="6" spans="1:13" s="66" customFormat="1" ht="15" customHeight="1">
      <c r="A6" s="93">
        <f>COUNTIF(F11:F994,"Pass")</f>
        <v>26</v>
      </c>
      <c r="B6" s="77">
        <f>COUNTIF(F11:F994,"Fail")</f>
        <v>0</v>
      </c>
      <c r="C6" s="77">
        <f>E6-D6-B6-A6</f>
        <v>3</v>
      </c>
      <c r="D6" s="78">
        <f>COUNTIF(F$11:F$994,"N/A")</f>
        <v>0</v>
      </c>
      <c r="E6" s="205">
        <f>COUNTA(A11:A994)</f>
        <v>29</v>
      </c>
      <c r="F6" s="205"/>
      <c r="G6" s="74"/>
      <c r="H6" s="74"/>
      <c r="I6" s="75"/>
      <c r="J6" s="66" t="s">
        <v>46</v>
      </c>
    </row>
    <row r="7" spans="1:13" s="66" customFormat="1" ht="15" customHeight="1">
      <c r="D7" s="79"/>
      <c r="E7" s="79"/>
      <c r="F7" s="79"/>
      <c r="G7" s="79"/>
      <c r="H7" s="79"/>
      <c r="I7" s="75"/>
    </row>
    <row r="8" spans="1:13" s="66" customFormat="1" ht="25.5" customHeight="1">
      <c r="A8" s="80" t="s">
        <v>58</v>
      </c>
      <c r="B8" s="80" t="s">
        <v>59</v>
      </c>
      <c r="C8" s="80" t="s">
        <v>60</v>
      </c>
      <c r="D8" s="80" t="s">
        <v>61</v>
      </c>
      <c r="E8" s="81" t="s">
        <v>62</v>
      </c>
      <c r="F8" s="81" t="s">
        <v>63</v>
      </c>
      <c r="G8" s="81" t="s">
        <v>64</v>
      </c>
      <c r="H8" s="80" t="s">
        <v>65</v>
      </c>
      <c r="I8" s="82"/>
    </row>
    <row r="9" spans="1:13" s="66" customFormat="1" ht="15.75" customHeight="1">
      <c r="A9" s="83"/>
      <c r="B9" s="83" t="s">
        <v>156</v>
      </c>
      <c r="C9" s="84"/>
      <c r="D9" s="84"/>
      <c r="E9" s="84"/>
      <c r="F9" s="84"/>
      <c r="G9" s="84"/>
      <c r="H9" s="85"/>
      <c r="I9" s="86"/>
    </row>
    <row r="10" spans="1:13" s="66" customFormat="1" ht="15.75" customHeight="1">
      <c r="A10" s="83"/>
      <c r="B10" s="83"/>
      <c r="C10" s="84"/>
      <c r="D10" s="84"/>
      <c r="E10" s="84"/>
      <c r="F10" s="84"/>
      <c r="G10" s="84"/>
      <c r="H10" s="85"/>
      <c r="I10" s="86"/>
    </row>
    <row r="11" spans="1:13" s="90" customFormat="1" ht="129.5" customHeight="1">
      <c r="A11" s="87" t="str">
        <f>IF(OR(B11&lt;&gt;"",D11&lt;&gt;""),"["&amp;TEXT($B$2,"##")&amp;"-"&amp;TEXT(ROW()-10,"##")&amp;"]","")</f>
        <v>[Tiếp nhận học sinh-1]</v>
      </c>
      <c r="B11" s="87" t="s">
        <v>67</v>
      </c>
      <c r="C11" s="87" t="s">
        <v>158</v>
      </c>
      <c r="D11" s="135" t="s">
        <v>159</v>
      </c>
      <c r="E11" s="135"/>
      <c r="F11" s="87" t="s">
        <v>43</v>
      </c>
      <c r="G11" s="136"/>
      <c r="H11" s="88"/>
      <c r="I11" s="89"/>
      <c r="M11" s="175"/>
    </row>
    <row r="12" spans="1:13" s="90" customFormat="1" ht="147.75" customHeight="1">
      <c r="A12" s="87" t="str">
        <f t="shared" ref="A12:A16" si="0">IF(OR(B12&lt;&gt;"",D12&lt;&gt;""),"["&amp;TEXT($B$2,"##")&amp;"-"&amp;TEXT(ROW()-10,"##")&amp;"]","")</f>
        <v>[Tiếp nhận học sinh-2]</v>
      </c>
      <c r="B12" s="87" t="s">
        <v>68</v>
      </c>
      <c r="C12" s="87" t="s">
        <v>160</v>
      </c>
      <c r="D12" s="135" t="s">
        <v>161</v>
      </c>
      <c r="E12" s="135"/>
      <c r="F12" s="87" t="s">
        <v>43</v>
      </c>
      <c r="G12" s="136"/>
      <c r="H12" s="88"/>
      <c r="I12" s="89"/>
    </row>
    <row r="13" spans="1:13" s="90" customFormat="1" ht="51.75" customHeight="1">
      <c r="A13" s="87" t="str">
        <f t="shared" si="0"/>
        <v>[Tiếp nhận học sinh-3]</v>
      </c>
      <c r="B13" s="87" t="s">
        <v>71</v>
      </c>
      <c r="C13" s="87" t="s">
        <v>72</v>
      </c>
      <c r="D13" s="135" t="s">
        <v>73</v>
      </c>
      <c r="E13" s="135"/>
      <c r="F13" s="87" t="s">
        <v>43</v>
      </c>
      <c r="G13" s="136"/>
      <c r="H13" s="88"/>
      <c r="I13" s="89"/>
    </row>
    <row r="14" spans="1:13" s="90" customFormat="1" ht="77.25" customHeight="1">
      <c r="A14" s="87" t="str">
        <f t="shared" si="0"/>
        <v>[Tiếp nhận học sinh-4]</v>
      </c>
      <c r="B14" s="87" t="s">
        <v>74</v>
      </c>
      <c r="C14" s="87" t="s">
        <v>75</v>
      </c>
      <c r="D14" s="135" t="s">
        <v>76</v>
      </c>
      <c r="E14" s="135"/>
      <c r="F14" s="87" t="s">
        <v>43</v>
      </c>
      <c r="G14" s="136"/>
      <c r="H14" s="88"/>
      <c r="I14" s="89"/>
    </row>
    <row r="15" spans="1:13" s="90" customFormat="1" ht="75.75" customHeight="1">
      <c r="A15" s="87" t="str">
        <f t="shared" si="0"/>
        <v>[Tiếp nhận học sinh-5]</v>
      </c>
      <c r="B15" s="87" t="s">
        <v>77</v>
      </c>
      <c r="C15" s="87" t="s">
        <v>78</v>
      </c>
      <c r="D15" s="135" t="s">
        <v>147</v>
      </c>
      <c r="E15" s="135"/>
      <c r="F15" s="87" t="s">
        <v>43</v>
      </c>
      <c r="G15" s="136"/>
      <c r="H15" s="88"/>
      <c r="I15" s="89"/>
    </row>
    <row r="16" spans="1:13" s="90" customFormat="1" ht="48" customHeight="1">
      <c r="A16" s="87" t="str">
        <f t="shared" si="0"/>
        <v>[Tiếp nhận học sinh-6]</v>
      </c>
      <c r="B16" s="87" t="s">
        <v>80</v>
      </c>
      <c r="C16" s="87" t="s">
        <v>81</v>
      </c>
      <c r="D16" s="135" t="s">
        <v>162</v>
      </c>
      <c r="E16" s="135"/>
      <c r="F16" s="87" t="s">
        <v>43</v>
      </c>
      <c r="G16" s="136"/>
      <c r="H16" s="88"/>
      <c r="I16" s="89"/>
    </row>
    <row r="17" spans="1:11" ht="96.75" customHeight="1">
      <c r="A17" s="87" t="str">
        <f>IF(OR(B17&lt;&gt;"",D17&lt;&gt;""),"["&amp;TEXT($B$2,"##")&amp;"-"&amp;TEXT(ROW()-10,"##")&amp;"]","")</f>
        <v>[Tiếp nhận học sinh-7]</v>
      </c>
      <c r="B17" s="87" t="s">
        <v>169</v>
      </c>
      <c r="C17" s="87" t="s">
        <v>163</v>
      </c>
      <c r="D17" s="91" t="s">
        <v>110</v>
      </c>
      <c r="E17" s="91" t="s">
        <v>164</v>
      </c>
      <c r="F17" s="87" t="s">
        <v>43</v>
      </c>
      <c r="G17" s="87"/>
      <c r="H17" s="94"/>
      <c r="I17" s="89"/>
    </row>
    <row r="18" spans="1:11" s="66" customFormat="1" ht="15.75" customHeight="1">
      <c r="A18" s="83"/>
      <c r="B18" s="83" t="s">
        <v>127</v>
      </c>
      <c r="C18" s="84"/>
      <c r="D18" s="84"/>
      <c r="E18" s="84"/>
      <c r="F18" s="84"/>
      <c r="G18" s="84"/>
      <c r="H18" s="85"/>
      <c r="I18" s="86"/>
    </row>
    <row r="19" spans="1:11" ht="37.5">
      <c r="A19" s="124" t="str">
        <f>IF(OR(B19&lt;&gt;"",D19&lt;&gt;""),"["&amp;TEXT($B$2,"##")&amp;"-"&amp;TEXT(ROW()-11,"##")&amp;"]","")</f>
        <v>[Tiếp nhận học sinh-8]</v>
      </c>
      <c r="B19" s="124" t="s">
        <v>111</v>
      </c>
      <c r="C19" s="124" t="s">
        <v>165</v>
      </c>
      <c r="D19" s="124" t="s">
        <v>112</v>
      </c>
      <c r="E19" s="138" t="s">
        <v>164</v>
      </c>
      <c r="F19" s="124" t="s">
        <v>43</v>
      </c>
      <c r="G19" s="124"/>
      <c r="H19" s="147"/>
      <c r="I19" s="89"/>
    </row>
    <row r="20" spans="1:11" ht="107.5" customHeight="1">
      <c r="A20" s="124" t="str">
        <f t="shared" ref="A20:A25" si="1">IF(OR(B20&lt;&gt;"",D20&lt;&gt;""),"["&amp;TEXT($B$2,"##")&amp;"-"&amp;TEXT(ROW()-11,"##")&amp;"]","")</f>
        <v>[Tiếp nhận học sinh-9]</v>
      </c>
      <c r="B20" s="139" t="s">
        <v>181</v>
      </c>
      <c r="C20" s="124" t="s">
        <v>166</v>
      </c>
      <c r="D20" s="139" t="s">
        <v>167</v>
      </c>
      <c r="E20" s="138" t="s">
        <v>164</v>
      </c>
      <c r="F20" s="139" t="s">
        <v>43</v>
      </c>
      <c r="G20" s="139"/>
      <c r="H20" s="152"/>
      <c r="I20" s="89"/>
    </row>
    <row r="21" spans="1:11" ht="27" customHeight="1">
      <c r="A21" s="124" t="str">
        <f t="shared" si="1"/>
        <v>[Tiếp nhận học sinh-10]</v>
      </c>
      <c r="B21" s="139" t="s">
        <v>168</v>
      </c>
      <c r="C21" s="124" t="s">
        <v>173</v>
      </c>
      <c r="D21" s="124" t="s">
        <v>112</v>
      </c>
      <c r="E21" s="138" t="s">
        <v>164</v>
      </c>
      <c r="F21" s="139" t="s">
        <v>43</v>
      </c>
      <c r="G21" s="139"/>
      <c r="H21" s="152"/>
      <c r="I21" s="89"/>
    </row>
    <row r="22" spans="1:11" ht="29" customHeight="1">
      <c r="A22" s="124" t="str">
        <f t="shared" si="1"/>
        <v>[Tiếp nhận học sinh-11]</v>
      </c>
      <c r="B22" s="144" t="s">
        <v>113</v>
      </c>
      <c r="C22" s="124" t="s">
        <v>174</v>
      </c>
      <c r="D22" s="124" t="s">
        <v>112</v>
      </c>
      <c r="E22" s="138" t="s">
        <v>164</v>
      </c>
      <c r="F22" s="144" t="s">
        <v>43</v>
      </c>
      <c r="G22" s="144"/>
      <c r="H22" s="153"/>
      <c r="I22" s="89"/>
    </row>
    <row r="23" spans="1:11" ht="39" customHeight="1">
      <c r="A23" s="124" t="str">
        <f t="shared" si="1"/>
        <v>[Tiếp nhận học sinh-12]</v>
      </c>
      <c r="B23" s="139" t="s">
        <v>175</v>
      </c>
      <c r="C23" s="124" t="s">
        <v>176</v>
      </c>
      <c r="D23" s="124" t="s">
        <v>112</v>
      </c>
      <c r="E23" s="138" t="s">
        <v>164</v>
      </c>
      <c r="F23" s="139" t="s">
        <v>43</v>
      </c>
      <c r="G23" s="139"/>
      <c r="H23" s="152"/>
      <c r="I23" s="89"/>
    </row>
    <row r="24" spans="1:11" ht="61" customHeight="1">
      <c r="A24" s="124" t="str">
        <f t="shared" si="1"/>
        <v>[Tiếp nhận học sinh-13]</v>
      </c>
      <c r="B24" s="139" t="s">
        <v>177</v>
      </c>
      <c r="C24" s="124" t="s">
        <v>178</v>
      </c>
      <c r="D24" s="124" t="s">
        <v>112</v>
      </c>
      <c r="E24" s="138" t="s">
        <v>164</v>
      </c>
      <c r="F24" s="139" t="s">
        <v>43</v>
      </c>
      <c r="G24" s="139"/>
      <c r="H24" s="152"/>
      <c r="I24" s="89"/>
    </row>
    <row r="25" spans="1:11" ht="127" customHeight="1">
      <c r="A25" s="124" t="str">
        <f t="shared" si="1"/>
        <v>[Tiếp nhận học sinh-14]</v>
      </c>
      <c r="B25" s="139" t="s">
        <v>114</v>
      </c>
      <c r="C25" s="124" t="s">
        <v>179</v>
      </c>
      <c r="D25" s="124" t="s">
        <v>112</v>
      </c>
      <c r="E25" s="138" t="s">
        <v>164</v>
      </c>
      <c r="F25" s="139" t="s">
        <v>43</v>
      </c>
      <c r="G25" s="139"/>
      <c r="H25" s="152"/>
      <c r="I25" s="89"/>
    </row>
    <row r="26" spans="1:11">
      <c r="A26" s="148"/>
      <c r="B26" s="151" t="s">
        <v>129</v>
      </c>
      <c r="C26" s="149"/>
      <c r="D26" s="149"/>
      <c r="E26" s="149"/>
      <c r="F26" s="149"/>
      <c r="G26" s="149"/>
      <c r="H26" s="150"/>
      <c r="I26" s="89"/>
    </row>
    <row r="27" spans="1:11" ht="62.5">
      <c r="A27" s="139" t="str">
        <f>IF(OR(B27&lt;&gt;"",D27&lt;&gt;""),"["&amp;TEXT($B$2,"##")&amp;"-"&amp;TEXT(ROW()-11,"##")&amp;"]","")</f>
        <v>[Tiếp nhận học sinh-16]</v>
      </c>
      <c r="B27" s="139" t="s">
        <v>188</v>
      </c>
      <c r="C27" s="139" t="s">
        <v>180</v>
      </c>
      <c r="D27" s="139" t="s">
        <v>116</v>
      </c>
      <c r="E27" s="138" t="s">
        <v>164</v>
      </c>
      <c r="F27" s="168" t="s">
        <v>43</v>
      </c>
      <c r="G27" s="127"/>
      <c r="H27" s="126"/>
      <c r="I27" s="92"/>
    </row>
    <row r="28" spans="1:11" ht="112.5">
      <c r="A28" s="139" t="str">
        <f>IF(OR(B28&lt;&gt;"",D28&lt;&gt;""),"["&amp;TEXT($B$2,"##")&amp;"-"&amp;TEXT(ROW()-11,"##")&amp;"]","")</f>
        <v>[Tiếp nhận học sinh-17]</v>
      </c>
      <c r="B28" s="139" t="s">
        <v>182</v>
      </c>
      <c r="C28" s="124" t="s">
        <v>166</v>
      </c>
      <c r="D28" s="141" t="s">
        <v>170</v>
      </c>
      <c r="E28" s="138" t="s">
        <v>164</v>
      </c>
      <c r="F28" s="185" t="s">
        <v>43</v>
      </c>
      <c r="G28" s="127"/>
      <c r="H28" s="126"/>
      <c r="I28" s="86"/>
      <c r="J28" s="66"/>
      <c r="K28" s="66"/>
    </row>
    <row r="29" spans="1:11" ht="75">
      <c r="A29" s="139" t="str">
        <f t="shared" ref="A29:A34" si="2">IF(OR(B29&lt;&gt;"",D29&lt;&gt;""),"["&amp;TEXT($B$2,"##")&amp;"-"&amp;TEXT(ROW()-11,"##")&amp;"]","")</f>
        <v>[Tiếp nhận học sinh-18]</v>
      </c>
      <c r="B29" s="141" t="s">
        <v>171</v>
      </c>
      <c r="C29" s="124" t="s">
        <v>184</v>
      </c>
      <c r="D29" s="141" t="s">
        <v>170</v>
      </c>
      <c r="E29" s="138" t="s">
        <v>164</v>
      </c>
      <c r="F29" s="141" t="s">
        <v>43</v>
      </c>
      <c r="G29" s="141"/>
      <c r="H29" s="141"/>
    </row>
    <row r="30" spans="1:11" ht="75">
      <c r="A30" s="139" t="str">
        <f t="shared" si="2"/>
        <v>[Tiếp nhận học sinh-19]</v>
      </c>
      <c r="B30" s="141" t="s">
        <v>183</v>
      </c>
      <c r="C30" s="124" t="s">
        <v>185</v>
      </c>
      <c r="D30" s="141" t="s">
        <v>170</v>
      </c>
      <c r="E30" s="138" t="s">
        <v>164</v>
      </c>
      <c r="F30" s="141" t="s">
        <v>43</v>
      </c>
      <c r="G30" s="141"/>
      <c r="H30" s="141"/>
    </row>
    <row r="31" spans="1:11" ht="75">
      <c r="A31" s="139" t="str">
        <f t="shared" si="2"/>
        <v>[Tiếp nhận học sinh-20]</v>
      </c>
      <c r="B31" s="141" t="s">
        <v>186</v>
      </c>
      <c r="C31" s="124" t="s">
        <v>185</v>
      </c>
      <c r="D31" s="141" t="s">
        <v>170</v>
      </c>
      <c r="E31" s="138" t="s">
        <v>164</v>
      </c>
      <c r="F31" s="141" t="s">
        <v>43</v>
      </c>
      <c r="G31" s="141"/>
      <c r="H31" s="141"/>
    </row>
    <row r="32" spans="1:11" ht="75">
      <c r="A32" s="139" t="str">
        <f t="shared" si="2"/>
        <v>[Tiếp nhận học sinh-21]</v>
      </c>
      <c r="B32" s="141" t="s">
        <v>187</v>
      </c>
      <c r="C32" s="124" t="s">
        <v>189</v>
      </c>
      <c r="D32" s="141" t="s">
        <v>170</v>
      </c>
      <c r="E32" s="138" t="s">
        <v>164</v>
      </c>
      <c r="F32" s="141" t="s">
        <v>43</v>
      </c>
      <c r="G32" s="141"/>
      <c r="H32" s="141"/>
    </row>
    <row r="33" spans="1:8" ht="75">
      <c r="A33" s="139" t="str">
        <f t="shared" si="2"/>
        <v>[Tiếp nhận học sinh-22]</v>
      </c>
      <c r="B33" s="141" t="s">
        <v>117</v>
      </c>
      <c r="C33" s="124" t="s">
        <v>190</v>
      </c>
      <c r="D33" s="141" t="s">
        <v>170</v>
      </c>
      <c r="E33" s="138" t="s">
        <v>164</v>
      </c>
      <c r="F33" s="141" t="s">
        <v>43</v>
      </c>
      <c r="G33" s="141"/>
      <c r="H33" s="141"/>
    </row>
    <row r="34" spans="1:8" ht="37.5">
      <c r="A34" s="139" t="str">
        <f t="shared" si="2"/>
        <v>[Tiếp nhận học sinh-23]</v>
      </c>
      <c r="B34" s="141" t="s">
        <v>191</v>
      </c>
      <c r="C34" s="124" t="s">
        <v>192</v>
      </c>
      <c r="D34" s="141" t="s">
        <v>193</v>
      </c>
      <c r="E34" s="138" t="s">
        <v>164</v>
      </c>
      <c r="F34" s="141" t="s">
        <v>57</v>
      </c>
      <c r="G34" s="141"/>
      <c r="H34" s="141"/>
    </row>
    <row r="35" spans="1:8" ht="87.5">
      <c r="A35" s="139" t="str">
        <f t="shared" ref="A35:A41" si="3">IF(OR(B35&lt;&gt;"",D35&lt;&gt;""),"["&amp;TEXT($B$2,"##")&amp;"-"&amp;TEXT(ROW()-11,"##")&amp;"]","")</f>
        <v>[Tiếp nhận học sinh-24]</v>
      </c>
      <c r="B35" s="141" t="s">
        <v>172</v>
      </c>
      <c r="C35" s="124" t="s">
        <v>196</v>
      </c>
      <c r="D35" s="139" t="s">
        <v>115</v>
      </c>
      <c r="E35" s="138" t="s">
        <v>164</v>
      </c>
      <c r="F35" s="141" t="s">
        <v>43</v>
      </c>
      <c r="G35" s="141"/>
      <c r="H35" s="141"/>
    </row>
    <row r="36" spans="1:8" ht="87.5">
      <c r="A36" s="139" t="str">
        <f t="shared" si="3"/>
        <v>[Tiếp nhận học sinh-25]</v>
      </c>
      <c r="B36" s="141" t="s">
        <v>194</v>
      </c>
      <c r="C36" s="124" t="s">
        <v>197</v>
      </c>
      <c r="D36" s="139" t="s">
        <v>115</v>
      </c>
      <c r="E36" s="138" t="s">
        <v>164</v>
      </c>
      <c r="F36" s="141" t="s">
        <v>43</v>
      </c>
      <c r="G36" s="141"/>
      <c r="H36" s="141"/>
    </row>
    <row r="37" spans="1:8" ht="87.5">
      <c r="A37" s="139" t="str">
        <f t="shared" si="3"/>
        <v>[Tiếp nhận học sinh-26]</v>
      </c>
      <c r="B37" s="141" t="s">
        <v>195</v>
      </c>
      <c r="C37" s="124" t="s">
        <v>198</v>
      </c>
      <c r="D37" s="139" t="s">
        <v>115</v>
      </c>
      <c r="E37" s="138" t="s">
        <v>164</v>
      </c>
      <c r="F37" s="141" t="s">
        <v>43</v>
      </c>
      <c r="G37" s="141"/>
      <c r="H37" s="141"/>
    </row>
    <row r="38" spans="1:8" ht="87.5">
      <c r="A38" s="139" t="str">
        <f>IF(OR(B38&lt;&gt;"",D38&lt;&gt;""),"["&amp;TEXT($B$2,"##")&amp;"-"&amp;TEXT(ROW()-11,"##")&amp;"]","")</f>
        <v>[Tiếp nhận học sinh-27]</v>
      </c>
      <c r="B38" s="141" t="s">
        <v>118</v>
      </c>
      <c r="C38" s="124" t="s">
        <v>199</v>
      </c>
      <c r="D38" s="139" t="s">
        <v>115</v>
      </c>
      <c r="E38" s="138" t="s">
        <v>164</v>
      </c>
      <c r="F38" s="141" t="s">
        <v>43</v>
      </c>
      <c r="G38" s="141"/>
      <c r="H38" s="141"/>
    </row>
    <row r="39" spans="1:8" ht="87.5">
      <c r="A39" s="139" t="str">
        <f t="shared" si="3"/>
        <v>[Tiếp nhận học sinh-28]</v>
      </c>
      <c r="B39" s="141" t="s">
        <v>120</v>
      </c>
      <c r="C39" s="124" t="s">
        <v>200</v>
      </c>
      <c r="D39" s="139" t="s">
        <v>115</v>
      </c>
      <c r="E39" s="138" t="s">
        <v>164</v>
      </c>
      <c r="F39" s="141" t="s">
        <v>43</v>
      </c>
      <c r="G39" s="141"/>
      <c r="H39" s="141"/>
    </row>
    <row r="40" spans="1:8" ht="87.5">
      <c r="A40" s="139" t="str">
        <f t="shared" si="3"/>
        <v>[Tiếp nhận học sinh-29]</v>
      </c>
      <c r="B40" s="141" t="s">
        <v>119</v>
      </c>
      <c r="C40" s="124" t="s">
        <v>201</v>
      </c>
      <c r="D40" s="139" t="s">
        <v>115</v>
      </c>
      <c r="E40" s="138" t="s">
        <v>164</v>
      </c>
      <c r="F40" s="141" t="s">
        <v>57</v>
      </c>
      <c r="G40" s="141"/>
      <c r="H40" s="141"/>
    </row>
    <row r="41" spans="1:8" ht="25">
      <c r="A41" s="139" t="str">
        <f t="shared" si="3"/>
        <v>[Tiếp nhận học sinh-30]</v>
      </c>
      <c r="B41" s="141" t="s">
        <v>121</v>
      </c>
      <c r="C41" s="141"/>
      <c r="D41" s="141"/>
      <c r="E41" s="141"/>
      <c r="F41" s="141"/>
      <c r="G41" s="141"/>
      <c r="H41" s="141"/>
    </row>
  </sheetData>
  <autoFilter ref="A8:H41" xr:uid="{00000000-0009-0000-0000-000003000000}"/>
  <mergeCells count="5">
    <mergeCell ref="E6:F6"/>
    <mergeCell ref="B2:F2"/>
    <mergeCell ref="B3:F3"/>
    <mergeCell ref="B4:F4"/>
    <mergeCell ref="E5:F5"/>
  </mergeCells>
  <phoneticPr fontId="0" type="noConversion"/>
  <dataValidations count="1">
    <dataValidation type="list" allowBlank="1" showErrorMessage="1" sqref="F1:F3 F7:F140" xr:uid="{00000000-0002-0000-0300-000000000000}">
      <formula1>$J$2:$J$6</formula1>
      <formula2>0</formula2>
    </dataValidation>
  </dataValidations>
  <pageMargins left="0.74791666666666667" right="0.25" top="0.75" bottom="0.98402777777777772" header="0.5" footer="0.5"/>
  <pageSetup paperSize="9" firstPageNumber="0" orientation="landscape" horizontalDpi="300" verticalDpi="300" r:id="rId1"/>
  <headerFooter alignWithMargins="0">
    <oddHeader>&amp;LFacilitate_Test Case\Company&amp;Rv1.0</oddHeader>
    <oddFooter>&amp;L&amp;"Tahoma,Regular"&amp;8 02ae-BM/PM/HDCV/FSOFT v2/0&amp;C&amp;"Tahoma,Regular"&amp;10Internal use&amp;R&amp;"tahoma,Regular"&amp;8&amp;P/&amp;N</oddFooter>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I25"/>
  <sheetViews>
    <sheetView topLeftCell="A16" workbookViewId="0">
      <selection activeCell="C20" sqref="C20"/>
    </sheetView>
  </sheetViews>
  <sheetFormatPr defaultRowHeight="13"/>
  <cols>
    <col min="1" max="1" width="20.36328125" customWidth="1"/>
    <col min="2" max="2" width="23.26953125" customWidth="1"/>
    <col min="3" max="3" width="25.36328125" customWidth="1"/>
    <col min="4" max="4" width="26.36328125" customWidth="1"/>
    <col min="5" max="5" width="25" customWidth="1"/>
    <col min="7" max="7" width="14.26953125" customWidth="1"/>
    <col min="8" max="8" width="19.26953125" customWidth="1"/>
  </cols>
  <sheetData>
    <row r="2" spans="1:9" ht="13.5">
      <c r="A2" s="67" t="s">
        <v>52</v>
      </c>
      <c r="B2" s="206" t="s">
        <v>136</v>
      </c>
      <c r="C2" s="206"/>
      <c r="D2" s="206"/>
      <c r="E2" s="206"/>
      <c r="F2" s="206"/>
      <c r="G2" s="68"/>
      <c r="H2" s="41"/>
    </row>
    <row r="3" spans="1:9" ht="39.75" customHeight="1">
      <c r="A3" s="69" t="s">
        <v>53</v>
      </c>
      <c r="B3" s="206" t="s">
        <v>211</v>
      </c>
      <c r="C3" s="206"/>
      <c r="D3" s="206"/>
      <c r="E3" s="206"/>
      <c r="F3" s="206"/>
      <c r="G3" s="68"/>
      <c r="H3" s="41"/>
    </row>
    <row r="4" spans="1:9" ht="13.5">
      <c r="A4" s="67" t="s">
        <v>55</v>
      </c>
      <c r="B4" s="207" t="s">
        <v>123</v>
      </c>
      <c r="C4" s="207"/>
      <c r="D4" s="207"/>
      <c r="E4" s="207"/>
      <c r="F4" s="207"/>
      <c r="G4" s="68"/>
      <c r="H4" s="41"/>
    </row>
    <row r="5" spans="1:9" ht="13.5">
      <c r="A5" s="71" t="s">
        <v>43</v>
      </c>
      <c r="B5" s="72" t="s">
        <v>44</v>
      </c>
      <c r="C5" s="72" t="s">
        <v>45</v>
      </c>
      <c r="D5" s="73" t="s">
        <v>46</v>
      </c>
      <c r="E5" s="208" t="s">
        <v>56</v>
      </c>
      <c r="F5" s="208"/>
      <c r="G5" s="74"/>
      <c r="H5" s="74"/>
    </row>
    <row r="6" spans="1:9" ht="14" thickBot="1">
      <c r="A6" s="93">
        <f>COUNTIF(F12:F996,"Pass")</f>
        <v>12</v>
      </c>
      <c r="B6" s="77">
        <f>COUNTIF(F12:F996,"Fail")</f>
        <v>0</v>
      </c>
      <c r="C6" s="77">
        <f>E6-D6-B6-A6</f>
        <v>0</v>
      </c>
      <c r="D6" s="78">
        <f>COUNTIF(F$12:F$996,"N/A")</f>
        <v>0</v>
      </c>
      <c r="E6" s="205">
        <f>COUNTA(A12:A996)</f>
        <v>12</v>
      </c>
      <c r="F6" s="205"/>
      <c r="G6" s="74"/>
      <c r="H6" s="74"/>
    </row>
    <row r="7" spans="1:9" ht="13.5">
      <c r="A7" s="66"/>
      <c r="B7" s="66"/>
      <c r="C7" s="66"/>
      <c r="D7" s="79"/>
      <c r="E7" s="79"/>
      <c r="F7" s="79"/>
      <c r="G7" s="79"/>
      <c r="H7" s="79"/>
    </row>
    <row r="8" spans="1:9" ht="25">
      <c r="A8" s="80" t="s">
        <v>58</v>
      </c>
      <c r="B8" s="80" t="s">
        <v>59</v>
      </c>
      <c r="C8" s="80" t="s">
        <v>60</v>
      </c>
      <c r="D8" s="80" t="s">
        <v>61</v>
      </c>
      <c r="E8" s="81" t="s">
        <v>62</v>
      </c>
      <c r="F8" s="81" t="s">
        <v>63</v>
      </c>
      <c r="G8" s="81" t="s">
        <v>64</v>
      </c>
      <c r="H8" s="80" t="s">
        <v>65</v>
      </c>
    </row>
    <row r="9" spans="1:9">
      <c r="A9" s="173"/>
      <c r="B9" s="173"/>
      <c r="C9" s="174"/>
      <c r="D9" s="174"/>
      <c r="E9" s="174"/>
      <c r="F9" s="174"/>
      <c r="G9" s="174"/>
      <c r="H9" s="176"/>
    </row>
    <row r="10" spans="1:9">
      <c r="A10" s="83"/>
      <c r="B10" s="83" t="s">
        <v>202</v>
      </c>
      <c r="C10" s="164"/>
      <c r="D10" s="164"/>
      <c r="E10" s="164"/>
      <c r="F10" s="164"/>
      <c r="G10" s="164"/>
      <c r="H10" s="165"/>
    </row>
    <row r="11" spans="1:9" s="66" customFormat="1" ht="33.5" customHeight="1">
      <c r="A11" s="83"/>
      <c r="B11" s="83"/>
      <c r="C11" s="84"/>
      <c r="D11" s="84"/>
      <c r="E11" s="84"/>
      <c r="F11" s="84"/>
      <c r="G11" s="84"/>
      <c r="H11" s="85"/>
      <c r="I11" s="86"/>
    </row>
    <row r="12" spans="1:9" s="90" customFormat="1" ht="51.5" customHeight="1">
      <c r="A12" s="87" t="str">
        <f>IF(OR(B12&lt;&gt;"",D12&lt;&gt;""),"["&amp;TEXT($B$2,"##")&amp;"-"&amp;TEXT(ROW()-11,"##")&amp;"]","")</f>
        <v>[Lập danh sách lớp-1]</v>
      </c>
      <c r="B12" s="87" t="s">
        <v>67</v>
      </c>
      <c r="C12" s="87" t="s">
        <v>203</v>
      </c>
      <c r="D12" s="135" t="s">
        <v>204</v>
      </c>
      <c r="E12" s="135"/>
      <c r="F12" s="87" t="s">
        <v>43</v>
      </c>
      <c r="G12" s="136"/>
      <c r="H12" s="88"/>
      <c r="I12" s="89"/>
    </row>
    <row r="13" spans="1:9" s="90" customFormat="1" ht="72.5" customHeight="1">
      <c r="A13" s="87" t="str">
        <f t="shared" ref="A13:A16" si="0">IF(OR(B13&lt;&gt;"",D13&lt;&gt;""),"["&amp;TEXT($B$2,"##")&amp;"-"&amp;TEXT(ROW()-11,"##")&amp;"]","")</f>
        <v>[Lập danh sách lớp-2]</v>
      </c>
      <c r="B13" s="87" t="s">
        <v>68</v>
      </c>
      <c r="C13" s="87" t="s">
        <v>205</v>
      </c>
      <c r="D13" s="135" t="s">
        <v>206</v>
      </c>
      <c r="E13" s="135"/>
      <c r="F13" s="87" t="s">
        <v>43</v>
      </c>
      <c r="G13" s="136"/>
      <c r="H13" s="88"/>
      <c r="I13" s="89"/>
    </row>
    <row r="14" spans="1:9" s="90" customFormat="1" ht="51.75" customHeight="1">
      <c r="A14" s="87" t="str">
        <f t="shared" si="0"/>
        <v>[Lập danh sách lớp-3]</v>
      </c>
      <c r="B14" s="87" t="s">
        <v>71</v>
      </c>
      <c r="C14" s="87" t="s">
        <v>72</v>
      </c>
      <c r="D14" s="135" t="s">
        <v>73</v>
      </c>
      <c r="E14" s="135"/>
      <c r="F14" s="87" t="s">
        <v>43</v>
      </c>
      <c r="G14" s="136"/>
      <c r="H14" s="88"/>
      <c r="I14" s="89"/>
    </row>
    <row r="15" spans="1:9" s="90" customFormat="1" ht="77.25" customHeight="1">
      <c r="A15" s="87" t="str">
        <f t="shared" si="0"/>
        <v>[Lập danh sách lớp-4]</v>
      </c>
      <c r="B15" s="87" t="s">
        <v>74</v>
      </c>
      <c r="C15" s="87" t="s">
        <v>75</v>
      </c>
      <c r="D15" s="135" t="s">
        <v>76</v>
      </c>
      <c r="E15" s="135"/>
      <c r="F15" s="87" t="s">
        <v>43</v>
      </c>
      <c r="G15" s="136"/>
      <c r="H15" s="88"/>
      <c r="I15" s="89"/>
    </row>
    <row r="16" spans="1:9" s="90" customFormat="1" ht="48" customHeight="1">
      <c r="A16" s="87" t="str">
        <f t="shared" si="0"/>
        <v>[Lập danh sách lớp-5]</v>
      </c>
      <c r="B16" s="87" t="s">
        <v>80</v>
      </c>
      <c r="C16" s="87" t="s">
        <v>81</v>
      </c>
      <c r="D16" s="135" t="s">
        <v>207</v>
      </c>
      <c r="E16" s="135"/>
      <c r="F16" s="87" t="s">
        <v>43</v>
      </c>
      <c r="G16" s="136"/>
      <c r="H16" s="88"/>
      <c r="I16" s="89"/>
    </row>
    <row r="17" spans="1:8">
      <c r="A17" s="167"/>
      <c r="B17" s="167" t="s">
        <v>130</v>
      </c>
      <c r="C17" s="128"/>
      <c r="D17" s="128"/>
      <c r="E17" s="128"/>
      <c r="F17" s="128"/>
      <c r="G17" s="128"/>
      <c r="H17" s="129"/>
    </row>
    <row r="18" spans="1:8" ht="62.5">
      <c r="A18" s="87" t="str">
        <f>IF(OR(B18&lt;&gt;"",D18&lt;&gt;""),"["&amp;TEXT($B$2,"##")&amp;"-"&amp;TEXT(ROW()-12,"##")&amp;"]","")</f>
        <v>[Lập danh sách lớp-6]</v>
      </c>
      <c r="B18" s="87" t="s">
        <v>208</v>
      </c>
      <c r="C18" s="87" t="s">
        <v>209</v>
      </c>
      <c r="D18" s="87" t="s">
        <v>210</v>
      </c>
      <c r="E18" s="87"/>
      <c r="F18" s="87" t="s">
        <v>43</v>
      </c>
      <c r="G18" s="87"/>
      <c r="H18" s="94"/>
    </row>
    <row r="19" spans="1:8">
      <c r="A19" s="163"/>
      <c r="B19" s="163" t="s">
        <v>212</v>
      </c>
      <c r="C19" s="164"/>
      <c r="D19" s="164"/>
      <c r="E19" s="164"/>
      <c r="F19" s="164"/>
      <c r="G19" s="164"/>
      <c r="H19" s="165"/>
    </row>
    <row r="20" spans="1:8" ht="62.5">
      <c r="A20" s="87" t="str">
        <f>IF(OR(B20&lt;&gt;"",D20&lt;&gt;""),"["&amp;TEXT($B$2,"##")&amp;"-"&amp;TEXT(ROW()-13,"##")&amp;"]","")</f>
        <v>[Lập danh sách lớp-7]</v>
      </c>
      <c r="B20" s="186" t="s">
        <v>213</v>
      </c>
      <c r="C20" s="166" t="s">
        <v>214</v>
      </c>
      <c r="D20" s="186" t="s">
        <v>215</v>
      </c>
      <c r="E20" s="161"/>
      <c r="F20" s="87" t="s">
        <v>43</v>
      </c>
      <c r="G20" s="161"/>
      <c r="H20" s="161"/>
    </row>
    <row r="21" spans="1:8" ht="62.5">
      <c r="A21" s="87" t="str">
        <f t="shared" ref="A21:A25" si="1">IF(OR(B21&lt;&gt;"",D21&lt;&gt;""),"["&amp;TEXT($B$2,"##")&amp;"-"&amp;TEXT(ROW()-13,"##")&amp;"]","")</f>
        <v>[Lập danh sách lớp-8]</v>
      </c>
      <c r="B21" s="186" t="s">
        <v>216</v>
      </c>
      <c r="C21" s="166" t="s">
        <v>217</v>
      </c>
      <c r="D21" s="186" t="s">
        <v>218</v>
      </c>
      <c r="E21" s="161"/>
      <c r="F21" s="87" t="s">
        <v>43</v>
      </c>
      <c r="G21" s="161"/>
      <c r="H21" s="161"/>
    </row>
    <row r="22" spans="1:8" ht="62.5">
      <c r="A22" s="87" t="str">
        <f t="shared" ref="A22" si="2">IF(OR(B22&lt;&gt;"",D22&lt;&gt;""),"["&amp;TEXT($B$2,"##")&amp;"-"&amp;TEXT(ROW()-13,"##")&amp;"]","")</f>
        <v>[Lập danh sách lớp-9]</v>
      </c>
      <c r="B22" s="186" t="s">
        <v>219</v>
      </c>
      <c r="C22" s="166" t="s">
        <v>220</v>
      </c>
      <c r="D22" s="186" t="s">
        <v>218</v>
      </c>
      <c r="E22" s="162"/>
      <c r="F22" s="87" t="s">
        <v>43</v>
      </c>
      <c r="G22" s="162"/>
      <c r="H22" s="162"/>
    </row>
    <row r="23" spans="1:8" ht="50">
      <c r="A23" s="87" t="str">
        <f t="shared" si="1"/>
        <v>[Lập danh sách lớp-10]</v>
      </c>
      <c r="B23" s="187" t="s">
        <v>221</v>
      </c>
      <c r="C23" s="166" t="s">
        <v>222</v>
      </c>
      <c r="D23" s="186" t="s">
        <v>218</v>
      </c>
      <c r="E23" s="160"/>
      <c r="F23" s="87" t="s">
        <v>43</v>
      </c>
      <c r="G23" s="160"/>
      <c r="H23" s="160"/>
    </row>
    <row r="24" spans="1:8" ht="62.5">
      <c r="A24" s="87" t="str">
        <f t="shared" si="1"/>
        <v>[Lập danh sách lớp-11]</v>
      </c>
      <c r="B24" s="187" t="s">
        <v>223</v>
      </c>
      <c r="C24" s="166" t="s">
        <v>227</v>
      </c>
      <c r="D24" s="186" t="s">
        <v>224</v>
      </c>
      <c r="E24" s="160"/>
      <c r="F24" s="87" t="s">
        <v>43</v>
      </c>
      <c r="G24" s="160"/>
      <c r="H24" s="160"/>
    </row>
    <row r="25" spans="1:8" ht="62.5">
      <c r="A25" s="87" t="str">
        <f t="shared" si="1"/>
        <v>[Lập danh sách lớp-12]</v>
      </c>
      <c r="B25" s="187" t="s">
        <v>223</v>
      </c>
      <c r="C25" s="166" t="s">
        <v>225</v>
      </c>
      <c r="D25" s="188" t="s">
        <v>226</v>
      </c>
      <c r="E25" s="169"/>
      <c r="F25" s="87" t="s">
        <v>43</v>
      </c>
      <c r="G25" s="170"/>
      <c r="H25" s="170"/>
    </row>
  </sheetData>
  <mergeCells count="5">
    <mergeCell ref="B2:F2"/>
    <mergeCell ref="B3:F3"/>
    <mergeCell ref="B4:F4"/>
    <mergeCell ref="E5:F5"/>
    <mergeCell ref="E6:F6"/>
  </mergeCells>
  <dataValidations count="2">
    <dataValidation allowBlank="1" showErrorMessage="1" sqref="F26:F1048576 F1:F3 F5:F10" xr:uid="{D7612F05-70F9-474F-9D1F-1D050A27F370}"/>
    <dataValidation type="list" allowBlank="1" showErrorMessage="1" sqref="F11:F16 F18 F20:F25" xr:uid="{F01EF175-2A79-4E87-A981-27D021674CBB}">
      <formula1>$J$2:$J$6</formula1>
      <formula2>0</formula2>
    </dataValidation>
  </dataValidation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J17"/>
  <sheetViews>
    <sheetView topLeftCell="B1" workbookViewId="0">
      <selection activeCell="D14" sqref="D14"/>
    </sheetView>
  </sheetViews>
  <sheetFormatPr defaultRowHeight="13"/>
  <cols>
    <col min="1" max="1" width="17.6328125" customWidth="1"/>
    <col min="2" max="2" width="27.26953125" customWidth="1"/>
    <col min="3" max="3" width="27.08984375" customWidth="1"/>
    <col min="4" max="4" width="23.36328125" customWidth="1"/>
    <col min="5" max="5" width="18.26953125" customWidth="1"/>
    <col min="6" max="6" width="17.08984375" customWidth="1"/>
    <col min="7" max="7" width="16.08984375" customWidth="1"/>
    <col min="8" max="8" width="23.26953125" customWidth="1"/>
  </cols>
  <sheetData>
    <row r="2" spans="1:10" ht="13.5">
      <c r="A2" s="67" t="s">
        <v>52</v>
      </c>
      <c r="B2" s="206" t="s">
        <v>137</v>
      </c>
      <c r="C2" s="206"/>
      <c r="D2" s="206"/>
      <c r="E2" s="206"/>
      <c r="F2" s="206"/>
      <c r="G2" s="68"/>
      <c r="H2" s="41"/>
      <c r="J2" s="66" t="s">
        <v>43</v>
      </c>
    </row>
    <row r="3" spans="1:10" ht="28.5" customHeight="1">
      <c r="A3" s="69" t="s">
        <v>53</v>
      </c>
      <c r="B3" s="206" t="s">
        <v>228</v>
      </c>
      <c r="C3" s="206"/>
      <c r="D3" s="206"/>
      <c r="E3" s="206"/>
      <c r="F3" s="206"/>
      <c r="G3" s="68"/>
      <c r="H3" s="41"/>
      <c r="J3" s="66" t="s">
        <v>44</v>
      </c>
    </row>
    <row r="4" spans="1:10" ht="13.5">
      <c r="A4" s="67" t="s">
        <v>55</v>
      </c>
      <c r="B4" s="207" t="s">
        <v>123</v>
      </c>
      <c r="C4" s="207"/>
      <c r="D4" s="207"/>
      <c r="E4" s="207"/>
      <c r="F4" s="207"/>
      <c r="G4" s="68"/>
      <c r="H4" s="41"/>
      <c r="J4" s="70"/>
    </row>
    <row r="5" spans="1:10" ht="13.5">
      <c r="A5" s="71" t="s">
        <v>43</v>
      </c>
      <c r="B5" s="72" t="s">
        <v>44</v>
      </c>
      <c r="C5" s="72" t="s">
        <v>45</v>
      </c>
      <c r="D5" s="73" t="s">
        <v>46</v>
      </c>
      <c r="E5" s="208" t="s">
        <v>56</v>
      </c>
      <c r="F5" s="208"/>
      <c r="G5" s="74"/>
      <c r="H5" s="74"/>
      <c r="J5" s="66" t="s">
        <v>57</v>
      </c>
    </row>
    <row r="6" spans="1:10" ht="13.5">
      <c r="A6" s="93">
        <f>COUNTIF(F11:F997,"Pass")</f>
        <v>5</v>
      </c>
      <c r="B6" s="77">
        <f>COUNTIF(F11:F997,"Fail")</f>
        <v>0</v>
      </c>
      <c r="C6" s="77">
        <f>E6-D6-B6-A6</f>
        <v>1</v>
      </c>
      <c r="D6" s="78">
        <f>COUNTIF(F$11:F$997,"N/A")</f>
        <v>0</v>
      </c>
      <c r="E6" s="205">
        <f>COUNTA(A11:A997)</f>
        <v>6</v>
      </c>
      <c r="F6" s="205"/>
      <c r="G6" s="74"/>
      <c r="H6" s="74"/>
      <c r="J6" s="66" t="s">
        <v>46</v>
      </c>
    </row>
    <row r="7" spans="1:10" ht="13.5">
      <c r="A7" s="66"/>
      <c r="B7" s="66"/>
      <c r="C7" s="66"/>
      <c r="D7" s="79"/>
      <c r="E7" s="79"/>
      <c r="F7" s="79"/>
      <c r="G7" s="79"/>
      <c r="H7" s="79"/>
    </row>
    <row r="8" spans="1:10" ht="25">
      <c r="A8" s="80" t="s">
        <v>58</v>
      </c>
      <c r="B8" s="80" t="s">
        <v>59</v>
      </c>
      <c r="C8" s="80" t="s">
        <v>60</v>
      </c>
      <c r="D8" s="80" t="s">
        <v>61</v>
      </c>
      <c r="E8" s="81" t="s">
        <v>62</v>
      </c>
      <c r="F8" s="81" t="s">
        <v>63</v>
      </c>
      <c r="G8" s="81" t="s">
        <v>64</v>
      </c>
      <c r="H8" s="80" t="s">
        <v>65</v>
      </c>
    </row>
    <row r="9" spans="1:10" ht="25">
      <c r="A9" s="83"/>
      <c r="B9" s="189" t="s">
        <v>229</v>
      </c>
      <c r="C9" s="84"/>
      <c r="D9" s="84"/>
      <c r="E9" s="84"/>
      <c r="F9" s="84"/>
      <c r="G9" s="84"/>
      <c r="H9" s="85"/>
    </row>
    <row r="10" spans="1:10" s="66" customFormat="1" ht="15.75" customHeight="1">
      <c r="A10" s="83"/>
      <c r="B10" s="83" t="s">
        <v>157</v>
      </c>
      <c r="C10" s="84"/>
      <c r="D10" s="84"/>
      <c r="E10" s="84"/>
      <c r="F10" s="84"/>
      <c r="G10" s="84"/>
      <c r="H10" s="85"/>
      <c r="I10" s="86"/>
    </row>
    <row r="11" spans="1:10" s="90" customFormat="1" ht="178.5" customHeight="1">
      <c r="A11" s="87" t="str">
        <f>IF(OR(B11&lt;&gt;"",D11&lt;&gt;""),"["&amp;TEXT($B$2,"##")&amp;"-"&amp;TEXT(ROW()-10,"##")&amp;"]","")</f>
        <v>[Tra cứu học sinh-1]</v>
      </c>
      <c r="B11" s="87" t="s">
        <v>67</v>
      </c>
      <c r="C11" s="87" t="s">
        <v>142</v>
      </c>
      <c r="D11" s="135" t="s">
        <v>230</v>
      </c>
      <c r="E11" s="135"/>
      <c r="F11" s="87" t="s">
        <v>43</v>
      </c>
      <c r="G11" s="136"/>
      <c r="H11" s="88"/>
      <c r="I11" s="89"/>
    </row>
    <row r="12" spans="1:10" s="90" customFormat="1" ht="147.75" customHeight="1">
      <c r="A12" s="87" t="str">
        <f t="shared" ref="A12:A15" si="0">IF(OR(B12&lt;&gt;"",D12&lt;&gt;""),"["&amp;TEXT($B$2,"##")&amp;"-"&amp;TEXT(ROW()-10,"##")&amp;"]","")</f>
        <v>[Tra cứu học sinh-2]</v>
      </c>
      <c r="B12" s="87" t="s">
        <v>68</v>
      </c>
      <c r="C12" s="87" t="s">
        <v>69</v>
      </c>
      <c r="D12" s="135" t="s">
        <v>70</v>
      </c>
      <c r="E12" s="135"/>
      <c r="F12" s="87" t="s">
        <v>43</v>
      </c>
      <c r="G12" s="136"/>
      <c r="H12" s="88"/>
      <c r="I12" s="89"/>
    </row>
    <row r="13" spans="1:10" s="90" customFormat="1" ht="51.75" customHeight="1">
      <c r="A13" s="87" t="str">
        <f t="shared" si="0"/>
        <v>[Tra cứu học sinh-3]</v>
      </c>
      <c r="B13" s="87" t="s">
        <v>71</v>
      </c>
      <c r="C13" s="87" t="s">
        <v>72</v>
      </c>
      <c r="D13" s="135" t="s">
        <v>145</v>
      </c>
      <c r="E13" s="135"/>
      <c r="F13" s="87" t="s">
        <v>43</v>
      </c>
      <c r="G13" s="136"/>
      <c r="H13" s="88"/>
      <c r="I13" s="89"/>
    </row>
    <row r="14" spans="1:10" s="90" customFormat="1" ht="77.25" customHeight="1">
      <c r="A14" s="87" t="str">
        <f t="shared" si="0"/>
        <v>[Tra cứu học sinh-4]</v>
      </c>
      <c r="B14" s="87" t="s">
        <v>74</v>
      </c>
      <c r="C14" s="87" t="s">
        <v>75</v>
      </c>
      <c r="D14" s="135" t="s">
        <v>76</v>
      </c>
      <c r="E14" s="135"/>
      <c r="F14" s="87" t="s">
        <v>43</v>
      </c>
      <c r="G14" s="136"/>
      <c r="H14" s="88"/>
      <c r="I14" s="89"/>
    </row>
    <row r="15" spans="1:10" s="90" customFormat="1" ht="48" customHeight="1">
      <c r="A15" s="87" t="str">
        <f t="shared" si="0"/>
        <v>[Tra cứu học sinh-5]</v>
      </c>
      <c r="B15" s="87" t="s">
        <v>80</v>
      </c>
      <c r="C15" s="87" t="s">
        <v>81</v>
      </c>
      <c r="D15" s="135" t="s">
        <v>82</v>
      </c>
      <c r="E15" s="135"/>
      <c r="F15" s="87" t="s">
        <v>43</v>
      </c>
      <c r="G15" s="136"/>
      <c r="H15" s="88"/>
      <c r="I15" s="89"/>
    </row>
    <row r="16" spans="1:10">
      <c r="A16" s="167"/>
      <c r="B16" s="167" t="s">
        <v>137</v>
      </c>
      <c r="C16" s="128"/>
      <c r="D16" s="128"/>
      <c r="E16" s="128"/>
      <c r="F16" s="128"/>
      <c r="G16" s="128"/>
      <c r="H16" s="129"/>
    </row>
    <row r="17" spans="1:8" ht="50">
      <c r="A17" s="87" t="str">
        <f>IF(OR(B17&lt;&gt;"",D17&lt;&gt;""),"["&amp;TEXT($B$2,"##")&amp;"-"&amp;TEXT(ROW()-11,"##")&amp;"]","")</f>
        <v>[Tra cứu học sinh-6]</v>
      </c>
      <c r="B17" s="87" t="s">
        <v>231</v>
      </c>
      <c r="C17" s="154" t="s">
        <v>232</v>
      </c>
      <c r="D17" s="87" t="s">
        <v>233</v>
      </c>
      <c r="E17" s="87"/>
      <c r="F17" s="87" t="s">
        <v>57</v>
      </c>
      <c r="G17" s="87"/>
      <c r="H17" s="94"/>
    </row>
  </sheetData>
  <mergeCells count="5">
    <mergeCell ref="B2:F2"/>
    <mergeCell ref="B3:F3"/>
    <mergeCell ref="B4:F4"/>
    <mergeCell ref="E5:F5"/>
    <mergeCell ref="E6:F6"/>
  </mergeCells>
  <dataValidations count="2">
    <dataValidation allowBlank="1" showErrorMessage="1" sqref="F5:F9 F1:F3 F18:F1048576" xr:uid="{78F22558-189C-4F3F-876F-68210FEAEB94}"/>
    <dataValidation type="list" allowBlank="1" showErrorMessage="1" sqref="E16 F10:F17" xr:uid="{FC48860D-98F0-4B7E-9581-CA1D03974B58}">
      <formula1>$J$2:$J$6</formula1>
      <formula2>0</formula2>
    </dataValidation>
  </dataValidations>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J17"/>
  <sheetViews>
    <sheetView workbookViewId="0">
      <selection activeCell="B11" sqref="B11"/>
    </sheetView>
  </sheetViews>
  <sheetFormatPr defaultRowHeight="13"/>
  <cols>
    <col min="1" max="1" width="18.26953125" customWidth="1"/>
    <col min="2" max="2" width="17.36328125" customWidth="1"/>
    <col min="3" max="3" width="19" customWidth="1"/>
    <col min="4" max="4" width="17.90625" customWidth="1"/>
    <col min="5" max="5" width="19" customWidth="1"/>
    <col min="6" max="6" width="18.08984375" customWidth="1"/>
    <col min="7" max="7" width="16" customWidth="1"/>
    <col min="8" max="8" width="25" customWidth="1"/>
  </cols>
  <sheetData>
    <row r="2" spans="1:10" ht="13.5">
      <c r="A2" s="67" t="s">
        <v>52</v>
      </c>
      <c r="B2" s="206" t="s">
        <v>138</v>
      </c>
      <c r="C2" s="206"/>
      <c r="D2" s="206"/>
      <c r="E2" s="206"/>
      <c r="F2" s="206"/>
      <c r="G2" s="68"/>
      <c r="H2" s="41"/>
      <c r="J2" s="66" t="s">
        <v>43</v>
      </c>
    </row>
    <row r="3" spans="1:10" ht="31.5" customHeight="1">
      <c r="A3" s="171" t="s">
        <v>53</v>
      </c>
      <c r="B3" s="209" t="s">
        <v>234</v>
      </c>
      <c r="C3" s="209"/>
      <c r="D3" s="209"/>
      <c r="E3" s="209"/>
      <c r="F3" s="209"/>
      <c r="G3" s="68"/>
      <c r="H3" s="41"/>
      <c r="J3" s="66" t="s">
        <v>44</v>
      </c>
    </row>
    <row r="4" spans="1:10" ht="13.5">
      <c r="A4" s="67" t="s">
        <v>55</v>
      </c>
      <c r="B4" s="207" t="s">
        <v>123</v>
      </c>
      <c r="C4" s="207"/>
      <c r="D4" s="207"/>
      <c r="E4" s="207"/>
      <c r="F4" s="207"/>
      <c r="G4" s="68"/>
      <c r="H4" s="41"/>
      <c r="J4" s="70"/>
    </row>
    <row r="5" spans="1:10" ht="13.5">
      <c r="A5" s="71" t="s">
        <v>43</v>
      </c>
      <c r="B5" s="72" t="s">
        <v>44</v>
      </c>
      <c r="C5" s="72" t="s">
        <v>45</v>
      </c>
      <c r="D5" s="73" t="s">
        <v>46</v>
      </c>
      <c r="E5" s="208" t="s">
        <v>56</v>
      </c>
      <c r="F5" s="208"/>
      <c r="G5" s="74"/>
      <c r="H5" s="74"/>
      <c r="J5" s="66" t="s">
        <v>57</v>
      </c>
    </row>
    <row r="6" spans="1:10" ht="13.5">
      <c r="A6" s="93">
        <f>COUNTIF(F11:F999,"Pass")</f>
        <v>6</v>
      </c>
      <c r="B6" s="77">
        <f>COUNTIF(F11:F999,"Fail")</f>
        <v>1</v>
      </c>
      <c r="C6" s="77">
        <f>E6-D6-B6-A6</f>
        <v>0</v>
      </c>
      <c r="D6" s="78">
        <f>COUNTIF(F$11:F$999,"N/A")</f>
        <v>0</v>
      </c>
      <c r="E6" s="205">
        <f>COUNTA(A11:A999)</f>
        <v>7</v>
      </c>
      <c r="F6" s="205"/>
      <c r="G6" s="74"/>
      <c r="H6" s="74"/>
      <c r="J6" s="66" t="s">
        <v>46</v>
      </c>
    </row>
    <row r="7" spans="1:10" ht="13.5">
      <c r="A7" s="66"/>
      <c r="B7" s="66"/>
      <c r="C7" s="66"/>
      <c r="D7" s="79"/>
      <c r="E7" s="79"/>
      <c r="F7" s="79"/>
      <c r="G7" s="79"/>
      <c r="H7" s="79"/>
    </row>
    <row r="8" spans="1:10" ht="25">
      <c r="A8" s="80" t="s">
        <v>58</v>
      </c>
      <c r="B8" s="80" t="s">
        <v>59</v>
      </c>
      <c r="C8" s="80" t="s">
        <v>60</v>
      </c>
      <c r="D8" s="80" t="s">
        <v>61</v>
      </c>
      <c r="E8" s="81" t="s">
        <v>62</v>
      </c>
      <c r="F8" s="81" t="s">
        <v>63</v>
      </c>
      <c r="G8" s="81" t="s">
        <v>64</v>
      </c>
      <c r="H8" s="80" t="s">
        <v>65</v>
      </c>
    </row>
    <row r="9" spans="1:10">
      <c r="A9" s="83"/>
      <c r="B9" s="83" t="s">
        <v>235</v>
      </c>
      <c r="C9" s="84"/>
      <c r="D9" s="84"/>
      <c r="E9" s="84"/>
      <c r="F9" s="84"/>
      <c r="G9" s="84"/>
      <c r="H9" s="85"/>
    </row>
    <row r="10" spans="1:10" s="66" customFormat="1" ht="15.75" customHeight="1">
      <c r="A10" s="83"/>
      <c r="B10" s="83"/>
      <c r="C10" s="84"/>
      <c r="D10" s="84"/>
      <c r="E10" s="84"/>
      <c r="F10" s="84"/>
      <c r="G10" s="84"/>
      <c r="H10" s="85"/>
      <c r="I10" s="86"/>
    </row>
    <row r="11" spans="1:10" s="90" customFormat="1" ht="178.5" customHeight="1">
      <c r="A11" s="87" t="str">
        <f>IF(OR(B11&lt;&gt;"",D11&lt;&gt;""),"["&amp;TEXT($B$2,"##")&amp;"-"&amp;TEXT(ROW()-10,"##")&amp;"]","")</f>
        <v>[Bảng điểm môn-1]</v>
      </c>
      <c r="B11" s="87" t="s">
        <v>67</v>
      </c>
      <c r="C11" s="87" t="s">
        <v>142</v>
      </c>
      <c r="D11" s="135" t="s">
        <v>236</v>
      </c>
      <c r="E11" s="135"/>
      <c r="F11" s="87" t="s">
        <v>43</v>
      </c>
      <c r="G11" s="136"/>
      <c r="H11" s="88"/>
      <c r="I11" s="89"/>
    </row>
    <row r="12" spans="1:10" s="90" customFormat="1" ht="147.75" customHeight="1">
      <c r="A12" s="87" t="str">
        <f t="shared" ref="A12:A16" si="0">IF(OR(B12&lt;&gt;"",D12&lt;&gt;""),"["&amp;TEXT($B$2,"##")&amp;"-"&amp;TEXT(ROW()-10,"##")&amp;"]","")</f>
        <v>[Bảng điểm môn-2]</v>
      </c>
      <c r="B12" s="87" t="s">
        <v>68</v>
      </c>
      <c r="C12" s="87" t="s">
        <v>69</v>
      </c>
      <c r="D12" s="135" t="s">
        <v>70</v>
      </c>
      <c r="E12" s="135"/>
      <c r="F12" s="87" t="s">
        <v>43</v>
      </c>
      <c r="G12" s="136"/>
      <c r="H12" s="88"/>
      <c r="I12" s="89"/>
    </row>
    <row r="13" spans="1:10" s="90" customFormat="1" ht="51.75" customHeight="1">
      <c r="A13" s="87" t="str">
        <f t="shared" si="0"/>
        <v>[Bảng điểm môn-3]</v>
      </c>
      <c r="B13" s="87" t="s">
        <v>71</v>
      </c>
      <c r="C13" s="87" t="s">
        <v>72</v>
      </c>
      <c r="D13" s="135" t="s">
        <v>73</v>
      </c>
      <c r="E13" s="135"/>
      <c r="F13" s="87" t="s">
        <v>43</v>
      </c>
      <c r="G13" s="136"/>
      <c r="H13" s="88"/>
      <c r="I13" s="89"/>
    </row>
    <row r="14" spans="1:10" s="90" customFormat="1" ht="77.25" customHeight="1">
      <c r="A14" s="87" t="str">
        <f t="shared" si="0"/>
        <v>[Bảng điểm môn-4]</v>
      </c>
      <c r="B14" s="87" t="s">
        <v>74</v>
      </c>
      <c r="C14" s="87" t="s">
        <v>75</v>
      </c>
      <c r="D14" s="135" t="s">
        <v>76</v>
      </c>
      <c r="E14" s="135"/>
      <c r="F14" s="87" t="s">
        <v>43</v>
      </c>
      <c r="G14" s="136"/>
      <c r="H14" s="88"/>
      <c r="I14" s="89"/>
    </row>
    <row r="15" spans="1:10" s="90" customFormat="1" ht="75.75" customHeight="1">
      <c r="A15" s="87" t="str">
        <f t="shared" si="0"/>
        <v>[Bảng điểm môn-5]</v>
      </c>
      <c r="B15" s="87" t="s">
        <v>77</v>
      </c>
      <c r="C15" s="87" t="s">
        <v>78</v>
      </c>
      <c r="D15" s="135" t="s">
        <v>79</v>
      </c>
      <c r="E15" s="135"/>
      <c r="F15" s="87" t="s">
        <v>43</v>
      </c>
      <c r="G15" s="136"/>
      <c r="H15" s="88"/>
      <c r="I15" s="89"/>
    </row>
    <row r="16" spans="1:10" s="90" customFormat="1" ht="48" customHeight="1">
      <c r="A16" s="87" t="str">
        <f t="shared" si="0"/>
        <v>[Bảng điểm môn-6]</v>
      </c>
      <c r="B16" s="87" t="s">
        <v>80</v>
      </c>
      <c r="C16" s="87" t="s">
        <v>81</v>
      </c>
      <c r="D16" s="135" t="s">
        <v>82</v>
      </c>
      <c r="E16" s="135"/>
      <c r="F16" s="87" t="s">
        <v>43</v>
      </c>
      <c r="G16" s="136"/>
      <c r="H16" s="88"/>
      <c r="I16" s="89"/>
    </row>
    <row r="17" spans="1:8" ht="87.5">
      <c r="A17" s="87" t="str">
        <f>IF(OR(B17&lt;&gt;"",D17&lt;&gt;""),"["&amp;TEXT($B$2,"##")&amp;"-"&amp;TEXT(ROW()-10,"##")&amp;"]","")</f>
        <v>[Bảng điểm môn-7]</v>
      </c>
      <c r="B17" s="87" t="s">
        <v>237</v>
      </c>
      <c r="C17" s="154" t="s">
        <v>238</v>
      </c>
      <c r="D17" s="91" t="s">
        <v>239</v>
      </c>
      <c r="E17" s="91"/>
      <c r="F17" s="87" t="s">
        <v>44</v>
      </c>
      <c r="G17" s="87"/>
      <c r="H17" s="94"/>
    </row>
  </sheetData>
  <mergeCells count="5">
    <mergeCell ref="B2:F2"/>
    <mergeCell ref="B3:F3"/>
    <mergeCell ref="B4:F4"/>
    <mergeCell ref="E5:F5"/>
    <mergeCell ref="E6:F6"/>
  </mergeCells>
  <dataValidations count="2">
    <dataValidation allowBlank="1" showErrorMessage="1" sqref="F18:F1048576 F1:F3 F5:F9" xr:uid="{00000000-0002-0000-0600-000000000000}"/>
    <dataValidation type="list" allowBlank="1" showErrorMessage="1" sqref="F10:F17" xr:uid="{81312A07-1291-4A07-AEDB-D589B324352A}">
      <formula1>$J$2:$J$6</formula1>
      <formula2>0</formula2>
    </dataValidation>
  </dataValidation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2:J28"/>
  <sheetViews>
    <sheetView topLeftCell="B7" workbookViewId="0">
      <selection activeCell="B4" sqref="B4:F4"/>
    </sheetView>
  </sheetViews>
  <sheetFormatPr defaultRowHeight="13"/>
  <cols>
    <col min="1" max="1" width="15.36328125" customWidth="1"/>
    <col min="2" max="2" width="26.7265625" customWidth="1"/>
    <col min="3" max="3" width="21.7265625" customWidth="1"/>
    <col min="4" max="4" width="19.08984375" customWidth="1"/>
    <col min="5" max="5" width="17.08984375" customWidth="1"/>
    <col min="6" max="6" width="18.7265625" customWidth="1"/>
    <col min="7" max="7" width="18.36328125" customWidth="1"/>
    <col min="8" max="8" width="23" customWidth="1"/>
  </cols>
  <sheetData>
    <row r="2" spans="1:10" ht="13.5">
      <c r="A2" s="67" t="s">
        <v>52</v>
      </c>
      <c r="B2" s="206" t="s">
        <v>139</v>
      </c>
      <c r="C2" s="206"/>
      <c r="D2" s="206"/>
      <c r="E2" s="206"/>
      <c r="F2" s="206"/>
      <c r="G2" s="68"/>
      <c r="H2" s="41"/>
      <c r="J2" s="66" t="s">
        <v>43</v>
      </c>
    </row>
    <row r="3" spans="1:10" ht="25">
      <c r="A3" s="69" t="s">
        <v>53</v>
      </c>
      <c r="B3" s="206" t="s">
        <v>240</v>
      </c>
      <c r="C3" s="206"/>
      <c r="D3" s="206"/>
      <c r="E3" s="206"/>
      <c r="F3" s="206"/>
      <c r="G3" s="68"/>
      <c r="H3" s="41"/>
      <c r="J3" s="66" t="s">
        <v>44</v>
      </c>
    </row>
    <row r="4" spans="1:10" ht="13.5">
      <c r="A4" s="67" t="s">
        <v>55</v>
      </c>
      <c r="B4" s="207" t="s">
        <v>250</v>
      </c>
      <c r="C4" s="207"/>
      <c r="D4" s="207"/>
      <c r="E4" s="207"/>
      <c r="F4" s="207"/>
      <c r="G4" s="68"/>
      <c r="H4" s="41"/>
      <c r="J4" s="70"/>
    </row>
    <row r="5" spans="1:10" ht="13.5">
      <c r="A5" s="71" t="s">
        <v>43</v>
      </c>
      <c r="B5" s="72" t="s">
        <v>44</v>
      </c>
      <c r="C5" s="72" t="s">
        <v>45</v>
      </c>
      <c r="D5" s="73" t="s">
        <v>46</v>
      </c>
      <c r="E5" s="208" t="s">
        <v>56</v>
      </c>
      <c r="F5" s="208"/>
      <c r="G5" s="74"/>
      <c r="H5" s="74"/>
      <c r="J5" s="66" t="s">
        <v>57</v>
      </c>
    </row>
    <row r="6" spans="1:10" ht="13.5">
      <c r="A6" s="93">
        <f>COUNTIF(F11:F986,"Pass")</f>
        <v>6</v>
      </c>
      <c r="B6" s="77">
        <f>COUNTIF(F11:F986,"Fail")</f>
        <v>0</v>
      </c>
      <c r="C6" s="77">
        <f>E6-D6-B6-A6</f>
        <v>1</v>
      </c>
      <c r="D6" s="78">
        <f>COUNTIF(F$11:F$986,"N/A")</f>
        <v>0</v>
      </c>
      <c r="E6" s="205">
        <f>COUNTA(A11:A986)</f>
        <v>7</v>
      </c>
      <c r="F6" s="205"/>
      <c r="G6" s="74"/>
      <c r="H6" s="74"/>
      <c r="J6" s="66" t="s">
        <v>46</v>
      </c>
    </row>
    <row r="7" spans="1:10" ht="13.5">
      <c r="A7" s="66"/>
      <c r="B7" s="66"/>
      <c r="C7" s="66"/>
      <c r="D7" s="79"/>
      <c r="E7" s="79"/>
      <c r="F7" s="79"/>
      <c r="G7" s="79"/>
      <c r="H7" s="79"/>
    </row>
    <row r="8" spans="1:10" ht="25">
      <c r="A8" s="80" t="s">
        <v>58</v>
      </c>
      <c r="B8" s="80" t="s">
        <v>59</v>
      </c>
      <c r="C8" s="80" t="s">
        <v>60</v>
      </c>
      <c r="D8" s="80" t="s">
        <v>61</v>
      </c>
      <c r="E8" s="81" t="s">
        <v>62</v>
      </c>
      <c r="F8" s="81" t="s">
        <v>63</v>
      </c>
      <c r="G8" s="81" t="s">
        <v>64</v>
      </c>
      <c r="H8" s="80" t="s">
        <v>65</v>
      </c>
    </row>
    <row r="9" spans="1:10">
      <c r="A9" s="83"/>
      <c r="B9" s="83" t="s">
        <v>242</v>
      </c>
      <c r="C9" s="84"/>
      <c r="D9" s="84"/>
      <c r="E9" s="84"/>
      <c r="F9" s="84"/>
      <c r="G9" s="84"/>
      <c r="H9" s="85"/>
    </row>
    <row r="10" spans="1:10" s="66" customFormat="1" ht="15.75" customHeight="1">
      <c r="A10" s="83"/>
      <c r="B10" s="83" t="s">
        <v>66</v>
      </c>
      <c r="C10" s="84"/>
      <c r="D10" s="84"/>
      <c r="E10" s="84"/>
      <c r="F10" s="84"/>
      <c r="G10" s="84"/>
      <c r="H10" s="85"/>
      <c r="I10" s="86"/>
    </row>
    <row r="11" spans="1:10" s="90" customFormat="1" ht="223.5" customHeight="1">
      <c r="A11" s="87" t="str">
        <f>IF(OR(B11&lt;&gt;"",D11&lt;&gt;""),"["&amp;TEXT($B$2,"##")&amp;"-"&amp;TEXT(ROW()-10,"##")&amp;"]","")</f>
        <v>[Báo cáo tổng kết-1]</v>
      </c>
      <c r="B11" s="87" t="s">
        <v>67</v>
      </c>
      <c r="C11" s="87" t="s">
        <v>158</v>
      </c>
      <c r="D11" s="135" t="s">
        <v>241</v>
      </c>
      <c r="E11" s="135"/>
      <c r="F11" s="87" t="s">
        <v>43</v>
      </c>
      <c r="G11" s="136"/>
      <c r="H11" s="88"/>
      <c r="I11" s="89"/>
    </row>
    <row r="12" spans="1:10" s="90" customFormat="1" ht="200">
      <c r="A12" s="87" t="str">
        <f t="shared" ref="A12:A16" si="0">IF(OR(B12&lt;&gt;"",D12&lt;&gt;""),"["&amp;TEXT($B$2,"##")&amp;"-"&amp;TEXT(ROW()-10,"##")&amp;"]","")</f>
        <v>[Báo cáo tổng kết-2]</v>
      </c>
      <c r="B12" s="87" t="s">
        <v>68</v>
      </c>
      <c r="C12" s="87" t="s">
        <v>69</v>
      </c>
      <c r="D12" s="135" t="s">
        <v>70</v>
      </c>
      <c r="E12" s="135"/>
      <c r="F12" s="87" t="s">
        <v>43</v>
      </c>
      <c r="G12" s="136"/>
      <c r="H12" s="88"/>
      <c r="I12" s="89"/>
    </row>
    <row r="13" spans="1:10" s="90" customFormat="1" ht="51.75" customHeight="1">
      <c r="A13" s="87" t="str">
        <f t="shared" si="0"/>
        <v>[Báo cáo tổng kết-3]</v>
      </c>
      <c r="B13" s="87" t="s">
        <v>71</v>
      </c>
      <c r="C13" s="87" t="s">
        <v>72</v>
      </c>
      <c r="D13" s="135" t="s">
        <v>145</v>
      </c>
      <c r="E13" s="135"/>
      <c r="F13" s="87" t="s">
        <v>43</v>
      </c>
      <c r="G13" s="136"/>
      <c r="H13" s="88"/>
      <c r="I13" s="89"/>
    </row>
    <row r="14" spans="1:10" s="90" customFormat="1" ht="143.25" customHeight="1">
      <c r="A14" s="87" t="str">
        <f t="shared" si="0"/>
        <v>[Báo cáo tổng kết-4]</v>
      </c>
      <c r="B14" s="87" t="s">
        <v>74</v>
      </c>
      <c r="C14" s="87" t="s">
        <v>75</v>
      </c>
      <c r="D14" s="135" t="s">
        <v>76</v>
      </c>
      <c r="E14" s="135"/>
      <c r="F14" s="87" t="s">
        <v>43</v>
      </c>
      <c r="G14" s="136"/>
      <c r="H14" s="88"/>
      <c r="I14" s="89"/>
    </row>
    <row r="15" spans="1:10" s="90" customFormat="1" ht="75.75" customHeight="1">
      <c r="A15" s="87" t="str">
        <f t="shared" si="0"/>
        <v>[Báo cáo tổng kết-5]</v>
      </c>
      <c r="B15" s="87" t="s">
        <v>77</v>
      </c>
      <c r="C15" s="87" t="s">
        <v>78</v>
      </c>
      <c r="D15" s="135" t="s">
        <v>147</v>
      </c>
      <c r="E15" s="135"/>
      <c r="F15" s="87" t="s">
        <v>43</v>
      </c>
      <c r="G15" s="136"/>
      <c r="H15" s="88"/>
      <c r="I15" s="89"/>
    </row>
    <row r="16" spans="1:10" s="90" customFormat="1" ht="75.75" customHeight="1">
      <c r="A16" s="87" t="str">
        <f t="shared" si="0"/>
        <v>[Báo cáo tổng kết-6]</v>
      </c>
      <c r="B16" s="87" t="s">
        <v>243</v>
      </c>
      <c r="C16" s="190" t="s">
        <v>244</v>
      </c>
      <c r="D16" s="135" t="s">
        <v>245</v>
      </c>
      <c r="E16" s="135"/>
      <c r="F16" s="87" t="s">
        <v>43</v>
      </c>
      <c r="G16" s="136"/>
      <c r="H16" s="88"/>
      <c r="I16" s="89"/>
    </row>
    <row r="17" spans="1:9" s="90" customFormat="1" ht="75.75" customHeight="1">
      <c r="A17" s="87" t="str">
        <f>IF(OR(B17&lt;&gt;"",D17&lt;&gt;""),"["&amp;TEXT($B$2,"##")&amp;"-"&amp;TEXT(ROW()-10,"##")&amp;"]","")</f>
        <v>[Báo cáo tổng kết-7]</v>
      </c>
      <c r="B17" s="87" t="s">
        <v>246</v>
      </c>
      <c r="C17" s="166" t="s">
        <v>247</v>
      </c>
      <c r="D17" s="135" t="s">
        <v>248</v>
      </c>
      <c r="E17" s="135"/>
      <c r="F17" s="87" t="s">
        <v>57</v>
      </c>
      <c r="G17" s="136"/>
      <c r="H17" s="88"/>
      <c r="I17" s="89"/>
    </row>
    <row r="18" spans="1:9">
      <c r="F18" s="172"/>
    </row>
    <row r="19" spans="1:9">
      <c r="F19" s="172"/>
    </row>
    <row r="20" spans="1:9">
      <c r="F20" s="172"/>
    </row>
    <row r="21" spans="1:9">
      <c r="F21" s="172"/>
    </row>
    <row r="22" spans="1:9">
      <c r="F22" s="172"/>
    </row>
    <row r="23" spans="1:9">
      <c r="F23" s="172"/>
    </row>
    <row r="24" spans="1:9">
      <c r="F24" s="172"/>
    </row>
    <row r="25" spans="1:9">
      <c r="F25" s="172"/>
    </row>
    <row r="26" spans="1:9">
      <c r="F26" s="172"/>
    </row>
    <row r="27" spans="1:9">
      <c r="F27" s="172"/>
    </row>
    <row r="28" spans="1:9">
      <c r="F28" s="172"/>
    </row>
  </sheetData>
  <mergeCells count="5">
    <mergeCell ref="B2:F2"/>
    <mergeCell ref="B3:F3"/>
    <mergeCell ref="B4:F4"/>
    <mergeCell ref="E5:F5"/>
    <mergeCell ref="E6:F6"/>
  </mergeCells>
  <dataValidations count="1">
    <dataValidation type="list" allowBlank="1" showErrorMessage="1" sqref="F10:F17" xr:uid="{96105DBD-E121-46EC-A8C0-287D2F23FBAF}">
      <formula1>$J$2:$J$6</formula1>
      <formula2>0</formula2>
    </dataValidation>
  </dataValidations>
  <pageMargins left="0.7" right="0.7" top="0.75" bottom="0.75" header="0.3" footer="0.3"/>
  <pageSetup orientation="portrait" horizontalDpi="0" verticalDpi="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Cover</vt:lpstr>
      <vt:lpstr>Test case List</vt:lpstr>
      <vt:lpstr>Test Report</vt:lpstr>
      <vt:lpstr>Module1</vt:lpstr>
      <vt:lpstr>Module2</vt:lpstr>
      <vt:lpstr>Module3</vt:lpstr>
      <vt:lpstr>Module4</vt:lpstr>
      <vt:lpstr>Module5</vt:lpstr>
      <vt:lpstr>Module6</vt:lpstr>
      <vt:lpstr>Module7</vt:lpstr>
    </vt:vector>
  </TitlesOfParts>
  <Manager/>
  <Company>FSOFT</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dc:title>
  <dc:subject>v1/0</dc:subject>
  <dc:creator>E7440</dc:creator>
  <cp:keywords/>
  <dc:description>Updates sheet Cover: Add logo, document code, creator, reviewer/approver._x000d_
Add sheet Test Case List._x000d_
Change Sheet Company, User, Provider to Modules. Add column Inter-test case dependent. Update these sheets._x000d_
Update Test Report</dc:description>
  <cp:lastModifiedBy>ngoc van</cp:lastModifiedBy>
  <cp:revision/>
  <dcterms:created xsi:type="dcterms:W3CDTF">2020-04-06T16:14:38Z</dcterms:created>
  <dcterms:modified xsi:type="dcterms:W3CDTF">2020-08-02T10:09:26Z</dcterms:modified>
  <cp:category>BM</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61162114-920f-4ce6-88c4-7b6c5d8a4d48</vt:lpwstr>
  </property>
</Properties>
</file>