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 " sheetId="1" r:id="rId4"/>
    <sheet state="visible" name="Addition" sheetId="2" r:id="rId5"/>
    <sheet state="visible" name="Subtraction" sheetId="3" r:id="rId6"/>
    <sheet state="visible" name="Multiplication" sheetId="4" r:id="rId7"/>
    <sheet state="visible" name="Division" sheetId="5" r:id="rId8"/>
    <sheet state="visible" name="Mod" sheetId="6" r:id="rId9"/>
  </sheets>
  <definedNames/>
  <calcPr/>
  <extLst>
    <ext uri="GoogleSheetsCustomDataVersion2">
      <go:sheetsCustomData xmlns:go="http://customooxmlschemas.google.com/" r:id="rId10" roundtripDataChecksum="Ere90a9UbGct6GCoBaZYkhqcIplHQ+E261xagRLct34="/>
    </ext>
  </extLst>
</workbook>
</file>

<file path=xl/sharedStrings.xml><?xml version="1.0" encoding="utf-8"?>
<sst xmlns="http://schemas.openxmlformats.org/spreadsheetml/2006/main" count="480" uniqueCount="122">
  <si>
    <t>Test report</t>
  </si>
  <si>
    <t>Project Name</t>
  </si>
  <si>
    <t>Calculator System</t>
  </si>
  <si>
    <t>Stage</t>
  </si>
  <si>
    <t>Project Code</t>
  </si>
  <si>
    <t>Test Environment Setup Description</t>
  </si>
  <si>
    <t>Winform</t>
  </si>
  <si>
    <t>Tester</t>
  </si>
  <si>
    <t>Phan Thi Thanh Huyen</t>
  </si>
  <si>
    <t>Tran Dinh Huy Hoang</t>
  </si>
  <si>
    <t>Vo Trung Hieu</t>
  </si>
  <si>
    <t>Truong Minh Quang</t>
  </si>
  <si>
    <t>Nguyen Thi Kim Hue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</si>
  <si>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</si>
  <si>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</si>
  <si>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</si>
  <si>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</si>
  <si>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</si>
  <si>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</si>
  <si>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</si>
  <si>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</si>
  <si>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</si>
  <si>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</si>
  <si>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t>Add-X</t>
  </si>
  <si>
    <t>+</t>
  </si>
  <si>
    <t>Addition</t>
  </si>
  <si>
    <t>Sub-X</t>
  </si>
  <si>
    <t>-</t>
  </si>
  <si>
    <t>Subtraction</t>
  </si>
  <si>
    <t>Multi-X</t>
  </si>
  <si>
    <t>*</t>
  </si>
  <si>
    <t>Multiplication</t>
  </si>
  <si>
    <t>Divi-X</t>
  </si>
  <si>
    <t>/</t>
  </si>
  <si>
    <t>Division</t>
  </si>
  <si>
    <t>Mod-X</t>
  </si>
  <si>
    <t>%</t>
  </si>
  <si>
    <t>Mod</t>
  </si>
  <si>
    <r>
      <rPr>
        <rFont val="Times New Roman"/>
        <b/>
        <i/>
        <color theme="1"/>
        <sz val="13.0"/>
        <u/>
      </rPr>
      <t>Note:</t>
    </r>
    <r>
      <rPr>
        <rFont val="Times New Roman"/>
        <b val="0"/>
        <i/>
        <color theme="1"/>
        <sz val="13.0"/>
        <u/>
      </rPr>
      <t xml:space="preserve"> X is Number</t>
    </r>
  </si>
  <si>
    <t>Module</t>
  </si>
  <si>
    <t>Code</t>
  </si>
  <si>
    <t>Add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</si>
  <si>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</si>
  <si>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</si>
  <si>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</si>
  <si>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</si>
  <si>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</si>
  <si>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</si>
  <si>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</si>
  <si>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</si>
  <si>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</si>
  <si>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</si>
  <si>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</si>
  <si>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</si>
  <si>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</si>
  <si>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</si>
  <si>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</si>
  <si>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</si>
  <si>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</si>
  <si>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Assign to</t>
  </si>
  <si>
    <t>Enter two arbitrary numbers</t>
  </si>
  <si>
    <t>n/a</t>
  </si>
  <si>
    <t xml:space="preserve">1. Enter number a
2. Enter number b
3. Click “Add” button
</t>
  </si>
  <si>
    <t xml:space="preserve">a = 5 
b = 8
</t>
  </si>
  <si>
    <t>Result = 13</t>
  </si>
  <si>
    <t>Number a is empty</t>
  </si>
  <si>
    <t>1. Enter number b
2. Click “Add” button</t>
  </si>
  <si>
    <t>b= 10</t>
  </si>
  <si>
    <t>Alarm: " Please enter all mandatory fields!"</t>
  </si>
  <si>
    <t>Number b is empty</t>
  </si>
  <si>
    <t>1. Enter number a
2. Click “Add” button</t>
  </si>
  <si>
    <t>a=10</t>
  </si>
  <si>
    <t>Enter one of the two numbers as a letter or special character</t>
  </si>
  <si>
    <t>1. Enter number a
2. Enter number b
3. Click “Add” button</t>
  </si>
  <si>
    <t>a = 5 
b = "addaa"</t>
  </si>
  <si>
    <t>Alarm: "Please enter a number!"</t>
  </si>
  <si>
    <t>Click "Reset" button</t>
  </si>
  <si>
    <t>All values in the form will be deleted</t>
  </si>
  <si>
    <t>Click "Back" button</t>
  </si>
  <si>
    <t>Return to the main screen</t>
  </si>
  <si>
    <t>Enter a or b as a number with more than 11 digits</t>
  </si>
  <si>
    <t>a = 10^20
b = 8</t>
  </si>
  <si>
    <t>Alarm: "The number must be less than 12 digits"</t>
  </si>
  <si>
    <t>Sub</t>
  </si>
  <si>
    <t xml:space="preserve">1. Enter number a
2. Enter number b
3. Click “Sub” button
</t>
  </si>
  <si>
    <t>Result = -3</t>
  </si>
  <si>
    <t>1. Enter number b
2. Click “Sub” button</t>
  </si>
  <si>
    <t>1. Enter number a
2. Click “Sub” button</t>
  </si>
  <si>
    <t>1. Enter number a
2. Enter number b
3. Click “Sub” button</t>
  </si>
  <si>
    <t>Multi</t>
  </si>
  <si>
    <t xml:space="preserve">1. Enter number a
2. Enter number b
3. Click “Multi” button
</t>
  </si>
  <si>
    <t>Result = 40</t>
  </si>
  <si>
    <t>1. Enter number b
2. Click “Multi” button</t>
  </si>
  <si>
    <t>1. Enter number a
2. Click “Multi” button</t>
  </si>
  <si>
    <t>1. Enter number a
2. Enter number b
2. Click “Multi” button</t>
  </si>
  <si>
    <t>1. Enter number a
2. Enter number b
3. Click “Multi” button</t>
  </si>
  <si>
    <t>Divi</t>
  </si>
  <si>
    <t xml:space="preserve">1. Enter number a
2. Enter number b
3. Click “Division” button
</t>
  </si>
  <si>
    <t xml:space="preserve">a = 200
b = 5
</t>
  </si>
  <si>
    <t>1. Enter number b
2. Click “Division” button</t>
  </si>
  <si>
    <t>b = 50</t>
  </si>
  <si>
    <t>1. Enter number a
2. Click “Division” button</t>
  </si>
  <si>
    <t>a = 10</t>
  </si>
  <si>
    <t>1. Enter number a
2. Enter number b
3. Click “Division” button</t>
  </si>
  <si>
    <t>a = 7 
b = "division"</t>
  </si>
  <si>
    <t>Number b = 0</t>
  </si>
  <si>
    <t>1. Enter number a
2. Enter number b
3. Click "Division" button</t>
  </si>
  <si>
    <t>a = 120
b = 0</t>
  </si>
  <si>
    <t>Alarm : "B should be a number other than 0!"</t>
  </si>
  <si>
    <t>a = 10^20
b = 10</t>
  </si>
  <si>
    <t xml:space="preserve">1. Enter number a
2. Enter number b
3. Click “Mod” button
</t>
  </si>
  <si>
    <t xml:space="preserve">a = 75
b = 10
</t>
  </si>
  <si>
    <t>Result = 5</t>
  </si>
  <si>
    <t>1. Enter number b
2. Click “Mod” button</t>
  </si>
  <si>
    <t>b = 59</t>
  </si>
  <si>
    <t>1. Enter number a
2. Click “Mod” button</t>
  </si>
  <si>
    <t>a = 234</t>
  </si>
  <si>
    <t>1. Enter number a
2. Enter number b
3. Click “Mod” button</t>
  </si>
  <si>
    <t>a = 7 
b = "Mod"</t>
  </si>
  <si>
    <t>1. Enter number a
2. Enter number b
3. Click "Mod" button</t>
  </si>
  <si>
    <t>a = 2035
b = 0</t>
  </si>
  <si>
    <t>a = 10^20
b = 235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</si>
</sst>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  <scheme val="minor"/>
    </font>
    <font>
      <b/>
      <sz val="13.0"/>
      <color theme="1"/>
      <name val="Times New Roman"/>
    </font>
    <font/>
    <font>
      <sz val="13.0"/>
      <color theme="1"/>
      <name val="Times New Roman"/>
    </font>
    <font>
      <sz val="11.0"/>
      <color theme="1"/>
      <name val="Arial"/>
    </font>
    <font>
      <b/>
      <sz val="13.0"/>
      <color theme="1"/>
      <name val="Calibri"/>
    </font>
    <font>
      <sz val="13.0"/>
      <color rgb="FF000000"/>
      <name val="Times New Roman"/>
    </font>
    <font>
      <b/>
      <i/>
      <u/>
      <sz val="13.0"/>
      <color theme="1"/>
      <name val="Times New Roman"/>
    </font>
    <font>
      <sz val="14.0"/>
      <color theme="1"/>
      <name val="Times New Roman"/>
    </font>
    <font>
      <b/>
      <sz val="13.0"/>
      <color rgb="FF000000"/>
      <name val="Times New Roman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8DB3E2"/>
        <bgColor rgb="FF8DB3E2"/>
      </patternFill>
    </fill>
    <fill>
      <patternFill patternType="solid">
        <fgColor rgb="FFB6DDE8"/>
        <bgColor rgb="FFB6DDE8"/>
      </patternFill>
    </fill>
    <fill>
      <patternFill patternType="solid">
        <fgColor rgb="FF92CDDC"/>
        <bgColor rgb="FF92CDDC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1" numFmtId="0" xfId="0" applyBorder="1" applyFont="1"/>
    <xf borderId="4" fillId="0" fontId="3" numFmtId="0" xfId="0" applyBorder="1" applyFont="1"/>
    <xf borderId="0" fillId="0" fontId="4" numFmtId="0" xfId="0" applyAlignment="1" applyFont="1">
      <alignment horizontal="center"/>
    </xf>
    <xf borderId="4" fillId="2" fontId="1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5" fillId="2" fontId="5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0" fillId="0" fontId="4" numFmtId="0" xfId="0" applyFont="1"/>
    <xf borderId="5" fillId="2" fontId="1" numFmtId="0" xfId="0" applyAlignment="1" applyBorder="1" applyFont="1">
      <alignment horizontal="center" shrinkToFit="0" vertical="center" wrapText="1"/>
    </xf>
    <xf borderId="8" fillId="3" fontId="3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4" fillId="0" fontId="3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4" fillId="0" fontId="6" numFmtId="0" xfId="0" applyBorder="1" applyFont="1"/>
    <xf borderId="4" fillId="0" fontId="3" numFmtId="15" xfId="0" applyAlignment="1" applyBorder="1" applyFont="1" applyNumberFormat="1">
      <alignment horizontal="center"/>
    </xf>
    <xf borderId="0" fillId="0" fontId="7" numFmtId="0" xfId="0" applyFont="1"/>
    <xf borderId="1" fillId="4" fontId="1" numFmtId="0" xfId="0" applyAlignment="1" applyBorder="1" applyFill="1" applyFont="1">
      <alignment horizontal="left"/>
    </xf>
    <xf borderId="1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1" fillId="0" fontId="8" numFmtId="0" xfId="0" applyAlignment="1" applyBorder="1" applyFont="1">
      <alignment horizontal="left" vertical="center"/>
    </xf>
    <xf borderId="9" fillId="4" fontId="1" numFmtId="0" xfId="0" applyAlignment="1" applyBorder="1" applyFont="1">
      <alignment horizontal="left" vertical="center"/>
    </xf>
    <xf borderId="10" fillId="0" fontId="2" numFmtId="0" xfId="0" applyBorder="1" applyFont="1"/>
    <xf borderId="4" fillId="4" fontId="1" numFmtId="0" xfId="0" applyAlignment="1" applyBorder="1" applyFont="1">
      <alignment horizontal="center"/>
    </xf>
    <xf borderId="0" fillId="0" fontId="9" numFmtId="0" xfId="0" applyFont="1"/>
    <xf borderId="11" fillId="0" fontId="2" numFmtId="0" xfId="0" applyBorder="1" applyFont="1"/>
    <xf borderId="12" fillId="0" fontId="2" numFmtId="0" xfId="0" applyBorder="1" applyFont="1"/>
    <xf borderId="5" fillId="5" fontId="1" numFmtId="0" xfId="0" applyAlignment="1" applyBorder="1" applyFill="1" applyFont="1">
      <alignment horizontal="center" vertical="center"/>
    </xf>
    <xf borderId="5" fillId="5" fontId="1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top" wrapText="1"/>
    </xf>
    <xf borderId="4" fillId="0" fontId="3" numFmtId="0" xfId="0" applyAlignment="1" applyBorder="1" applyFont="1">
      <alignment horizontal="left" shrinkToFit="0" vertical="top" wrapText="1"/>
    </xf>
    <xf borderId="4" fillId="0" fontId="3" numFmtId="15" xfId="0" applyAlignment="1" applyBorder="1" applyFont="1" applyNumberFormat="1">
      <alignment horizontal="center" shrinkToFit="0" vertical="center" wrapText="1"/>
    </xf>
    <xf borderId="4" fillId="6" fontId="3" numFmtId="0" xfId="0" applyAlignment="1" applyBorder="1" applyFill="1" applyFont="1">
      <alignment horizontal="center" shrinkToFit="0" vertical="center" wrapText="1"/>
    </xf>
    <xf borderId="4" fillId="6" fontId="3" numFmtId="0" xfId="0" applyAlignment="1" applyBorder="1" applyFont="1">
      <alignment shrinkToFit="0" vertical="top" wrapText="1"/>
    </xf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shrinkToFit="0" vertical="top" wrapText="1"/>
    </xf>
    <xf borderId="8" fillId="6" fontId="3" numFmtId="0" xfId="0" applyAlignment="1" applyBorder="1" applyFont="1">
      <alignment shrinkToFit="0" vertical="top" wrapText="1"/>
    </xf>
    <xf borderId="5" fillId="0" fontId="3" numFmtId="15" xfId="0" applyAlignment="1" applyBorder="1" applyFont="1" applyNumberFormat="1">
      <alignment horizontal="center" shrinkToFit="0" vertical="center" wrapText="1"/>
    </xf>
    <xf borderId="8" fillId="6" fontId="3" numFmtId="0" xfId="0" applyAlignment="1" applyBorder="1" applyFont="1">
      <alignment horizontal="center" shrinkToFit="0" vertical="center" wrapText="1"/>
    </xf>
    <xf borderId="4" fillId="6" fontId="3" numFmtId="0" xfId="0" applyAlignment="1" applyBorder="1" applyFont="1">
      <alignment readingOrder="0" shrinkToFit="0" vertical="top" wrapText="1"/>
    </xf>
    <xf borderId="5" fillId="0" fontId="3" numFmtId="0" xfId="0" applyAlignment="1" applyBorder="1" applyFont="1">
      <alignment readingOrder="0" shrinkToFit="0" vertical="top" wrapText="1"/>
    </xf>
    <xf borderId="0" fillId="0" fontId="10" numFmtId="0" xfId="0" applyFont="1"/>
    <xf borderId="4" fillId="0" fontId="3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E9A317"/>
          <bgColor rgb="FFE9A317"/>
        </patternFill>
      </fill>
      <border/>
    </dxf>
    <dxf>
      <font>
        <b/>
      </font>
      <fill>
        <patternFill patternType="solid">
          <fgColor rgb="FFA5A5A5"/>
          <bgColor rgb="FFA5A5A5"/>
        </patternFill>
      </fill>
      <border/>
    </dxf>
    <dxf>
      <font>
        <b/>
      </font>
      <fill>
        <patternFill patternType="solid">
          <fgColor rgb="FFE05720"/>
          <bgColor rgb="FFE05720"/>
        </patternFill>
      </fill>
      <border/>
    </dxf>
    <dxf>
      <font>
        <b/>
      </font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8.5"/>
    <col customWidth="1" min="3" max="3" width="33.25"/>
    <col customWidth="1" min="4" max="4" width="33.38"/>
    <col customWidth="1" min="5" max="25" width="17.25"/>
  </cols>
  <sheetData>
    <row r="1" ht="16.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5" t="s">
        <v>1</v>
      </c>
      <c r="B3" s="6" t="s">
        <v>2</v>
      </c>
      <c r="C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5" t="s">
        <v>3</v>
      </c>
      <c r="B4" s="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5" t="s">
        <v>4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5.25" customHeight="1">
      <c r="A6" s="8" t="s">
        <v>5</v>
      </c>
      <c r="B6" s="9" t="s">
        <v>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1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customHeight="1">
      <c r="A8" s="11" t="s">
        <v>7</v>
      </c>
      <c r="B8" s="9" t="s">
        <v>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/>
      <c r="B9" s="9" t="s">
        <v>9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2"/>
      <c r="B10" s="9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"/>
      <c r="B11" s="9" t="s">
        <v>11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3"/>
      <c r="B12" s="9" t="s">
        <v>12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B13" s="1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1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5" t="s">
        <v>13</v>
      </c>
      <c r="B15" s="9" t="s">
        <v>14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2"/>
      <c r="B16" s="9" t="s"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2"/>
      <c r="B17" s="9" t="s">
        <v>16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3"/>
      <c r="B18" s="9" t="s">
        <v>17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4"/>
      <c r="B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customHeight="1">
      <c r="A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6.5" customHeight="1">
      <c r="A21" s="16" t="s">
        <v>18</v>
      </c>
      <c r="B21" s="16" t="s">
        <v>19</v>
      </c>
      <c r="C21" s="16" t="s">
        <v>20</v>
      </c>
      <c r="D21" s="16" t="s">
        <v>21</v>
      </c>
      <c r="E21" s="16" t="s">
        <v>22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ht="16.5" customHeight="1">
      <c r="A22" s="18">
        <v>1.0</v>
      </c>
      <c r="B22" s="18" t="s">
        <v>23</v>
      </c>
      <c r="C22" s="19" t="s">
        <v>24</v>
      </c>
      <c r="D22" s="20" t="s">
        <v>25</v>
      </c>
      <c r="E22" s="21">
        <v>45317.0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6.5" customHeight="1">
      <c r="A23" s="18">
        <v>2.0</v>
      </c>
      <c r="B23" s="18" t="s">
        <v>26</v>
      </c>
      <c r="C23" s="19" t="s">
        <v>27</v>
      </c>
      <c r="D23" s="20" t="s">
        <v>28</v>
      </c>
      <c r="E23" s="21">
        <v>45317.0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6.5" customHeight="1">
      <c r="A24" s="18">
        <v>3.0</v>
      </c>
      <c r="B24" s="18" t="s">
        <v>29</v>
      </c>
      <c r="C24" s="19" t="s">
        <v>30</v>
      </c>
      <c r="D24" s="20" t="s">
        <v>31</v>
      </c>
      <c r="E24" s="21">
        <v>45317.0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6.5" customHeight="1">
      <c r="A25" s="18">
        <v>4.0</v>
      </c>
      <c r="B25" s="18" t="s">
        <v>32</v>
      </c>
      <c r="C25" s="19" t="s">
        <v>33</v>
      </c>
      <c r="D25" s="20" t="s">
        <v>34</v>
      </c>
      <c r="E25" s="21">
        <v>45317.0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6.5" customHeight="1">
      <c r="A26" s="18">
        <v>5.0</v>
      </c>
      <c r="B26" s="18" t="s">
        <v>35</v>
      </c>
      <c r="C26" s="18" t="s">
        <v>36</v>
      </c>
      <c r="D26" s="6" t="s">
        <v>37</v>
      </c>
      <c r="E26" s="21">
        <v>45317.0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6.5" customHeight="1">
      <c r="A27" s="14"/>
      <c r="B27" s="14"/>
      <c r="C27" s="14"/>
      <c r="D27" s="14"/>
      <c r="E27" s="1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6.5" customHeight="1">
      <c r="A28" s="14"/>
      <c r="B28" s="14"/>
      <c r="C28" s="14"/>
      <c r="D28" s="14"/>
      <c r="E28" s="1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6.5" customHeight="1">
      <c r="A29" s="14"/>
      <c r="B29" s="14"/>
      <c r="C29" s="14"/>
      <c r="D29" s="14"/>
      <c r="E29" s="1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14"/>
      <c r="B30" s="14"/>
      <c r="C30" s="14"/>
      <c r="D30" s="14"/>
      <c r="E30" s="1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6.5" customHeight="1">
      <c r="A31" s="17"/>
      <c r="B31" s="1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22" t="s">
        <v>38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6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6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6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6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6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1"/>
    <mergeCell ref="A8:A12"/>
    <mergeCell ref="A15:A1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5.63"/>
    <col customWidth="1" min="4" max="4" width="20.88"/>
    <col customWidth="1" min="5" max="5" width="16.5"/>
    <col customWidth="1" min="6" max="6" width="20.75"/>
    <col customWidth="1" min="7" max="7" width="15.63"/>
    <col customWidth="1" min="8" max="8" width="39.38"/>
    <col customWidth="1" min="9" max="10" width="15.63"/>
    <col customWidth="1" min="11" max="11" width="13.5"/>
    <col customWidth="1" min="12" max="12" width="15.63"/>
    <col customWidth="1" min="13" max="13" width="24.0"/>
    <col customWidth="1" min="14" max="26" width="8.63"/>
  </cols>
  <sheetData>
    <row r="1" ht="13.5" customHeight="1">
      <c r="A1" s="23" t="s">
        <v>39</v>
      </c>
      <c r="B1" s="3"/>
      <c r="C1" s="24"/>
      <c r="D1" s="3"/>
      <c r="E1" s="25"/>
      <c r="F1" s="25"/>
      <c r="G1" s="25"/>
      <c r="H1" s="25"/>
      <c r="I1" s="25"/>
      <c r="J1" s="25"/>
      <c r="K1" s="25"/>
      <c r="L1" s="4"/>
    </row>
    <row r="2" ht="13.5" customHeight="1">
      <c r="A2" s="23" t="s">
        <v>40</v>
      </c>
      <c r="B2" s="3"/>
      <c r="C2" s="26" t="s">
        <v>41</v>
      </c>
      <c r="D2" s="3"/>
      <c r="E2" s="25"/>
      <c r="F2" s="25"/>
      <c r="G2" s="25"/>
      <c r="H2" s="25"/>
      <c r="I2" s="25"/>
      <c r="J2" s="25"/>
      <c r="K2" s="25"/>
      <c r="L2" s="4"/>
    </row>
    <row r="3" ht="13.5" customHeight="1">
      <c r="A3" s="23" t="s">
        <v>42</v>
      </c>
      <c r="B3" s="3"/>
      <c r="C3" s="24"/>
      <c r="D3" s="3"/>
      <c r="E3" s="25"/>
      <c r="F3" s="25"/>
      <c r="G3" s="25"/>
      <c r="H3" s="25"/>
      <c r="I3" s="25"/>
      <c r="J3" s="25"/>
      <c r="K3" s="25"/>
      <c r="L3" s="4"/>
    </row>
    <row r="4" ht="13.5" customHeight="1">
      <c r="A4" s="23" t="s">
        <v>7</v>
      </c>
      <c r="B4" s="3"/>
      <c r="C4" s="24" t="s">
        <v>8</v>
      </c>
      <c r="D4" s="3"/>
      <c r="E4" s="25"/>
      <c r="F4" s="25"/>
      <c r="H4" s="25"/>
      <c r="I4" s="25"/>
      <c r="J4" s="25"/>
      <c r="K4" s="25"/>
      <c r="L4" s="4"/>
    </row>
    <row r="5" ht="13.5" customHeight="1">
      <c r="A5" s="27" t="s">
        <v>43</v>
      </c>
      <c r="B5" s="28"/>
      <c r="C5" s="29" t="s">
        <v>44</v>
      </c>
      <c r="D5" s="29" t="s">
        <v>14</v>
      </c>
      <c r="E5" s="29" t="s">
        <v>15</v>
      </c>
      <c r="F5" s="29" t="s">
        <v>45</v>
      </c>
      <c r="G5" s="29" t="s">
        <v>16</v>
      </c>
      <c r="I5" s="25"/>
      <c r="J5" s="25"/>
      <c r="K5" s="25"/>
      <c r="L5" s="30"/>
    </row>
    <row r="6" ht="13.5" customHeight="1">
      <c r="A6" s="31"/>
      <c r="B6" s="32"/>
      <c r="C6" s="18">
        <f>COUNTIF($J$12:$J$489, "&lt;&gt;")</f>
        <v>7</v>
      </c>
      <c r="D6" s="18">
        <f>COUNTIF($J$12:$J$488, "PASS")</f>
        <v>7</v>
      </c>
      <c r="E6" s="18">
        <f>COUNTIF($J$12:$J$491,"FAIL")</f>
        <v>0</v>
      </c>
      <c r="F6" s="18">
        <f>COUNTIF($J$12:$J$491,"NOT IMPLEMENTED")</f>
        <v>0</v>
      </c>
      <c r="G6" s="18">
        <f>COUNTIF($J$12:$J$491,"SKIPPED")</f>
        <v>0</v>
      </c>
      <c r="I6" s="25"/>
      <c r="J6" s="25"/>
      <c r="K6" s="25"/>
      <c r="L6" s="4"/>
    </row>
    <row r="7" ht="13.5" customHeight="1">
      <c r="A7" s="27" t="s">
        <v>46</v>
      </c>
      <c r="B7" s="28"/>
      <c r="C7" s="29" t="s">
        <v>44</v>
      </c>
      <c r="D7" s="29" t="s">
        <v>14</v>
      </c>
      <c r="E7" s="29" t="s">
        <v>15</v>
      </c>
      <c r="F7" s="29" t="s">
        <v>45</v>
      </c>
      <c r="G7" s="29" t="s">
        <v>16</v>
      </c>
      <c r="I7" s="25"/>
      <c r="J7" s="25"/>
      <c r="K7" s="25"/>
      <c r="L7" s="4"/>
    </row>
    <row r="8" ht="13.5" customHeight="1">
      <c r="A8" s="31"/>
      <c r="B8" s="32"/>
      <c r="C8" s="18">
        <f>COUNTIF($L$12:$L$489, "&lt;&gt;")</f>
        <v>7</v>
      </c>
      <c r="D8" s="18">
        <f>COUNTIF($L$12:$L$489, "PASS")</f>
        <v>7</v>
      </c>
      <c r="E8" s="18">
        <f>COUNTIF($L$12:$L$489,"FAIL")</f>
        <v>0</v>
      </c>
      <c r="F8" s="18">
        <f>COUNTIF($L$12:$L$489,"NOT IMPLEMENTED")</f>
        <v>0</v>
      </c>
      <c r="G8" s="18">
        <f>COUNTIF($L$12:$L$489,"SKIPPED")</f>
        <v>0</v>
      </c>
      <c r="I8" s="25"/>
      <c r="J8" s="25"/>
      <c r="K8" s="25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3" t="s">
        <v>47</v>
      </c>
      <c r="B10" s="33" t="s">
        <v>48</v>
      </c>
      <c r="C10" s="34" t="s">
        <v>49</v>
      </c>
      <c r="D10" s="33" t="s">
        <v>50</v>
      </c>
      <c r="E10" s="33" t="s">
        <v>51</v>
      </c>
      <c r="F10" s="33" t="s">
        <v>52</v>
      </c>
      <c r="G10" s="33" t="s">
        <v>53</v>
      </c>
      <c r="H10" s="33" t="s">
        <v>54</v>
      </c>
      <c r="I10" s="33" t="s">
        <v>55</v>
      </c>
      <c r="J10" s="33" t="s">
        <v>56</v>
      </c>
      <c r="K10" s="33" t="s">
        <v>57</v>
      </c>
      <c r="L10" s="33" t="s">
        <v>58</v>
      </c>
      <c r="M10" s="33" t="s">
        <v>59</v>
      </c>
    </row>
    <row r="11" ht="13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ht="13.5" customHeight="1">
      <c r="A12" s="35">
        <v>1.0</v>
      </c>
      <c r="B12" s="36" t="str">
        <f t="shared" ref="B12:B18" si="1">CONCATENATE($C$2, " - ", A12)</f>
        <v>Add - 1</v>
      </c>
      <c r="C12" s="36" t="str">
        <f t="shared" ref="C12:C18" si="2">$C$1</f>
        <v/>
      </c>
      <c r="D12" s="36" t="s">
        <v>60</v>
      </c>
      <c r="E12" s="36" t="s">
        <v>61</v>
      </c>
      <c r="F12" s="37" t="s">
        <v>62</v>
      </c>
      <c r="G12" s="38" t="s">
        <v>63</v>
      </c>
      <c r="H12" s="37" t="s">
        <v>64</v>
      </c>
      <c r="I12" s="39">
        <v>45317.0</v>
      </c>
      <c r="J12" s="40" t="s">
        <v>14</v>
      </c>
      <c r="K12" s="39">
        <v>45317.0</v>
      </c>
      <c r="L12" s="40" t="s">
        <v>14</v>
      </c>
      <c r="M12" s="35" t="s">
        <v>8</v>
      </c>
    </row>
    <row r="13" ht="51.75" customHeight="1">
      <c r="A13" s="35">
        <v>2.0</v>
      </c>
      <c r="B13" s="36" t="str">
        <f t="shared" si="1"/>
        <v>Add - 2</v>
      </c>
      <c r="C13" s="36" t="str">
        <f t="shared" si="2"/>
        <v/>
      </c>
      <c r="D13" s="36" t="s">
        <v>65</v>
      </c>
      <c r="E13" s="36" t="s">
        <v>61</v>
      </c>
      <c r="F13" s="37" t="s">
        <v>66</v>
      </c>
      <c r="G13" s="41" t="s">
        <v>67</v>
      </c>
      <c r="H13" s="37" t="s">
        <v>68</v>
      </c>
      <c r="I13" s="39">
        <v>45317.0</v>
      </c>
      <c r="J13" s="40" t="s">
        <v>14</v>
      </c>
      <c r="K13" s="39">
        <v>45317.0</v>
      </c>
      <c r="L13" s="40" t="s">
        <v>14</v>
      </c>
      <c r="M13" s="35" t="s">
        <v>8</v>
      </c>
    </row>
    <row r="14" ht="13.5" customHeight="1">
      <c r="A14" s="42">
        <v>3.0</v>
      </c>
      <c r="B14" s="43" t="str">
        <f t="shared" si="1"/>
        <v>Add - 3</v>
      </c>
      <c r="C14" s="43" t="str">
        <f t="shared" si="2"/>
        <v/>
      </c>
      <c r="D14" s="43" t="s">
        <v>69</v>
      </c>
      <c r="E14" s="43" t="s">
        <v>61</v>
      </c>
      <c r="F14" s="44" t="s">
        <v>70</v>
      </c>
      <c r="G14" s="45" t="s">
        <v>71</v>
      </c>
      <c r="H14" s="44" t="s">
        <v>68</v>
      </c>
      <c r="I14" s="46">
        <v>45317.0</v>
      </c>
      <c r="J14" s="47" t="s">
        <v>14</v>
      </c>
      <c r="K14" s="46">
        <v>45317.0</v>
      </c>
      <c r="L14" s="47" t="s">
        <v>14</v>
      </c>
      <c r="M14" s="42" t="s">
        <v>8</v>
      </c>
    </row>
    <row r="15" ht="51.0" customHeight="1">
      <c r="A15" s="35">
        <v>4.0</v>
      </c>
      <c r="B15" s="36" t="str">
        <f t="shared" si="1"/>
        <v>Add - 4</v>
      </c>
      <c r="C15" s="36" t="str">
        <f t="shared" si="2"/>
        <v/>
      </c>
      <c r="D15" s="36" t="s">
        <v>72</v>
      </c>
      <c r="E15" s="36" t="s">
        <v>61</v>
      </c>
      <c r="F15" s="37" t="s">
        <v>73</v>
      </c>
      <c r="G15" s="48" t="s">
        <v>74</v>
      </c>
      <c r="H15" s="37" t="s">
        <v>75</v>
      </c>
      <c r="I15" s="39">
        <v>45317.0</v>
      </c>
      <c r="J15" s="40" t="s">
        <v>14</v>
      </c>
      <c r="K15" s="39">
        <v>45317.0</v>
      </c>
      <c r="L15" s="40" t="s">
        <v>14</v>
      </c>
      <c r="M15" s="35" t="s">
        <v>8</v>
      </c>
    </row>
    <row r="16" ht="52.5" customHeight="1">
      <c r="A16" s="42">
        <v>5.0</v>
      </c>
      <c r="B16" s="43" t="str">
        <f t="shared" si="1"/>
        <v>Add - 5</v>
      </c>
      <c r="C16" s="43" t="str">
        <f t="shared" si="2"/>
        <v/>
      </c>
      <c r="D16" s="43" t="s">
        <v>76</v>
      </c>
      <c r="E16" s="43" t="s">
        <v>61</v>
      </c>
      <c r="F16" s="44" t="s">
        <v>76</v>
      </c>
      <c r="G16" s="45"/>
      <c r="H16" s="49" t="s">
        <v>77</v>
      </c>
      <c r="I16" s="46">
        <v>45317.0</v>
      </c>
      <c r="J16" s="47" t="s">
        <v>14</v>
      </c>
      <c r="K16" s="46">
        <v>45317.0</v>
      </c>
      <c r="L16" s="47" t="s">
        <v>14</v>
      </c>
      <c r="M16" s="42" t="s">
        <v>8</v>
      </c>
    </row>
    <row r="17" ht="52.5" customHeight="1">
      <c r="A17" s="35">
        <v>6.0</v>
      </c>
      <c r="B17" s="36" t="str">
        <f t="shared" si="1"/>
        <v>Add - 6</v>
      </c>
      <c r="C17" s="36" t="str">
        <f t="shared" si="2"/>
        <v/>
      </c>
      <c r="D17" s="36" t="s">
        <v>78</v>
      </c>
      <c r="E17" s="36" t="s">
        <v>61</v>
      </c>
      <c r="F17" s="37" t="s">
        <v>78</v>
      </c>
      <c r="G17" s="41"/>
      <c r="H17" s="37" t="s">
        <v>79</v>
      </c>
      <c r="I17" s="39">
        <v>45317.0</v>
      </c>
      <c r="J17" s="40" t="s">
        <v>14</v>
      </c>
      <c r="K17" s="39">
        <v>45317.0</v>
      </c>
      <c r="L17" s="40" t="s">
        <v>14</v>
      </c>
      <c r="M17" s="35" t="s">
        <v>8</v>
      </c>
    </row>
    <row r="18" ht="52.5" customHeight="1">
      <c r="A18" s="35">
        <v>7.0</v>
      </c>
      <c r="B18" s="36" t="str">
        <f t="shared" si="1"/>
        <v>Add - 7</v>
      </c>
      <c r="C18" s="36" t="str">
        <f t="shared" si="2"/>
        <v/>
      </c>
      <c r="D18" s="36" t="s">
        <v>80</v>
      </c>
      <c r="E18" s="36" t="s">
        <v>61</v>
      </c>
      <c r="F18" s="37" t="s">
        <v>73</v>
      </c>
      <c r="G18" s="41" t="s">
        <v>81</v>
      </c>
      <c r="H18" s="37" t="s">
        <v>82</v>
      </c>
      <c r="I18" s="39">
        <v>45317.0</v>
      </c>
      <c r="J18" s="40" t="s">
        <v>14</v>
      </c>
      <c r="K18" s="39">
        <v>45317.0</v>
      </c>
      <c r="L18" s="40" t="s">
        <v>14</v>
      </c>
      <c r="M18" s="35" t="s">
        <v>8</v>
      </c>
    </row>
    <row r="19" ht="13.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ht="13.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ht="13.5" customHeight="1">
      <c r="J21" s="50"/>
      <c r="L21" s="50"/>
    </row>
    <row r="22" ht="13.5" customHeight="1">
      <c r="J22" s="50"/>
      <c r="L22" s="50"/>
    </row>
    <row r="23" ht="13.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ht="13.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24 L12:L24">
    <cfRule type="containsText" dxfId="0" priority="1" operator="containsText" text="SKIPPED">
      <formula>NOT(ISERROR(SEARCH(("SKIPPED"),(J12))))</formula>
    </cfRule>
  </conditionalFormatting>
  <conditionalFormatting sqref="J12:J24 L12:L24">
    <cfRule type="containsText" dxfId="1" priority="2" operator="containsText" text="Not Implemented">
      <formula>NOT(ISERROR(SEARCH(("Not Implemented"),(J12))))</formula>
    </cfRule>
  </conditionalFormatting>
  <conditionalFormatting sqref="J12:J24 L12:L24">
    <cfRule type="containsText" dxfId="2" priority="3" operator="containsText" text="FAIL">
      <formula>NOT(ISERROR(SEARCH(("FAIL"),(J12))))</formula>
    </cfRule>
  </conditionalFormatting>
  <conditionalFormatting sqref="J12:J24 L12:L24">
    <cfRule type="containsText" dxfId="3" priority="4" operator="containsText" text="PASS">
      <formula>NOT(ISERROR(SEARCH(("PASS"),(J12))))</formula>
    </cfRule>
  </conditionalFormatting>
  <dataValidations>
    <dataValidation type="list" allowBlank="1" showErrorMessage="1" sqref="J12:J24 L12:L24">
      <formula1>'Test report '!$B$15:$B$18</formula1>
    </dataValidation>
    <dataValidation type="list" allowBlank="1" showErrorMessage="1" sqref="C3:C4">
      <formula1>'Test report '!$B$8:$B$12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3.13"/>
    <col customWidth="1" min="3" max="3" width="14.0"/>
    <col customWidth="1" min="4" max="4" width="19.75"/>
    <col customWidth="1" min="5" max="5" width="17.25"/>
    <col customWidth="1" min="6" max="6" width="21.5"/>
    <col customWidth="1" min="7" max="7" width="18.88"/>
    <col customWidth="1" min="8" max="8" width="37.63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20.75"/>
    <col customWidth="1" min="14" max="26" width="8.63"/>
  </cols>
  <sheetData>
    <row r="1" ht="13.5" customHeight="1">
      <c r="A1" s="23" t="s">
        <v>39</v>
      </c>
      <c r="B1" s="3"/>
      <c r="C1" s="24"/>
      <c r="D1" s="3"/>
      <c r="E1" s="25"/>
      <c r="F1" s="25"/>
      <c r="G1" s="25"/>
      <c r="H1" s="25"/>
      <c r="I1" s="25"/>
      <c r="J1" s="25"/>
      <c r="K1" s="25"/>
      <c r="L1" s="4"/>
    </row>
    <row r="2" ht="13.5" customHeight="1">
      <c r="A2" s="23" t="s">
        <v>40</v>
      </c>
      <c r="B2" s="3"/>
      <c r="C2" s="26" t="s">
        <v>83</v>
      </c>
      <c r="D2" s="3"/>
      <c r="E2" s="25"/>
      <c r="F2" s="25"/>
      <c r="G2" s="25"/>
      <c r="H2" s="25"/>
      <c r="I2" s="25"/>
      <c r="J2" s="25"/>
      <c r="K2" s="25"/>
      <c r="L2" s="4"/>
    </row>
    <row r="3" ht="13.5" customHeight="1">
      <c r="A3" s="23" t="s">
        <v>42</v>
      </c>
      <c r="B3" s="3"/>
      <c r="C3" s="24"/>
      <c r="D3" s="3"/>
      <c r="E3" s="25"/>
      <c r="F3" s="25"/>
      <c r="G3" s="25"/>
      <c r="H3" s="25"/>
      <c r="I3" s="25"/>
      <c r="J3" s="25"/>
      <c r="K3" s="25"/>
      <c r="L3" s="4"/>
    </row>
    <row r="4" ht="13.5" customHeight="1">
      <c r="A4" s="23" t="s">
        <v>7</v>
      </c>
      <c r="B4" s="3"/>
      <c r="C4" s="24" t="s">
        <v>9</v>
      </c>
      <c r="D4" s="3"/>
      <c r="E4" s="25"/>
      <c r="F4" s="25"/>
      <c r="H4" s="25"/>
      <c r="I4" s="25"/>
      <c r="J4" s="25"/>
      <c r="K4" s="25"/>
      <c r="L4" s="4"/>
    </row>
    <row r="5" ht="13.5" customHeight="1">
      <c r="A5" s="27" t="s">
        <v>43</v>
      </c>
      <c r="B5" s="28"/>
      <c r="C5" s="29" t="s">
        <v>44</v>
      </c>
      <c r="D5" s="29" t="s">
        <v>14</v>
      </c>
      <c r="E5" s="29" t="s">
        <v>15</v>
      </c>
      <c r="F5" s="29" t="s">
        <v>45</v>
      </c>
      <c r="G5" s="29" t="s">
        <v>16</v>
      </c>
      <c r="I5" s="25"/>
      <c r="J5" s="25"/>
      <c r="K5" s="25"/>
      <c r="L5" s="30"/>
    </row>
    <row r="6" ht="13.5" customHeight="1">
      <c r="A6" s="31"/>
      <c r="B6" s="32"/>
      <c r="C6" s="18">
        <f>COUNTIF($J$12:$J$485, "&lt;&gt;")</f>
        <v>7</v>
      </c>
      <c r="D6" s="18">
        <f>COUNTIF($J$12:$J$484, "PASS")</f>
        <v>7</v>
      </c>
      <c r="E6" s="18">
        <f>COUNTIF($J$12:$J$487,"FAIL")</f>
        <v>0</v>
      </c>
      <c r="F6" s="18">
        <f>COUNTIF($J$12:$J$487,"NOT IMPLEMENTED")</f>
        <v>0</v>
      </c>
      <c r="G6" s="18">
        <f>COUNTIF($J$12:$J$487,"SKIPPED")</f>
        <v>0</v>
      </c>
      <c r="I6" s="25"/>
      <c r="J6" s="25"/>
      <c r="K6" s="25"/>
      <c r="L6" s="4"/>
    </row>
    <row r="7" ht="13.5" customHeight="1">
      <c r="A7" s="27" t="s">
        <v>46</v>
      </c>
      <c r="B7" s="28"/>
      <c r="C7" s="29" t="s">
        <v>44</v>
      </c>
      <c r="D7" s="29" t="s">
        <v>14</v>
      </c>
      <c r="E7" s="29" t="s">
        <v>15</v>
      </c>
      <c r="F7" s="29" t="s">
        <v>45</v>
      </c>
      <c r="G7" s="29" t="s">
        <v>16</v>
      </c>
      <c r="I7" s="25"/>
      <c r="J7" s="25"/>
      <c r="K7" s="25"/>
      <c r="L7" s="4"/>
    </row>
    <row r="8" ht="13.5" customHeight="1">
      <c r="A8" s="31"/>
      <c r="B8" s="32"/>
      <c r="C8" s="18">
        <f>COUNTIF($L$12:$L$485, "&lt;&gt;")</f>
        <v>7</v>
      </c>
      <c r="D8" s="18">
        <f>COUNTIF($L$12:$L$485, "PASS")</f>
        <v>7</v>
      </c>
      <c r="E8" s="18">
        <f>COUNTIF($L$12:$L$485,"FAIL")</f>
        <v>0</v>
      </c>
      <c r="F8" s="18">
        <f>COUNTIF($L$12:$L$485,"NOT IMPLEMENTED")</f>
        <v>0</v>
      </c>
      <c r="G8" s="18">
        <f>COUNTIF($L$12:$L$485,"SKIPPED")</f>
        <v>0</v>
      </c>
      <c r="I8" s="25"/>
      <c r="J8" s="25"/>
      <c r="K8" s="25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3" t="s">
        <v>47</v>
      </c>
      <c r="B10" s="33" t="s">
        <v>48</v>
      </c>
      <c r="C10" s="34" t="s">
        <v>49</v>
      </c>
      <c r="D10" s="33" t="s">
        <v>50</v>
      </c>
      <c r="E10" s="33" t="s">
        <v>51</v>
      </c>
      <c r="F10" s="33" t="s">
        <v>52</v>
      </c>
      <c r="G10" s="33" t="s">
        <v>53</v>
      </c>
      <c r="H10" s="33" t="s">
        <v>54</v>
      </c>
      <c r="I10" s="33" t="s">
        <v>55</v>
      </c>
      <c r="J10" s="33" t="s">
        <v>56</v>
      </c>
      <c r="K10" s="33" t="s">
        <v>57</v>
      </c>
      <c r="L10" s="33" t="s">
        <v>58</v>
      </c>
      <c r="M10" s="33" t="s">
        <v>59</v>
      </c>
    </row>
    <row r="11" ht="13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ht="13.5" customHeight="1">
      <c r="A12" s="35">
        <v>1.0</v>
      </c>
      <c r="B12" s="36" t="str">
        <f t="shared" ref="B12:B18" si="1">CONCATENATE($C$2, " - ", A12)</f>
        <v>Sub - 1</v>
      </c>
      <c r="C12" s="36" t="str">
        <f t="shared" ref="C12:C18" si="2">$C$1</f>
        <v/>
      </c>
      <c r="D12" s="36" t="s">
        <v>60</v>
      </c>
      <c r="E12" s="36" t="s">
        <v>61</v>
      </c>
      <c r="F12" s="51" t="s">
        <v>84</v>
      </c>
      <c r="G12" s="38" t="s">
        <v>63</v>
      </c>
      <c r="H12" s="37" t="s">
        <v>85</v>
      </c>
      <c r="I12" s="39">
        <v>45317.0</v>
      </c>
      <c r="J12" s="40" t="s">
        <v>14</v>
      </c>
      <c r="K12" s="39">
        <v>45317.0</v>
      </c>
      <c r="L12" s="40" t="s">
        <v>14</v>
      </c>
      <c r="M12" s="35" t="s">
        <v>9</v>
      </c>
    </row>
    <row r="13" ht="13.5" customHeight="1">
      <c r="A13" s="35">
        <v>2.0</v>
      </c>
      <c r="B13" s="36" t="str">
        <f t="shared" si="1"/>
        <v>Sub - 2</v>
      </c>
      <c r="C13" s="36" t="str">
        <f t="shared" si="2"/>
        <v/>
      </c>
      <c r="D13" s="36" t="s">
        <v>65</v>
      </c>
      <c r="E13" s="36" t="s">
        <v>61</v>
      </c>
      <c r="F13" s="51" t="s">
        <v>86</v>
      </c>
      <c r="G13" s="41" t="s">
        <v>67</v>
      </c>
      <c r="H13" s="37" t="s">
        <v>68</v>
      </c>
      <c r="I13" s="39">
        <v>45317.0</v>
      </c>
      <c r="J13" s="40" t="s">
        <v>14</v>
      </c>
      <c r="K13" s="39">
        <v>45317.0</v>
      </c>
      <c r="L13" s="40" t="s">
        <v>14</v>
      </c>
      <c r="M13" s="35" t="s">
        <v>9</v>
      </c>
    </row>
    <row r="14" ht="13.5" customHeight="1">
      <c r="A14" s="35">
        <v>3.0</v>
      </c>
      <c r="B14" s="36" t="str">
        <f t="shared" si="1"/>
        <v>Sub - 3</v>
      </c>
      <c r="C14" s="36" t="str">
        <f t="shared" si="2"/>
        <v/>
      </c>
      <c r="D14" s="36" t="s">
        <v>69</v>
      </c>
      <c r="E14" s="36" t="s">
        <v>61</v>
      </c>
      <c r="F14" s="51" t="s">
        <v>87</v>
      </c>
      <c r="G14" s="41" t="s">
        <v>71</v>
      </c>
      <c r="H14" s="37" t="s">
        <v>68</v>
      </c>
      <c r="I14" s="39">
        <v>45317.0</v>
      </c>
      <c r="J14" s="40" t="s">
        <v>14</v>
      </c>
      <c r="K14" s="39">
        <v>45317.0</v>
      </c>
      <c r="L14" s="40" t="s">
        <v>14</v>
      </c>
      <c r="M14" s="35" t="s">
        <v>9</v>
      </c>
    </row>
    <row r="15" ht="13.5" customHeight="1">
      <c r="A15" s="35">
        <v>4.0</v>
      </c>
      <c r="B15" s="36" t="str">
        <f t="shared" si="1"/>
        <v>Sub - 4</v>
      </c>
      <c r="C15" s="36" t="str">
        <f t="shared" si="2"/>
        <v/>
      </c>
      <c r="D15" s="36" t="s">
        <v>72</v>
      </c>
      <c r="E15" s="36" t="s">
        <v>61</v>
      </c>
      <c r="F15" s="51" t="s">
        <v>88</v>
      </c>
      <c r="G15" s="48" t="s">
        <v>74</v>
      </c>
      <c r="H15" s="37" t="s">
        <v>75</v>
      </c>
      <c r="I15" s="39">
        <v>45317.0</v>
      </c>
      <c r="J15" s="40" t="s">
        <v>14</v>
      </c>
      <c r="K15" s="39">
        <v>45317.0</v>
      </c>
      <c r="L15" s="40" t="s">
        <v>14</v>
      </c>
      <c r="M15" s="35" t="s">
        <v>9</v>
      </c>
    </row>
    <row r="16" ht="13.5" customHeight="1">
      <c r="A16" s="35">
        <v>5.0</v>
      </c>
      <c r="B16" s="36" t="str">
        <f t="shared" si="1"/>
        <v>Sub - 5</v>
      </c>
      <c r="C16" s="36" t="str">
        <f t="shared" si="2"/>
        <v/>
      </c>
      <c r="D16" s="36" t="s">
        <v>76</v>
      </c>
      <c r="E16" s="36" t="s">
        <v>61</v>
      </c>
      <c r="F16" s="37" t="s">
        <v>76</v>
      </c>
      <c r="G16" s="41"/>
      <c r="H16" s="51" t="s">
        <v>77</v>
      </c>
      <c r="I16" s="39">
        <v>45317.0</v>
      </c>
      <c r="J16" s="40" t="s">
        <v>14</v>
      </c>
      <c r="K16" s="39">
        <v>45317.0</v>
      </c>
      <c r="L16" s="40" t="s">
        <v>14</v>
      </c>
      <c r="M16" s="35" t="s">
        <v>9</v>
      </c>
    </row>
    <row r="17" ht="13.5" customHeight="1">
      <c r="A17" s="35">
        <v>6.0</v>
      </c>
      <c r="B17" s="36" t="str">
        <f t="shared" si="1"/>
        <v>Sub - 6</v>
      </c>
      <c r="C17" s="36" t="str">
        <f t="shared" si="2"/>
        <v/>
      </c>
      <c r="D17" s="36" t="s">
        <v>78</v>
      </c>
      <c r="E17" s="36" t="s">
        <v>61</v>
      </c>
      <c r="F17" s="37" t="s">
        <v>78</v>
      </c>
      <c r="G17" s="41"/>
      <c r="H17" s="37" t="s">
        <v>79</v>
      </c>
      <c r="I17" s="39">
        <v>45317.0</v>
      </c>
      <c r="J17" s="40" t="s">
        <v>14</v>
      </c>
      <c r="K17" s="39">
        <v>45317.0</v>
      </c>
      <c r="L17" s="40" t="s">
        <v>14</v>
      </c>
      <c r="M17" s="35" t="s">
        <v>9</v>
      </c>
    </row>
    <row r="18" ht="13.5" customHeight="1">
      <c r="A18" s="35">
        <v>7.0</v>
      </c>
      <c r="B18" s="36" t="str">
        <f t="shared" si="1"/>
        <v>Sub - 7</v>
      </c>
      <c r="C18" s="36" t="str">
        <f t="shared" si="2"/>
        <v/>
      </c>
      <c r="D18" s="36" t="s">
        <v>80</v>
      </c>
      <c r="E18" s="36" t="s">
        <v>61</v>
      </c>
      <c r="F18" s="37" t="s">
        <v>88</v>
      </c>
      <c r="G18" s="41" t="s">
        <v>81</v>
      </c>
      <c r="H18" s="37" t="s">
        <v>82</v>
      </c>
      <c r="I18" s="39">
        <v>45317.0</v>
      </c>
      <c r="J18" s="40" t="s">
        <v>14</v>
      </c>
      <c r="K18" s="39">
        <v>45317.0</v>
      </c>
      <c r="L18" s="40" t="s">
        <v>14</v>
      </c>
      <c r="M18" s="35" t="s">
        <v>9</v>
      </c>
    </row>
    <row r="19" ht="13.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ht="13.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20 L12:L20">
    <cfRule type="containsText" dxfId="0" priority="1" operator="containsText" text="SKIPPED">
      <formula>NOT(ISERROR(SEARCH(("SKIPPED"),(J12))))</formula>
    </cfRule>
  </conditionalFormatting>
  <conditionalFormatting sqref="J12:J20 L12:L20">
    <cfRule type="containsText" dxfId="1" priority="2" operator="containsText" text="Not Implemented">
      <formula>NOT(ISERROR(SEARCH(("Not Implemented"),(J12))))</formula>
    </cfRule>
  </conditionalFormatting>
  <conditionalFormatting sqref="J12:J20 L12:L20">
    <cfRule type="containsText" dxfId="2" priority="3" operator="containsText" text="FAIL">
      <formula>NOT(ISERROR(SEARCH(("FAIL"),(J12))))</formula>
    </cfRule>
  </conditionalFormatting>
  <conditionalFormatting sqref="J12:J20 L12:L20">
    <cfRule type="containsText" dxfId="3" priority="4" operator="containsText" text="PASS">
      <formula>NOT(ISERROR(SEARCH(("PASS"),(J12))))</formula>
    </cfRule>
  </conditionalFormatting>
  <conditionalFormatting sqref="J19:J20 L19:L20">
    <cfRule type="containsText" dxfId="0" priority="5" operator="containsText" text="SKIPPED">
      <formula>NOT(ISERROR(SEARCH(("SKIPPED"),(J19))))</formula>
    </cfRule>
  </conditionalFormatting>
  <conditionalFormatting sqref="J19:J20 L19:L20">
    <cfRule type="containsText" dxfId="1" priority="6" operator="containsText" text="Not Implemented">
      <formula>NOT(ISERROR(SEARCH(("Not Implemented"),(J19))))</formula>
    </cfRule>
  </conditionalFormatting>
  <conditionalFormatting sqref="J19:J20 L19:L20">
    <cfRule type="containsText" dxfId="2" priority="7" operator="containsText" text="FAIL">
      <formula>NOT(ISERROR(SEARCH(("FAIL"),(J19))))</formula>
    </cfRule>
  </conditionalFormatting>
  <conditionalFormatting sqref="J19:J20 L19:L20">
    <cfRule type="containsText" dxfId="3" priority="8" operator="containsText" text="PASS">
      <formula>NOT(ISERROR(SEARCH(("PASS"),(J19))))</formula>
    </cfRule>
  </conditionalFormatting>
  <dataValidations>
    <dataValidation type="list" allowBlank="1" showErrorMessage="1" sqref="J12:J20 L12:L20">
      <formula1>'Test report '!$B$15:$B$18</formula1>
    </dataValidation>
    <dataValidation type="list" allowBlank="1" showErrorMessage="1" sqref="C3:C4">
      <formula1>'Test report '!$B$8:$B$12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3.13"/>
    <col customWidth="1" min="3" max="3" width="15.63"/>
    <col customWidth="1" min="4" max="4" width="19.75"/>
    <col customWidth="1" min="5" max="5" width="17.25"/>
    <col customWidth="1" min="6" max="6" width="21.5"/>
    <col customWidth="1" min="7" max="7" width="17.25"/>
    <col customWidth="1" min="8" max="8" width="37.75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17.63"/>
    <col customWidth="1" min="14" max="26" width="8.63"/>
  </cols>
  <sheetData>
    <row r="1" ht="13.5" customHeight="1">
      <c r="A1" s="23" t="s">
        <v>39</v>
      </c>
      <c r="B1" s="3"/>
      <c r="C1" s="24"/>
      <c r="D1" s="3"/>
      <c r="E1" s="25"/>
      <c r="F1" s="25"/>
      <c r="G1" s="25"/>
      <c r="H1" s="25"/>
      <c r="I1" s="25"/>
      <c r="J1" s="25"/>
      <c r="K1" s="25"/>
      <c r="L1" s="4"/>
    </row>
    <row r="2" ht="13.5" customHeight="1">
      <c r="A2" s="23" t="s">
        <v>40</v>
      </c>
      <c r="B2" s="3"/>
      <c r="C2" s="26" t="s">
        <v>89</v>
      </c>
      <c r="D2" s="3"/>
      <c r="E2" s="25"/>
      <c r="F2" s="25"/>
      <c r="G2" s="25"/>
      <c r="H2" s="25"/>
      <c r="I2" s="25"/>
      <c r="J2" s="25"/>
      <c r="K2" s="25"/>
      <c r="L2" s="4"/>
    </row>
    <row r="3" ht="13.5" customHeight="1">
      <c r="A3" s="23" t="s">
        <v>42</v>
      </c>
      <c r="B3" s="3"/>
      <c r="C3" s="24"/>
      <c r="D3" s="3"/>
      <c r="E3" s="25"/>
      <c r="F3" s="25"/>
      <c r="G3" s="25"/>
      <c r="H3" s="25"/>
      <c r="I3" s="25"/>
      <c r="J3" s="25"/>
      <c r="K3" s="25"/>
      <c r="L3" s="4"/>
    </row>
    <row r="4" ht="13.5" customHeight="1">
      <c r="A4" s="23" t="s">
        <v>7</v>
      </c>
      <c r="B4" s="3"/>
      <c r="C4" s="24" t="s">
        <v>10</v>
      </c>
      <c r="D4" s="3"/>
      <c r="E4" s="25"/>
      <c r="F4" s="25"/>
      <c r="H4" s="25"/>
      <c r="I4" s="25"/>
      <c r="J4" s="25"/>
      <c r="K4" s="25"/>
      <c r="L4" s="4"/>
    </row>
    <row r="5" ht="13.5" customHeight="1">
      <c r="A5" s="27" t="s">
        <v>43</v>
      </c>
      <c r="B5" s="28"/>
      <c r="C5" s="29" t="s">
        <v>44</v>
      </c>
      <c r="D5" s="29" t="s">
        <v>14</v>
      </c>
      <c r="E5" s="29" t="s">
        <v>15</v>
      </c>
      <c r="F5" s="29" t="s">
        <v>45</v>
      </c>
      <c r="G5" s="29" t="s">
        <v>16</v>
      </c>
      <c r="I5" s="25"/>
      <c r="J5" s="25"/>
      <c r="K5" s="25"/>
      <c r="L5" s="30"/>
    </row>
    <row r="6" ht="13.5" customHeight="1">
      <c r="A6" s="31"/>
      <c r="B6" s="32"/>
      <c r="C6" s="18">
        <f>COUNTIF($J$12:$J$485, "&lt;&gt;")</f>
        <v>7</v>
      </c>
      <c r="D6" s="18">
        <f>COUNTIF($J$12:$J$484, "PASS")</f>
        <v>7</v>
      </c>
      <c r="E6" s="18">
        <f>COUNTIF($J$12:$J$487,"FAIL")</f>
        <v>0</v>
      </c>
      <c r="F6" s="18">
        <f>COUNTIF($J$12:$J$487,"NOT IMPLEMENTED")</f>
        <v>0</v>
      </c>
      <c r="G6" s="18">
        <f>COUNTIF($J$12:$J$487,"SKIPPED")</f>
        <v>0</v>
      </c>
      <c r="I6" s="25"/>
      <c r="J6" s="25"/>
      <c r="K6" s="25"/>
      <c r="L6" s="4"/>
    </row>
    <row r="7" ht="13.5" customHeight="1">
      <c r="A7" s="27" t="s">
        <v>46</v>
      </c>
      <c r="B7" s="28"/>
      <c r="C7" s="29" t="s">
        <v>44</v>
      </c>
      <c r="D7" s="29" t="s">
        <v>14</v>
      </c>
      <c r="E7" s="29" t="s">
        <v>15</v>
      </c>
      <c r="F7" s="29" t="s">
        <v>45</v>
      </c>
      <c r="G7" s="29" t="s">
        <v>16</v>
      </c>
      <c r="I7" s="25"/>
      <c r="J7" s="25"/>
      <c r="K7" s="25"/>
      <c r="L7" s="4"/>
    </row>
    <row r="8" ht="13.5" customHeight="1">
      <c r="A8" s="31"/>
      <c r="B8" s="32"/>
      <c r="C8" s="18">
        <f>COUNTIF($L$12:$L$485, "&lt;&gt;")</f>
        <v>7</v>
      </c>
      <c r="D8" s="18">
        <f>COUNTIF($L$12:$L$485, "PASS")</f>
        <v>7</v>
      </c>
      <c r="E8" s="18">
        <f>COUNTIF($L$12:$L$485,"FAIL")</f>
        <v>0</v>
      </c>
      <c r="F8" s="18">
        <f>COUNTIF($L$12:$L$485,"NOT IMPLEMENTED")</f>
        <v>0</v>
      </c>
      <c r="G8" s="18">
        <f>COUNTIF($L$12:$L$485,"SKIPPED")</f>
        <v>0</v>
      </c>
      <c r="I8" s="25"/>
      <c r="J8" s="25"/>
      <c r="K8" s="25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3" t="s">
        <v>47</v>
      </c>
      <c r="B10" s="33" t="s">
        <v>48</v>
      </c>
      <c r="C10" s="34" t="s">
        <v>49</v>
      </c>
      <c r="D10" s="33" t="s">
        <v>50</v>
      </c>
      <c r="E10" s="33" t="s">
        <v>51</v>
      </c>
      <c r="F10" s="33" t="s">
        <v>52</v>
      </c>
      <c r="G10" s="33" t="s">
        <v>53</v>
      </c>
      <c r="H10" s="33" t="s">
        <v>54</v>
      </c>
      <c r="I10" s="33" t="s">
        <v>55</v>
      </c>
      <c r="J10" s="33" t="s">
        <v>56</v>
      </c>
      <c r="K10" s="33" t="s">
        <v>57</v>
      </c>
      <c r="L10" s="33" t="s">
        <v>58</v>
      </c>
      <c r="M10" s="33" t="s">
        <v>59</v>
      </c>
    </row>
    <row r="11" ht="13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ht="13.5" customHeight="1">
      <c r="A12" s="35">
        <v>1.0</v>
      </c>
      <c r="B12" s="36" t="str">
        <f t="shared" ref="B12:B18" si="1">CONCATENATE($C$2, " - ", A12)</f>
        <v>Multi - 1</v>
      </c>
      <c r="C12" s="36" t="str">
        <f t="shared" ref="C12:C18" si="2">$C$1</f>
        <v/>
      </c>
      <c r="D12" s="36" t="s">
        <v>60</v>
      </c>
      <c r="E12" s="36" t="s">
        <v>61</v>
      </c>
      <c r="F12" s="37" t="s">
        <v>90</v>
      </c>
      <c r="G12" s="38" t="s">
        <v>63</v>
      </c>
      <c r="H12" s="37" t="s">
        <v>91</v>
      </c>
      <c r="I12" s="39">
        <v>45317.0</v>
      </c>
      <c r="J12" s="40" t="s">
        <v>14</v>
      </c>
      <c r="K12" s="39">
        <v>45317.0</v>
      </c>
      <c r="L12" s="40" t="s">
        <v>14</v>
      </c>
      <c r="M12" s="35" t="s">
        <v>10</v>
      </c>
    </row>
    <row r="13" ht="13.5" customHeight="1">
      <c r="A13" s="35">
        <v>2.0</v>
      </c>
      <c r="B13" s="36" t="str">
        <f t="shared" si="1"/>
        <v>Multi - 2</v>
      </c>
      <c r="C13" s="36" t="str">
        <f t="shared" si="2"/>
        <v/>
      </c>
      <c r="D13" s="36" t="s">
        <v>65</v>
      </c>
      <c r="E13" s="36" t="s">
        <v>61</v>
      </c>
      <c r="F13" s="37" t="s">
        <v>92</v>
      </c>
      <c r="G13" s="41" t="s">
        <v>67</v>
      </c>
      <c r="H13" s="37" t="s">
        <v>68</v>
      </c>
      <c r="I13" s="39">
        <v>45317.0</v>
      </c>
      <c r="J13" s="40" t="s">
        <v>14</v>
      </c>
      <c r="K13" s="39">
        <v>45317.0</v>
      </c>
      <c r="L13" s="40" t="s">
        <v>14</v>
      </c>
      <c r="M13" s="35" t="s">
        <v>10</v>
      </c>
    </row>
    <row r="14" ht="13.5" customHeight="1">
      <c r="A14" s="35">
        <v>3.0</v>
      </c>
      <c r="B14" s="36" t="str">
        <f t="shared" si="1"/>
        <v>Multi - 3</v>
      </c>
      <c r="C14" s="36" t="str">
        <f t="shared" si="2"/>
        <v/>
      </c>
      <c r="D14" s="36" t="s">
        <v>69</v>
      </c>
      <c r="E14" s="36" t="s">
        <v>61</v>
      </c>
      <c r="F14" s="37" t="s">
        <v>93</v>
      </c>
      <c r="G14" s="41" t="s">
        <v>71</v>
      </c>
      <c r="H14" s="37" t="s">
        <v>68</v>
      </c>
      <c r="I14" s="39">
        <v>45317.0</v>
      </c>
      <c r="J14" s="40" t="s">
        <v>14</v>
      </c>
      <c r="K14" s="39">
        <v>45317.0</v>
      </c>
      <c r="L14" s="40" t="s">
        <v>14</v>
      </c>
      <c r="M14" s="35" t="s">
        <v>10</v>
      </c>
    </row>
    <row r="15" ht="13.5" customHeight="1">
      <c r="A15" s="35">
        <v>4.0</v>
      </c>
      <c r="B15" s="36" t="str">
        <f t="shared" si="1"/>
        <v>Multi - 4</v>
      </c>
      <c r="C15" s="36" t="str">
        <f t="shared" si="2"/>
        <v/>
      </c>
      <c r="D15" s="36" t="s">
        <v>72</v>
      </c>
      <c r="E15" s="36" t="s">
        <v>61</v>
      </c>
      <c r="F15" s="37" t="s">
        <v>94</v>
      </c>
      <c r="G15" s="48" t="s">
        <v>74</v>
      </c>
      <c r="H15" s="37" t="s">
        <v>75</v>
      </c>
      <c r="I15" s="39">
        <v>45317.0</v>
      </c>
      <c r="J15" s="40" t="s">
        <v>14</v>
      </c>
      <c r="K15" s="39">
        <v>45317.0</v>
      </c>
      <c r="L15" s="40" t="s">
        <v>14</v>
      </c>
      <c r="M15" s="35" t="s">
        <v>10</v>
      </c>
    </row>
    <row r="16" ht="13.5" customHeight="1">
      <c r="A16" s="35">
        <v>5.0</v>
      </c>
      <c r="B16" s="36" t="str">
        <f t="shared" si="1"/>
        <v>Multi - 5</v>
      </c>
      <c r="C16" s="36" t="str">
        <f t="shared" si="2"/>
        <v/>
      </c>
      <c r="D16" s="36" t="s">
        <v>76</v>
      </c>
      <c r="E16" s="36" t="s">
        <v>61</v>
      </c>
      <c r="F16" s="37" t="s">
        <v>76</v>
      </c>
      <c r="G16" s="41"/>
      <c r="H16" s="51" t="s">
        <v>77</v>
      </c>
      <c r="I16" s="39">
        <v>45317.0</v>
      </c>
      <c r="J16" s="40" t="s">
        <v>14</v>
      </c>
      <c r="K16" s="39">
        <v>45317.0</v>
      </c>
      <c r="L16" s="40" t="s">
        <v>14</v>
      </c>
      <c r="M16" s="35" t="s">
        <v>10</v>
      </c>
    </row>
    <row r="17" ht="20.25" customHeight="1">
      <c r="A17" s="35">
        <v>6.0</v>
      </c>
      <c r="B17" s="36" t="str">
        <f t="shared" si="1"/>
        <v>Multi - 6</v>
      </c>
      <c r="C17" s="36" t="str">
        <f t="shared" si="2"/>
        <v/>
      </c>
      <c r="D17" s="36" t="s">
        <v>78</v>
      </c>
      <c r="E17" s="36" t="s">
        <v>61</v>
      </c>
      <c r="F17" s="37" t="s">
        <v>78</v>
      </c>
      <c r="G17" s="41"/>
      <c r="H17" s="37" t="s">
        <v>79</v>
      </c>
      <c r="I17" s="39">
        <v>45317.0</v>
      </c>
      <c r="J17" s="40" t="s">
        <v>14</v>
      </c>
      <c r="K17" s="39">
        <v>45317.0</v>
      </c>
      <c r="L17" s="40" t="s">
        <v>14</v>
      </c>
      <c r="M17" s="35" t="s">
        <v>10</v>
      </c>
    </row>
    <row r="18" ht="13.5" customHeight="1">
      <c r="A18" s="35">
        <v>7.0</v>
      </c>
      <c r="B18" s="36" t="str">
        <f t="shared" si="1"/>
        <v>Multi - 7</v>
      </c>
      <c r="C18" s="36" t="str">
        <f t="shared" si="2"/>
        <v/>
      </c>
      <c r="D18" s="36" t="s">
        <v>80</v>
      </c>
      <c r="E18" s="36" t="s">
        <v>61</v>
      </c>
      <c r="F18" s="37" t="s">
        <v>95</v>
      </c>
      <c r="G18" s="41" t="s">
        <v>81</v>
      </c>
      <c r="H18" s="37" t="s">
        <v>82</v>
      </c>
      <c r="I18" s="39">
        <v>45317.0</v>
      </c>
      <c r="J18" s="40" t="s">
        <v>14</v>
      </c>
      <c r="K18" s="39">
        <v>45317.0</v>
      </c>
      <c r="L18" s="40" t="s">
        <v>14</v>
      </c>
      <c r="M18" s="35" t="s">
        <v>10</v>
      </c>
    </row>
    <row r="19" ht="13.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ht="13.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20 L12:L20">
    <cfRule type="containsText" dxfId="0" priority="1" operator="containsText" text="SKIPPED">
      <formula>NOT(ISERROR(SEARCH(("SKIPPED"),(J12))))</formula>
    </cfRule>
  </conditionalFormatting>
  <conditionalFormatting sqref="J12:J20 L12:L20">
    <cfRule type="containsText" dxfId="1" priority="2" operator="containsText" text="Not Implemented">
      <formula>NOT(ISERROR(SEARCH(("Not Implemented"),(J12))))</formula>
    </cfRule>
  </conditionalFormatting>
  <conditionalFormatting sqref="J12:J20 L12:L20">
    <cfRule type="containsText" dxfId="2" priority="3" operator="containsText" text="FAIL">
      <formula>NOT(ISERROR(SEARCH(("FAIL"),(J12))))</formula>
    </cfRule>
  </conditionalFormatting>
  <conditionalFormatting sqref="J12:J20 L12:L20">
    <cfRule type="containsText" dxfId="3" priority="4" operator="containsText" text="PASS">
      <formula>NOT(ISERROR(SEARCH(("PASS"),(J12))))</formula>
    </cfRule>
  </conditionalFormatting>
  <conditionalFormatting sqref="J19:J20 L19:L20">
    <cfRule type="containsText" dxfId="0" priority="5" operator="containsText" text="SKIPPED">
      <formula>NOT(ISERROR(SEARCH(("SKIPPED"),(J19))))</formula>
    </cfRule>
  </conditionalFormatting>
  <conditionalFormatting sqref="J19:J20 L19:L20">
    <cfRule type="containsText" dxfId="1" priority="6" operator="containsText" text="Not Implemented">
      <formula>NOT(ISERROR(SEARCH(("Not Implemented"),(J19))))</formula>
    </cfRule>
  </conditionalFormatting>
  <conditionalFormatting sqref="J19:J20 L19:L20">
    <cfRule type="containsText" dxfId="2" priority="7" operator="containsText" text="FAIL">
      <formula>NOT(ISERROR(SEARCH(("FAIL"),(J19))))</formula>
    </cfRule>
  </conditionalFormatting>
  <conditionalFormatting sqref="J19:J20 L19:L20">
    <cfRule type="containsText" dxfId="3" priority="8" operator="containsText" text="PASS">
      <formula>NOT(ISERROR(SEARCH(("PASS"),(J19))))</formula>
    </cfRule>
  </conditionalFormatting>
  <dataValidations>
    <dataValidation type="list" allowBlank="1" showErrorMessage="1" sqref="J12:J20 L12:L20">
      <formula1>'Test report '!$B$15:$B$18</formula1>
    </dataValidation>
    <dataValidation type="list" allowBlank="1" showErrorMessage="1" sqref="C3:C4">
      <formula1>'Test report '!$B$8:$B$12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3.13"/>
    <col customWidth="1" min="3" max="3" width="14.13"/>
    <col customWidth="1" min="4" max="4" width="19.75"/>
    <col customWidth="1" min="5" max="5" width="17.25"/>
    <col customWidth="1" min="6" max="6" width="24.13"/>
    <col customWidth="1" min="7" max="7" width="22.5"/>
    <col customWidth="1" min="8" max="8" width="36.75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19.5"/>
    <col customWidth="1" min="14" max="26" width="8.63"/>
  </cols>
  <sheetData>
    <row r="1" ht="13.5" customHeight="1">
      <c r="A1" s="23" t="s">
        <v>39</v>
      </c>
      <c r="B1" s="3"/>
      <c r="C1" s="24"/>
      <c r="D1" s="3"/>
      <c r="E1" s="25"/>
      <c r="F1" s="25"/>
      <c r="G1" s="25"/>
      <c r="H1" s="25"/>
      <c r="I1" s="25"/>
      <c r="J1" s="25"/>
      <c r="K1" s="25"/>
      <c r="L1" s="4"/>
    </row>
    <row r="2" ht="13.5" customHeight="1">
      <c r="A2" s="23" t="s">
        <v>40</v>
      </c>
      <c r="B2" s="3"/>
      <c r="C2" s="26" t="s">
        <v>96</v>
      </c>
      <c r="D2" s="3"/>
      <c r="E2" s="25"/>
      <c r="F2" s="25"/>
      <c r="G2" s="25"/>
      <c r="H2" s="25"/>
      <c r="I2" s="25"/>
      <c r="J2" s="25"/>
      <c r="K2" s="25"/>
      <c r="L2" s="4"/>
    </row>
    <row r="3" ht="13.5" customHeight="1">
      <c r="A3" s="23" t="s">
        <v>42</v>
      </c>
      <c r="B3" s="3"/>
      <c r="C3" s="24"/>
      <c r="D3" s="3"/>
      <c r="E3" s="25"/>
      <c r="F3" s="25"/>
      <c r="G3" s="25"/>
      <c r="H3" s="25"/>
      <c r="I3" s="25"/>
      <c r="J3" s="25"/>
      <c r="K3" s="25"/>
      <c r="L3" s="4"/>
    </row>
    <row r="4" ht="13.5" customHeight="1">
      <c r="A4" s="23" t="s">
        <v>7</v>
      </c>
      <c r="B4" s="3"/>
      <c r="C4" s="24" t="s">
        <v>11</v>
      </c>
      <c r="D4" s="3"/>
      <c r="E4" s="25"/>
      <c r="F4" s="25"/>
      <c r="H4" s="25"/>
      <c r="I4" s="25"/>
      <c r="J4" s="25"/>
      <c r="K4" s="25"/>
      <c r="L4" s="4"/>
    </row>
    <row r="5" ht="13.5" customHeight="1">
      <c r="A5" s="27" t="s">
        <v>43</v>
      </c>
      <c r="B5" s="28"/>
      <c r="C5" s="29" t="s">
        <v>44</v>
      </c>
      <c r="D5" s="29" t="s">
        <v>14</v>
      </c>
      <c r="E5" s="29" t="s">
        <v>15</v>
      </c>
      <c r="F5" s="29" t="s">
        <v>45</v>
      </c>
      <c r="G5" s="29" t="s">
        <v>16</v>
      </c>
      <c r="H5" s="25"/>
      <c r="I5" s="25"/>
      <c r="J5" s="25"/>
      <c r="K5" s="25"/>
      <c r="L5" s="4"/>
    </row>
    <row r="6" ht="13.5" customHeight="1">
      <c r="A6" s="31"/>
      <c r="B6" s="32"/>
      <c r="C6" s="18">
        <f>COUNTIF($J$12:$J$480, "&lt;&gt;")</f>
        <v>8</v>
      </c>
      <c r="D6" s="18">
        <f>COUNTIF($J$12:$J$479, "PASS")</f>
        <v>8</v>
      </c>
      <c r="E6" s="18">
        <f>COUNTIF($J$12:$J$482,"FAIL")</f>
        <v>0</v>
      </c>
      <c r="F6" s="18">
        <f>COUNTIF($J$12:$J$482,"NOT IMPLEMENTED")</f>
        <v>0</v>
      </c>
      <c r="G6" s="18">
        <f>COUNTIF($J$12:$J$482,"SKIPPED")</f>
        <v>0</v>
      </c>
      <c r="I6" s="25"/>
      <c r="J6" s="25"/>
      <c r="K6" s="25"/>
      <c r="L6" s="4"/>
    </row>
    <row r="7" ht="13.5" customHeight="1">
      <c r="A7" s="27" t="s">
        <v>46</v>
      </c>
      <c r="B7" s="28"/>
      <c r="C7" s="29" t="s">
        <v>44</v>
      </c>
      <c r="D7" s="29" t="s">
        <v>14</v>
      </c>
      <c r="E7" s="29" t="s">
        <v>15</v>
      </c>
      <c r="F7" s="29" t="s">
        <v>45</v>
      </c>
      <c r="G7" s="29" t="s">
        <v>16</v>
      </c>
      <c r="I7" s="25"/>
      <c r="J7" s="25"/>
      <c r="K7" s="25"/>
      <c r="L7" s="4"/>
    </row>
    <row r="8" ht="13.5" customHeight="1">
      <c r="A8" s="31"/>
      <c r="B8" s="32"/>
      <c r="C8" s="18">
        <f>COUNTIF($L$12:$L$480, "&lt;&gt;")</f>
        <v>8</v>
      </c>
      <c r="D8" s="18">
        <f>COUNTIF($L$12:$L$480, "PASS")</f>
        <v>8</v>
      </c>
      <c r="E8" s="18">
        <f>COUNTIF($L$12:$L$480,"FAIL")</f>
        <v>0</v>
      </c>
      <c r="F8" s="18">
        <f>COUNTIF($L$12:$L$480,"NOT IMPLEMENTED")</f>
        <v>0</v>
      </c>
      <c r="G8" s="18">
        <f>COUNTIF($L$12:$L$480,"SKIPPED")</f>
        <v>0</v>
      </c>
      <c r="I8" s="25"/>
      <c r="J8" s="25"/>
      <c r="K8" s="25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3" t="s">
        <v>47</v>
      </c>
      <c r="B10" s="33" t="s">
        <v>48</v>
      </c>
      <c r="C10" s="34" t="s">
        <v>49</v>
      </c>
      <c r="D10" s="33" t="s">
        <v>50</v>
      </c>
      <c r="E10" s="33" t="s">
        <v>51</v>
      </c>
      <c r="F10" s="33" t="s">
        <v>52</v>
      </c>
      <c r="G10" s="33" t="s">
        <v>53</v>
      </c>
      <c r="H10" s="33" t="s">
        <v>54</v>
      </c>
      <c r="I10" s="33" t="s">
        <v>55</v>
      </c>
      <c r="J10" s="33" t="s">
        <v>56</v>
      </c>
      <c r="K10" s="33" t="s">
        <v>57</v>
      </c>
      <c r="L10" s="33" t="s">
        <v>58</v>
      </c>
      <c r="M10" s="33" t="s">
        <v>59</v>
      </c>
    </row>
    <row r="11" ht="13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ht="13.5" customHeight="1">
      <c r="A12" s="35">
        <v>1.0</v>
      </c>
      <c r="B12" s="36" t="str">
        <f t="shared" ref="B12:B19" si="1">CONCATENATE($C$2, " - ", A12)</f>
        <v>Divi - 1</v>
      </c>
      <c r="C12" s="36" t="str">
        <f t="shared" ref="C12:C17" si="2">$C$1</f>
        <v/>
      </c>
      <c r="D12" s="36" t="s">
        <v>60</v>
      </c>
      <c r="E12" s="36" t="s">
        <v>61</v>
      </c>
      <c r="F12" s="37" t="s">
        <v>97</v>
      </c>
      <c r="G12" s="38" t="s">
        <v>98</v>
      </c>
      <c r="H12" s="37" t="s">
        <v>91</v>
      </c>
      <c r="I12" s="39">
        <v>45317.0</v>
      </c>
      <c r="J12" s="40" t="s">
        <v>14</v>
      </c>
      <c r="K12" s="39">
        <v>45317.0</v>
      </c>
      <c r="L12" s="40" t="s">
        <v>14</v>
      </c>
      <c r="M12" s="35" t="s">
        <v>11</v>
      </c>
    </row>
    <row r="13" ht="13.5" customHeight="1">
      <c r="A13" s="35">
        <v>2.0</v>
      </c>
      <c r="B13" s="36" t="str">
        <f t="shared" si="1"/>
        <v>Divi - 2</v>
      </c>
      <c r="C13" s="36" t="str">
        <f t="shared" si="2"/>
        <v/>
      </c>
      <c r="D13" s="36" t="s">
        <v>65</v>
      </c>
      <c r="E13" s="36" t="s">
        <v>61</v>
      </c>
      <c r="F13" s="37" t="s">
        <v>99</v>
      </c>
      <c r="G13" s="41" t="s">
        <v>100</v>
      </c>
      <c r="H13" s="37" t="s">
        <v>68</v>
      </c>
      <c r="I13" s="39">
        <v>45317.0</v>
      </c>
      <c r="J13" s="40" t="s">
        <v>14</v>
      </c>
      <c r="K13" s="39">
        <v>45317.0</v>
      </c>
      <c r="L13" s="40" t="s">
        <v>14</v>
      </c>
      <c r="M13" s="35" t="s">
        <v>11</v>
      </c>
    </row>
    <row r="14" ht="13.5" customHeight="1">
      <c r="A14" s="35">
        <v>3.0</v>
      </c>
      <c r="B14" s="36" t="str">
        <f t="shared" si="1"/>
        <v>Divi - 3</v>
      </c>
      <c r="C14" s="36" t="str">
        <f t="shared" si="2"/>
        <v/>
      </c>
      <c r="D14" s="36" t="s">
        <v>69</v>
      </c>
      <c r="E14" s="36" t="s">
        <v>61</v>
      </c>
      <c r="F14" s="37" t="s">
        <v>101</v>
      </c>
      <c r="G14" s="41" t="s">
        <v>102</v>
      </c>
      <c r="H14" s="37" t="s">
        <v>68</v>
      </c>
      <c r="I14" s="39">
        <v>45317.0</v>
      </c>
      <c r="J14" s="40" t="s">
        <v>14</v>
      </c>
      <c r="K14" s="39">
        <v>45317.0</v>
      </c>
      <c r="L14" s="40" t="s">
        <v>14</v>
      </c>
      <c r="M14" s="35" t="s">
        <v>11</v>
      </c>
    </row>
    <row r="15" ht="13.5" customHeight="1">
      <c r="A15" s="35">
        <v>4.0</v>
      </c>
      <c r="B15" s="36" t="str">
        <f t="shared" si="1"/>
        <v>Divi - 4</v>
      </c>
      <c r="C15" s="36" t="str">
        <f t="shared" si="2"/>
        <v/>
      </c>
      <c r="D15" s="36" t="s">
        <v>72</v>
      </c>
      <c r="E15" s="36" t="s">
        <v>61</v>
      </c>
      <c r="F15" s="37" t="s">
        <v>103</v>
      </c>
      <c r="G15" s="41" t="s">
        <v>104</v>
      </c>
      <c r="H15" s="37" t="s">
        <v>75</v>
      </c>
      <c r="I15" s="39">
        <v>45317.0</v>
      </c>
      <c r="J15" s="40" t="s">
        <v>14</v>
      </c>
      <c r="K15" s="39">
        <v>45317.0</v>
      </c>
      <c r="L15" s="40" t="s">
        <v>14</v>
      </c>
      <c r="M15" s="35" t="s">
        <v>11</v>
      </c>
    </row>
    <row r="16" ht="30.75" customHeight="1">
      <c r="A16" s="35">
        <v>5.0</v>
      </c>
      <c r="B16" s="36" t="str">
        <f t="shared" si="1"/>
        <v>Divi - 5</v>
      </c>
      <c r="C16" s="36" t="str">
        <f t="shared" si="2"/>
        <v/>
      </c>
      <c r="D16" s="36" t="s">
        <v>76</v>
      </c>
      <c r="E16" s="36" t="s">
        <v>61</v>
      </c>
      <c r="F16" s="37" t="s">
        <v>76</v>
      </c>
      <c r="G16" s="41"/>
      <c r="H16" s="51" t="s">
        <v>77</v>
      </c>
      <c r="I16" s="39">
        <v>45317.0</v>
      </c>
      <c r="J16" s="40" t="s">
        <v>14</v>
      </c>
      <c r="K16" s="39">
        <v>45317.0</v>
      </c>
      <c r="L16" s="40" t="s">
        <v>14</v>
      </c>
      <c r="M16" s="35" t="s">
        <v>11</v>
      </c>
    </row>
    <row r="17" ht="39.0" customHeight="1">
      <c r="A17" s="35">
        <v>6.0</v>
      </c>
      <c r="B17" s="36" t="str">
        <f t="shared" si="1"/>
        <v>Divi - 6</v>
      </c>
      <c r="C17" s="36" t="str">
        <f t="shared" si="2"/>
        <v/>
      </c>
      <c r="D17" s="36" t="s">
        <v>78</v>
      </c>
      <c r="E17" s="36" t="s">
        <v>61</v>
      </c>
      <c r="F17" s="37" t="s">
        <v>78</v>
      </c>
      <c r="G17" s="41"/>
      <c r="H17" s="37" t="s">
        <v>79</v>
      </c>
      <c r="I17" s="39">
        <v>45317.0</v>
      </c>
      <c r="J17" s="40" t="s">
        <v>14</v>
      </c>
      <c r="K17" s="39">
        <v>45317.0</v>
      </c>
      <c r="L17" s="40" t="s">
        <v>14</v>
      </c>
      <c r="M17" s="35" t="s">
        <v>11</v>
      </c>
    </row>
    <row r="18" ht="69.75" customHeight="1">
      <c r="A18" s="35">
        <v>7.0</v>
      </c>
      <c r="B18" s="36" t="str">
        <f t="shared" si="1"/>
        <v>Divi - 7</v>
      </c>
      <c r="C18" s="36"/>
      <c r="D18" s="52" t="s">
        <v>105</v>
      </c>
      <c r="E18" s="36" t="s">
        <v>61</v>
      </c>
      <c r="F18" s="37" t="s">
        <v>106</v>
      </c>
      <c r="G18" s="41" t="s">
        <v>107</v>
      </c>
      <c r="H18" s="37" t="s">
        <v>108</v>
      </c>
      <c r="I18" s="39">
        <v>45317.0</v>
      </c>
      <c r="J18" s="40" t="s">
        <v>14</v>
      </c>
      <c r="K18" s="39">
        <v>45317.0</v>
      </c>
      <c r="L18" s="40" t="s">
        <v>14</v>
      </c>
      <c r="M18" s="35" t="s">
        <v>11</v>
      </c>
    </row>
    <row r="19" ht="13.5" customHeight="1">
      <c r="A19" s="35">
        <v>8.0</v>
      </c>
      <c r="B19" s="36" t="str">
        <f t="shared" si="1"/>
        <v>Divi - 8</v>
      </c>
      <c r="C19" s="36" t="str">
        <f>$C$1</f>
        <v/>
      </c>
      <c r="D19" s="36" t="s">
        <v>80</v>
      </c>
      <c r="E19" s="36" t="s">
        <v>61</v>
      </c>
      <c r="F19" s="37" t="s">
        <v>103</v>
      </c>
      <c r="G19" s="41" t="s">
        <v>109</v>
      </c>
      <c r="H19" s="37" t="s">
        <v>82</v>
      </c>
      <c r="I19" s="39">
        <v>45317.0</v>
      </c>
      <c r="J19" s="40" t="s">
        <v>14</v>
      </c>
      <c r="K19" s="39">
        <v>45317.0</v>
      </c>
      <c r="L19" s="40" t="s">
        <v>14</v>
      </c>
      <c r="M19" s="35" t="s">
        <v>11</v>
      </c>
    </row>
    <row r="20" ht="13.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20 L12:L20">
    <cfRule type="containsText" dxfId="0" priority="1" operator="containsText" text="SKIPPED">
      <formula>NOT(ISERROR(SEARCH(("SKIPPED"),(J12))))</formula>
    </cfRule>
  </conditionalFormatting>
  <conditionalFormatting sqref="J12:J20 L12:L20">
    <cfRule type="containsText" dxfId="1" priority="2" operator="containsText" text="Not Implemented">
      <formula>NOT(ISERROR(SEARCH(("Not Implemented"),(J12))))</formula>
    </cfRule>
  </conditionalFormatting>
  <conditionalFormatting sqref="J12:J20 L12:L20">
    <cfRule type="containsText" dxfId="2" priority="3" operator="containsText" text="FAIL">
      <formula>NOT(ISERROR(SEARCH(("FAIL"),(J12))))</formula>
    </cfRule>
  </conditionalFormatting>
  <conditionalFormatting sqref="J12:J20 L12:L20">
    <cfRule type="containsText" dxfId="3" priority="4" operator="containsText" text="PASS">
      <formula>NOT(ISERROR(SEARCH(("PASS"),(J12))))</formula>
    </cfRule>
  </conditionalFormatting>
  <conditionalFormatting sqref="J20 L20">
    <cfRule type="containsText" dxfId="0" priority="5" operator="containsText" text="SKIPPED">
      <formula>NOT(ISERROR(SEARCH(("SKIPPED"),(J20))))</formula>
    </cfRule>
  </conditionalFormatting>
  <conditionalFormatting sqref="J20 L20">
    <cfRule type="containsText" dxfId="1" priority="6" operator="containsText" text="Not Implemented">
      <formula>NOT(ISERROR(SEARCH(("Not Implemented"),(J20))))</formula>
    </cfRule>
  </conditionalFormatting>
  <conditionalFormatting sqref="J20 L20">
    <cfRule type="containsText" dxfId="2" priority="7" operator="containsText" text="FAIL">
      <formula>NOT(ISERROR(SEARCH(("FAIL"),(J20))))</formula>
    </cfRule>
  </conditionalFormatting>
  <conditionalFormatting sqref="J20 L20">
    <cfRule type="containsText" dxfId="3" priority="8" operator="containsText" text="PASS">
      <formula>NOT(ISERROR(SEARCH(("PASS"),(J20))))</formula>
    </cfRule>
  </conditionalFormatting>
  <dataValidations>
    <dataValidation type="list" allowBlank="1" showErrorMessage="1" sqref="J12:J20 L12:L20">
      <formula1>'Test report '!$B$15:$B$18</formula1>
    </dataValidation>
    <dataValidation type="list" allowBlank="1" showErrorMessage="1" sqref="C3:C4">
      <formula1>'Test report '!$B$8:$B$12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3.13"/>
    <col customWidth="1" min="3" max="3" width="16.75"/>
    <col customWidth="1" min="4" max="4" width="19.75"/>
    <col customWidth="1" min="5" max="5" width="17.25"/>
    <col customWidth="1" min="6" max="6" width="22.25"/>
    <col customWidth="1" min="7" max="7" width="20.88"/>
    <col customWidth="1" min="8" max="8" width="37.25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21.5"/>
    <col customWidth="1" min="14" max="26" width="8.63"/>
  </cols>
  <sheetData>
    <row r="1" ht="13.5" customHeight="1">
      <c r="A1" s="23" t="s">
        <v>39</v>
      </c>
      <c r="B1" s="3"/>
      <c r="C1" s="24"/>
      <c r="D1" s="3"/>
      <c r="E1" s="25"/>
      <c r="F1" s="25"/>
      <c r="G1" s="25"/>
      <c r="H1" s="25"/>
      <c r="I1" s="25"/>
      <c r="J1" s="25"/>
      <c r="K1" s="25"/>
      <c r="L1" s="4"/>
    </row>
    <row r="2" ht="13.5" customHeight="1">
      <c r="A2" s="23" t="s">
        <v>40</v>
      </c>
      <c r="B2" s="3"/>
      <c r="C2" s="26" t="s">
        <v>37</v>
      </c>
      <c r="D2" s="3"/>
      <c r="E2" s="25"/>
      <c r="F2" s="25"/>
      <c r="G2" s="25"/>
      <c r="H2" s="25"/>
      <c r="I2" s="25"/>
      <c r="J2" s="25"/>
      <c r="K2" s="25"/>
      <c r="L2" s="4"/>
    </row>
    <row r="3" ht="13.5" customHeight="1">
      <c r="A3" s="23" t="s">
        <v>42</v>
      </c>
      <c r="B3" s="3"/>
      <c r="C3" s="24"/>
      <c r="D3" s="3"/>
      <c r="E3" s="25"/>
      <c r="F3" s="25"/>
      <c r="G3" s="25"/>
      <c r="H3" s="25"/>
      <c r="I3" s="25"/>
      <c r="J3" s="25"/>
      <c r="K3" s="25"/>
      <c r="L3" s="4"/>
    </row>
    <row r="4" ht="13.5" customHeight="1">
      <c r="A4" s="23" t="s">
        <v>7</v>
      </c>
      <c r="B4" s="3"/>
      <c r="C4" s="24" t="s">
        <v>12</v>
      </c>
      <c r="D4" s="3"/>
      <c r="E4" s="25"/>
      <c r="F4" s="25"/>
      <c r="H4" s="25"/>
      <c r="I4" s="25"/>
      <c r="J4" s="25"/>
      <c r="K4" s="25"/>
      <c r="L4" s="4"/>
    </row>
    <row r="5" ht="13.5" customHeight="1">
      <c r="A5" s="27" t="s">
        <v>43</v>
      </c>
      <c r="B5" s="28"/>
      <c r="C5" s="29" t="s">
        <v>44</v>
      </c>
      <c r="D5" s="29" t="s">
        <v>14</v>
      </c>
      <c r="E5" s="29" t="s">
        <v>15</v>
      </c>
      <c r="F5" s="29" t="s">
        <v>45</v>
      </c>
      <c r="G5" s="29" t="s">
        <v>16</v>
      </c>
      <c r="I5" s="25"/>
      <c r="J5" s="25"/>
      <c r="K5" s="25"/>
      <c r="L5" s="4"/>
    </row>
    <row r="6" ht="13.5" customHeight="1">
      <c r="A6" s="31"/>
      <c r="B6" s="32"/>
      <c r="C6" s="18">
        <f>COUNTIF($J$12:$J$475, "&lt;&gt;")</f>
        <v>8</v>
      </c>
      <c r="D6" s="18">
        <f>COUNTIF($J$12:$J$474, "PASS")</f>
        <v>8</v>
      </c>
      <c r="E6" s="18">
        <f>COUNTIF($J$12:$J$477,"FAIL")</f>
        <v>0</v>
      </c>
      <c r="F6" s="18">
        <f>COUNTIF($J$12:$J$477,"NOT IMPLEMENTED")</f>
        <v>0</v>
      </c>
      <c r="G6" s="18">
        <f>COUNTIF($J$12:$J$477,"SKIPPED")</f>
        <v>0</v>
      </c>
      <c r="I6" s="25"/>
      <c r="J6" s="25"/>
      <c r="K6" s="25"/>
      <c r="L6" s="4"/>
    </row>
    <row r="7" ht="13.5" customHeight="1">
      <c r="A7" s="27" t="s">
        <v>46</v>
      </c>
      <c r="B7" s="28"/>
      <c r="C7" s="29" t="s">
        <v>44</v>
      </c>
      <c r="D7" s="29" t="s">
        <v>14</v>
      </c>
      <c r="E7" s="29" t="s">
        <v>15</v>
      </c>
      <c r="F7" s="29" t="s">
        <v>45</v>
      </c>
      <c r="G7" s="29" t="s">
        <v>16</v>
      </c>
      <c r="I7" s="25"/>
      <c r="J7" s="25"/>
      <c r="K7" s="25"/>
      <c r="L7" s="4"/>
    </row>
    <row r="8" ht="13.5" customHeight="1">
      <c r="A8" s="31"/>
      <c r="B8" s="32"/>
      <c r="C8" s="18">
        <f>COUNTIF($L$12:$L$475, "&lt;&gt;")</f>
        <v>8</v>
      </c>
      <c r="D8" s="18">
        <f>COUNTIF($L$12:$L$475, "PASS")</f>
        <v>8</v>
      </c>
      <c r="E8" s="18">
        <f>COUNTIF($L$12:$L$475,"FAIL")</f>
        <v>0</v>
      </c>
      <c r="F8" s="18">
        <f>COUNTIF($L$12:$L$475,"NOT IMPLEMENTED")</f>
        <v>0</v>
      </c>
      <c r="G8" s="18">
        <f>COUNTIF($L$12:$L$475,"SKIPPED")</f>
        <v>0</v>
      </c>
      <c r="I8" s="25"/>
      <c r="J8" s="25"/>
      <c r="K8" s="25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3" t="s">
        <v>47</v>
      </c>
      <c r="B10" s="33" t="s">
        <v>48</v>
      </c>
      <c r="C10" s="34" t="s">
        <v>49</v>
      </c>
      <c r="D10" s="33" t="s">
        <v>50</v>
      </c>
      <c r="E10" s="33" t="s">
        <v>51</v>
      </c>
      <c r="F10" s="33" t="s">
        <v>52</v>
      </c>
      <c r="G10" s="33" t="s">
        <v>53</v>
      </c>
      <c r="H10" s="33" t="s">
        <v>54</v>
      </c>
      <c r="I10" s="33" t="s">
        <v>55</v>
      </c>
      <c r="J10" s="33" t="s">
        <v>56</v>
      </c>
      <c r="K10" s="33" t="s">
        <v>57</v>
      </c>
      <c r="L10" s="33" t="s">
        <v>58</v>
      </c>
      <c r="M10" s="33" t="s">
        <v>59</v>
      </c>
    </row>
    <row r="11" ht="13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ht="13.5" customHeight="1">
      <c r="A12" s="35">
        <v>1.0</v>
      </c>
      <c r="B12" s="36" t="str">
        <f t="shared" ref="B12:B19" si="1">CONCATENATE($C$2, " - ", A12)</f>
        <v>Mod - 1</v>
      </c>
      <c r="C12" s="36" t="str">
        <f t="shared" ref="C12:C17" si="2">$C$1</f>
        <v/>
      </c>
      <c r="D12" s="36" t="s">
        <v>60</v>
      </c>
      <c r="E12" s="36" t="s">
        <v>61</v>
      </c>
      <c r="F12" s="37" t="s">
        <v>110</v>
      </c>
      <c r="G12" s="38" t="s">
        <v>111</v>
      </c>
      <c r="H12" s="37" t="s">
        <v>112</v>
      </c>
      <c r="I12" s="39">
        <v>45317.0</v>
      </c>
      <c r="J12" s="40" t="s">
        <v>14</v>
      </c>
      <c r="K12" s="39">
        <v>45317.0</v>
      </c>
      <c r="L12" s="40" t="s">
        <v>14</v>
      </c>
      <c r="M12" s="35" t="s">
        <v>12</v>
      </c>
    </row>
    <row r="13" ht="13.5" customHeight="1">
      <c r="A13" s="35">
        <v>2.0</v>
      </c>
      <c r="B13" s="36" t="str">
        <f t="shared" si="1"/>
        <v>Mod - 2</v>
      </c>
      <c r="C13" s="36" t="str">
        <f t="shared" si="2"/>
        <v/>
      </c>
      <c r="D13" s="36" t="s">
        <v>65</v>
      </c>
      <c r="E13" s="36" t="s">
        <v>61</v>
      </c>
      <c r="F13" s="37" t="s">
        <v>113</v>
      </c>
      <c r="G13" s="41" t="s">
        <v>114</v>
      </c>
      <c r="H13" s="37" t="s">
        <v>68</v>
      </c>
      <c r="I13" s="39">
        <v>45317.0</v>
      </c>
      <c r="J13" s="40" t="s">
        <v>14</v>
      </c>
      <c r="K13" s="39">
        <v>45317.0</v>
      </c>
      <c r="L13" s="40" t="s">
        <v>14</v>
      </c>
      <c r="M13" s="35" t="s">
        <v>12</v>
      </c>
    </row>
    <row r="14" ht="13.5" customHeight="1">
      <c r="A14" s="35">
        <v>3.0</v>
      </c>
      <c r="B14" s="36" t="str">
        <f t="shared" si="1"/>
        <v>Mod - 3</v>
      </c>
      <c r="C14" s="36" t="str">
        <f t="shared" si="2"/>
        <v/>
      </c>
      <c r="D14" s="36" t="s">
        <v>69</v>
      </c>
      <c r="E14" s="36" t="s">
        <v>61</v>
      </c>
      <c r="F14" s="37" t="s">
        <v>115</v>
      </c>
      <c r="G14" s="41" t="s">
        <v>116</v>
      </c>
      <c r="H14" s="37" t="s">
        <v>68</v>
      </c>
      <c r="I14" s="39">
        <v>45317.0</v>
      </c>
      <c r="J14" s="40" t="s">
        <v>14</v>
      </c>
      <c r="K14" s="39">
        <v>45317.0</v>
      </c>
      <c r="L14" s="40" t="s">
        <v>14</v>
      </c>
      <c r="M14" s="35" t="s">
        <v>12</v>
      </c>
    </row>
    <row r="15" ht="13.5" customHeight="1">
      <c r="A15" s="35">
        <v>4.0</v>
      </c>
      <c r="B15" s="36" t="str">
        <f t="shared" si="1"/>
        <v>Mod - 4</v>
      </c>
      <c r="C15" s="36" t="str">
        <f t="shared" si="2"/>
        <v/>
      </c>
      <c r="D15" s="36" t="s">
        <v>72</v>
      </c>
      <c r="E15" s="36" t="s">
        <v>61</v>
      </c>
      <c r="F15" s="37" t="s">
        <v>117</v>
      </c>
      <c r="G15" s="41" t="s">
        <v>118</v>
      </c>
      <c r="H15" s="37" t="s">
        <v>75</v>
      </c>
      <c r="I15" s="39">
        <v>45317.0</v>
      </c>
      <c r="J15" s="40" t="s">
        <v>14</v>
      </c>
      <c r="K15" s="39">
        <v>45317.0</v>
      </c>
      <c r="L15" s="40" t="s">
        <v>14</v>
      </c>
      <c r="M15" s="35" t="s">
        <v>12</v>
      </c>
    </row>
    <row r="16" ht="13.5" customHeight="1">
      <c r="A16" s="35">
        <v>5.0</v>
      </c>
      <c r="B16" s="36" t="str">
        <f t="shared" si="1"/>
        <v>Mod - 5</v>
      </c>
      <c r="C16" s="36" t="str">
        <f t="shared" si="2"/>
        <v/>
      </c>
      <c r="D16" s="36" t="s">
        <v>76</v>
      </c>
      <c r="E16" s="36" t="s">
        <v>61</v>
      </c>
      <c r="F16" s="37" t="s">
        <v>76</v>
      </c>
      <c r="G16" s="41"/>
      <c r="H16" s="51" t="s">
        <v>77</v>
      </c>
      <c r="I16" s="39">
        <v>45317.0</v>
      </c>
      <c r="J16" s="40" t="s">
        <v>14</v>
      </c>
      <c r="K16" s="39">
        <v>45317.0</v>
      </c>
      <c r="L16" s="40" t="s">
        <v>14</v>
      </c>
      <c r="M16" s="35" t="s">
        <v>12</v>
      </c>
    </row>
    <row r="17" ht="21.0" customHeight="1">
      <c r="A17" s="35">
        <v>6.0</v>
      </c>
      <c r="B17" s="36" t="str">
        <f t="shared" si="1"/>
        <v>Mod - 6</v>
      </c>
      <c r="C17" s="36" t="str">
        <f t="shared" si="2"/>
        <v/>
      </c>
      <c r="D17" s="36" t="s">
        <v>78</v>
      </c>
      <c r="E17" s="36" t="s">
        <v>61</v>
      </c>
      <c r="F17" s="37" t="s">
        <v>78</v>
      </c>
      <c r="G17" s="41"/>
      <c r="H17" s="37" t="s">
        <v>79</v>
      </c>
      <c r="I17" s="39">
        <v>45317.0</v>
      </c>
      <c r="J17" s="40" t="s">
        <v>14</v>
      </c>
      <c r="K17" s="39">
        <v>45317.0</v>
      </c>
      <c r="L17" s="40" t="s">
        <v>14</v>
      </c>
      <c r="M17" s="35" t="s">
        <v>12</v>
      </c>
    </row>
    <row r="18" ht="69.75" customHeight="1">
      <c r="A18" s="35">
        <v>7.0</v>
      </c>
      <c r="B18" s="36" t="str">
        <f t="shared" si="1"/>
        <v>Mod - 7</v>
      </c>
      <c r="C18" s="36"/>
      <c r="D18" s="52" t="s">
        <v>105</v>
      </c>
      <c r="E18" s="36" t="s">
        <v>61</v>
      </c>
      <c r="F18" s="37" t="s">
        <v>119</v>
      </c>
      <c r="G18" s="41" t="s">
        <v>120</v>
      </c>
      <c r="H18" s="37" t="s">
        <v>108</v>
      </c>
      <c r="I18" s="39">
        <v>45317.0</v>
      </c>
      <c r="J18" s="40" t="s">
        <v>14</v>
      </c>
      <c r="K18" s="39">
        <v>45317.0</v>
      </c>
      <c r="L18" s="40" t="s">
        <v>14</v>
      </c>
      <c r="M18" s="35" t="s">
        <v>12</v>
      </c>
    </row>
    <row r="19" ht="13.5" customHeight="1">
      <c r="A19" s="35">
        <v>8.0</v>
      </c>
      <c r="B19" s="36" t="str">
        <f t="shared" si="1"/>
        <v>Mod - 8</v>
      </c>
      <c r="C19" s="36" t="str">
        <f>$C$1</f>
        <v/>
      </c>
      <c r="D19" s="36" t="s">
        <v>80</v>
      </c>
      <c r="E19" s="36" t="s">
        <v>61</v>
      </c>
      <c r="F19" s="37" t="s">
        <v>117</v>
      </c>
      <c r="G19" s="41" t="s">
        <v>121</v>
      </c>
      <c r="H19" s="37" t="s">
        <v>82</v>
      </c>
      <c r="I19" s="39">
        <v>45317.0</v>
      </c>
      <c r="J19" s="40" t="s">
        <v>14</v>
      </c>
      <c r="K19" s="39">
        <v>45317.0</v>
      </c>
      <c r="L19" s="40" t="s">
        <v>14</v>
      </c>
      <c r="M19" s="35" t="s">
        <v>12</v>
      </c>
    </row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19 L12:L19">
    <cfRule type="containsText" dxfId="0" priority="1" operator="containsText" text="SKIPPED">
      <formula>NOT(ISERROR(SEARCH(("SKIPPED"),(J12))))</formula>
    </cfRule>
  </conditionalFormatting>
  <conditionalFormatting sqref="J12:J19 L12:L19">
    <cfRule type="containsText" dxfId="1" priority="2" operator="containsText" text="Not Implemented">
      <formula>NOT(ISERROR(SEARCH(("Not Implemented"),(J12))))</formula>
    </cfRule>
  </conditionalFormatting>
  <conditionalFormatting sqref="J12:J19 L12:L19">
    <cfRule type="containsText" dxfId="2" priority="3" operator="containsText" text="FAIL">
      <formula>NOT(ISERROR(SEARCH(("FAIL"),(J12))))</formula>
    </cfRule>
  </conditionalFormatting>
  <conditionalFormatting sqref="J12:J19 L12:L19">
    <cfRule type="containsText" dxfId="3" priority="4" operator="containsText" text="PASS">
      <formula>NOT(ISERROR(SEARCH(("PASS"),(J12))))</formula>
    </cfRule>
  </conditionalFormatting>
  <dataValidations>
    <dataValidation type="list" allowBlank="1" showErrorMessage="1" sqref="J12:J19 L12:L19">
      <formula1>'Test report '!$B$15:$B$18</formula1>
    </dataValidation>
    <dataValidation type="list" allowBlank="1" showErrorMessage="1" sqref="C3:C4">
      <formula1>'Test report '!$B$8:$B$12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2020-04-21T13:28:48Z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