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15.09预收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6" authorId="0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<sst xmlns="http://schemas.openxmlformats.org/spreadsheetml/2006/main" count="178">
  <si>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</si>
  <si>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</si>
  <si>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</si>
  <si>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</si>
  <si>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</si>
  <si>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</si>
  <si>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</si>
  <si>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</si>
  <si>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</si>
  <si>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</si>
  <si>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</si>
  <si>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</si>
  <si>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</si>
  <si>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</si>
  <si>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</si>
  <si>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</si>
  <si>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</si>
  <si>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</si>
  <si>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</si>
  <si>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</si>
  <si>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</si>
  <si>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</si>
  <si>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</si>
  <si>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</si>
  <si>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</si>
  <si>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</si>
  <si>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</si>
  <si>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</si>
  <si>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</si>
  <si>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</si>
  <si>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</si>
  <si>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</si>
  <si>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/>
  </si>
  <si>
    <t>EMP.EMPLOYEE_NAME</t>
  </si>
  <si>
    <t>EMP.CARD_ID</t>
  </si>
  <si>
    <t>WORKCOP</t>
  </si>
  <si>
    <t>P200.BASEE</t>
  </si>
  <si>
    <t>P245.BASEP</t>
  </si>
  <si>
    <t>P203.BASEE</t>
  </si>
  <si>
    <t>P203.SUM</t>
  </si>
  <si>
    <t>P202.BASEE</t>
  </si>
  <si>
    <t>P202.SUMP</t>
  </si>
  <si>
    <t>P202.SUM</t>
  </si>
  <si>
    <t>P246.BASEP</t>
  </si>
  <si>
    <t>P201.SUME</t>
  </si>
  <si>
    <t>P201.BASEP</t>
  </si>
  <si>
    <t>P204.BASEP</t>
  </si>
  <si>
    <t>P204.SUMP</t>
  </si>
  <si>
    <t>P204.SUM</t>
  </si>
  <si>
    <t>P240.BASEE</t>
  </si>
  <si>
    <t>P240.SUMP</t>
  </si>
  <si>
    <t>P240.SUM</t>
  </si>
  <si>
    <t>QUO.PROD_SERVICE</t>
  </si>
  <si>
    <t>P203.SUMP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</si>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</sst>
</file>

<file path=xl/styles.xml><?xml version="1.0" encoding="utf-8"?>
<styleSheet xmlns="http://schemas.openxmlformats.org/spreadsheetml/2006/main">
  <numFmts count="10">
    <numFmt numFmtId="176" formatCode="0_);[Red]\(0\)"/>
    <numFmt numFmtId="177" formatCode="0.00_);\(0.00\)"/>
    <numFmt numFmtId="44" formatCode="_ &quot;￥&quot;* #,##0.00_ ;_ &quot;￥&quot;* \-#,##0.00_ ;_ &quot;￥&quot;* &quot;-&quot;??_ ;_ @_ "/>
    <numFmt numFmtId="178" formatCode="[$-F800]dddd\,\ mmmm\ dd\,\ yyyy"/>
    <numFmt numFmtId="42" formatCode="_ &quot;￥&quot;* #,##0_ ;_ &quot;￥&quot;* \-#,##0_ ;_ &quot;￥&quot;* &quot;-&quot;_ ;_ @_ "/>
    <numFmt numFmtId="179" formatCode="0.00_ "/>
    <numFmt numFmtId="41" formatCode="_ * #,##0_ ;_ * \-#,##0_ ;_ * &quot;-&quot;_ ;_ @_ "/>
    <numFmt numFmtId="180" formatCode="yyyy/mm"/>
    <numFmt numFmtId="43" formatCode="_ * #,##0.00_ ;_ * \-#,##0.00_ ;_ * &quot;-&quot;??_ ;_ @_ "/>
    <numFmt numFmtId="181" formatCode="0_ 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charset val="134"/>
    </font>
    <font>
      <sz val="9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Helv"/>
      <charset val="0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 applyNumberForma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1" borderId="1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17" fillId="0" borderId="0"/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26" fillId="32" borderId="10" applyNumberFormat="0" applyAlignment="0" applyProtection="0">
      <alignment vertical="center"/>
    </xf>
    <xf numFmtId="0" fontId="27" fillId="33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/>
    <xf numFmtId="0" fontId="23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3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181" fontId="1" fillId="0" borderId="0" xfId="0" applyNumberFormat="1" applyFont="1" applyAlignment="1">
      <alignment horizontal="center"/>
    </xf>
    <xf numFmtId="179" fontId="0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2" fillId="0" borderId="2" xfId="52" applyNumberFormat="1" applyFont="1" applyBorder="1" applyAlignment="1">
      <alignment horizontal="center" vertical="center" wrapText="1"/>
    </xf>
    <xf numFmtId="49" fontId="3" fillId="0" borderId="2" xfId="52" applyNumberFormat="1" applyFont="1" applyBorder="1" applyAlignment="1">
      <alignment horizontal="center" vertical="center" wrapText="1"/>
    </xf>
    <xf numFmtId="177" fontId="2" fillId="0" borderId="2" xfId="52" applyNumberFormat="1" applyFont="1" applyBorder="1" applyAlignment="1">
      <alignment horizontal="center" vertical="center" wrapText="1"/>
    </xf>
    <xf numFmtId="177" fontId="4" fillId="0" borderId="2" xfId="52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2" xfId="33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77" fontId="5" fillId="2" borderId="2" xfId="21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33" applyNumberFormat="1" applyFont="1" applyFill="1" applyBorder="1" applyAlignment="1">
      <alignment horizontal="center" vertical="center"/>
    </xf>
    <xf numFmtId="177" fontId="1" fillId="2" borderId="2" xfId="21" applyNumberFormat="1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179" fontId="5" fillId="2" borderId="4" xfId="21" applyNumberFormat="1" applyFont="1" applyFill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/>
    <xf numFmtId="49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79" fontId="1" fillId="0" borderId="4" xfId="0" applyNumberFormat="1" applyFont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6" fontId="2" fillId="0" borderId="2" xfId="52" applyNumberFormat="1" applyFont="1" applyBorder="1" applyAlignment="1">
      <alignment horizontal="center" vertical="center" wrapText="1"/>
    </xf>
    <xf numFmtId="181" fontId="5" fillId="0" borderId="2" xfId="52" applyNumberFormat="1" applyFont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1" fillId="0" borderId="2" xfId="0" applyNumberFormat="1" applyFont="1" applyBorder="1" applyAlignment="1">
      <alignment horizontal="center" vertical="center"/>
    </xf>
    <xf numFmtId="49" fontId="1" fillId="0" borderId="2" xfId="17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9" fontId="0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179" fontId="2" fillId="0" borderId="5" xfId="52" applyNumberFormat="1" applyFont="1" applyBorder="1" applyAlignment="1">
      <alignment horizontal="center" vertical="center" wrapText="1"/>
    </xf>
    <xf numFmtId="177" fontId="2" fillId="2" borderId="4" xfId="52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177" fontId="2" fillId="2" borderId="6" xfId="52" applyNumberFormat="1" applyFont="1" applyFill="1" applyBorder="1" applyAlignment="1">
      <alignment horizontal="center" vertical="center" wrapText="1"/>
    </xf>
    <xf numFmtId="49" fontId="2" fillId="2" borderId="2" xfId="52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179" fontId="5" fillId="0" borderId="5" xfId="0" applyNumberFormat="1" applyFont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vertical="center"/>
    </xf>
    <xf numFmtId="179" fontId="1" fillId="0" borderId="5" xfId="0" applyNumberFormat="1" applyFont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79" fontId="5" fillId="0" borderId="2" xfId="0" applyNumberFormat="1" applyFont="1" applyBorder="1" applyAlignment="1">
      <alignment horizontal="center" vertical="center"/>
    </xf>
    <xf numFmtId="177" fontId="1" fillId="2" borderId="2" xfId="0" applyNumberFormat="1" applyFont="1" applyFill="1" applyBorder="1" applyAlignment="1">
      <alignment vertical="center"/>
    </xf>
    <xf numFmtId="0" fontId="0" fillId="0" borderId="0" xfId="0" applyFont="1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常规_增员表_5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样式 1 2" xfId="33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_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52"/>
  <sheetViews>
    <sheetView tabSelected="1" workbookViewId="0">
      <selection activeCell="H10" sqref="H10"/>
    </sheetView>
  </sheetViews>
  <sheetFormatPr defaultColWidth="9" defaultRowHeight="14.25"/>
  <cols>
    <col min="1" max="1" width="6" style="4" customWidth="1"/>
    <col min="2" max="2" width="9" style="1"/>
    <col min="3" max="3" width="15.125" style="5" customWidth="1"/>
    <col min="4" max="4" width="7.75" style="6" customWidth="1"/>
    <col min="5" max="6" width="8.5" style="7" customWidth="1"/>
    <col min="7" max="10" width="8.625" style="6" customWidth="1"/>
    <col min="11" max="12" width="9.625" style="6" customWidth="1"/>
    <col min="13" max="13" width="7.125" style="6" customWidth="1"/>
    <col min="14" max="14" width="9.25" style="6" customWidth="1"/>
    <col min="15" max="15" width="9.375" style="6" customWidth="1"/>
    <col min="16" max="16" width="8.625" style="6" customWidth="1"/>
    <col min="17" max="17" width="7.875" style="6" customWidth="1"/>
    <col min="18" max="19" width="9.125" style="6" customWidth="1"/>
    <col min="20" max="20" width="9" style="6"/>
    <col min="21" max="22" width="8.625" style="6" customWidth="1"/>
    <col min="23" max="23" width="9.625" style="6" customWidth="1"/>
    <col min="24" max="25" width="8.625" style="6" customWidth="1"/>
    <col min="26" max="29" width="6.625" style="6" customWidth="1"/>
    <col min="30" max="30" width="4.875" style="6" customWidth="1"/>
    <col min="31" max="31" width="4.875" style="8" customWidth="1"/>
    <col min="32" max="32" width="9" style="9"/>
    <col min="33" max="35" width="9" style="6"/>
    <col min="36" max="36" width="11" style="10" customWidth="1"/>
    <col min="37" max="37" width="9.625" style="6" customWidth="1"/>
    <col min="38" max="38" width="9" style="6" customWidth="1"/>
    <col min="39" max="254" width="9" style="6"/>
  </cols>
  <sheetData>
    <row r="1" ht="22.5" customHeight="1" spans="1:38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/>
      <c r="G1" s="14" t="s">
        <v>5</v>
      </c>
      <c r="H1" s="14"/>
      <c r="I1" s="14"/>
      <c r="J1" s="14"/>
      <c r="K1" s="14" t="s">
        <v>6</v>
      </c>
      <c r="L1" s="14"/>
      <c r="M1" s="14"/>
      <c r="N1" s="14" t="s">
        <v>7</v>
      </c>
      <c r="O1" s="14"/>
      <c r="P1" s="14"/>
      <c r="Q1" s="14"/>
      <c r="R1" s="14" t="s">
        <v>8</v>
      </c>
      <c r="S1" s="14"/>
      <c r="T1" s="14"/>
      <c r="U1" s="14"/>
      <c r="V1" s="14"/>
      <c r="W1" s="14" t="s">
        <v>9</v>
      </c>
      <c r="X1" s="14"/>
      <c r="Y1" s="14"/>
      <c r="Z1" s="14" t="s">
        <v>10</v>
      </c>
      <c r="AA1" s="14"/>
      <c r="AB1" s="14"/>
      <c r="AC1" s="14"/>
      <c r="AD1" s="14"/>
      <c r="AE1" s="47"/>
      <c r="AF1" s="48" t="s">
        <v>11</v>
      </c>
      <c r="AG1" s="14" t="s">
        <v>12</v>
      </c>
      <c r="AH1" s="14" t="s">
        <v>13</v>
      </c>
      <c r="AI1" s="14" t="s">
        <v>14</v>
      </c>
      <c r="AJ1" s="57" t="s">
        <v>15</v>
      </c>
      <c r="AK1" s="58" t="s">
        <v>16</v>
      </c>
      <c r="AL1" s="59" t="s">
        <v>17</v>
      </c>
    </row>
    <row r="2" ht="22.5" customHeight="1" spans="1:38">
      <c r="A2" s="11"/>
      <c r="B2" s="12"/>
      <c r="C2" s="12"/>
      <c r="D2" s="12"/>
      <c r="E2" s="13"/>
      <c r="F2" s="13"/>
      <c r="G2" s="15" t="s">
        <v>18</v>
      </c>
      <c r="H2" s="14" t="s">
        <v>19</v>
      </c>
      <c r="I2" s="14" t="s">
        <v>20</v>
      </c>
      <c r="J2" s="14" t="s">
        <v>21</v>
      </c>
      <c r="K2" s="14" t="s">
        <v>18</v>
      </c>
      <c r="L2" s="14" t="s">
        <v>22</v>
      </c>
      <c r="M2" s="14" t="s">
        <v>21</v>
      </c>
      <c r="N2" s="14" t="s">
        <v>18</v>
      </c>
      <c r="O2" s="14" t="s">
        <v>23</v>
      </c>
      <c r="P2" s="14" t="s">
        <v>24</v>
      </c>
      <c r="Q2" s="14" t="s">
        <v>21</v>
      </c>
      <c r="R2" s="14" t="s">
        <v>25</v>
      </c>
      <c r="S2" s="14" t="s">
        <v>26</v>
      </c>
      <c r="T2" s="14" t="s">
        <v>27</v>
      </c>
      <c r="U2" s="14" t="s">
        <v>28</v>
      </c>
      <c r="V2" s="14" t="s">
        <v>21</v>
      </c>
      <c r="W2" s="14" t="s">
        <v>25</v>
      </c>
      <c r="X2" s="14" t="s">
        <v>29</v>
      </c>
      <c r="Y2" s="14" t="s">
        <v>21</v>
      </c>
      <c r="Z2" s="14" t="s">
        <v>18</v>
      </c>
      <c r="AA2" s="14" t="s">
        <v>30</v>
      </c>
      <c r="AB2" s="14" t="s">
        <v>31</v>
      </c>
      <c r="AC2" s="14" t="s">
        <v>21</v>
      </c>
      <c r="AD2" s="14"/>
      <c r="AE2" s="47"/>
      <c r="AF2" s="48"/>
      <c r="AG2" s="14"/>
      <c r="AH2" s="14"/>
      <c r="AI2" s="14"/>
      <c r="AJ2" s="57"/>
      <c r="AK2" s="60"/>
      <c r="AL2" s="59"/>
    </row>
    <row r="3" spans="1:38">
      <c r="A3" s="16" t="s">
        <v>32</v>
      </c>
      <c r="B3" s="16" t="s">
        <v>33</v>
      </c>
      <c r="C3" s="16" t="s">
        <v>34</v>
      </c>
      <c r="D3" s="16" t="s">
        <v>35</v>
      </c>
      <c r="E3" s="16"/>
      <c r="F3" s="16" t="s">
        <v>32</v>
      </c>
      <c r="G3" s="16" t="s">
        <v>36</v>
      </c>
      <c r="H3" s="16" t="s">
        <v>32</v>
      </c>
      <c r="I3" s="16" t="s">
        <v>37</v>
      </c>
      <c r="J3" s="16" t="s">
        <v>36</v>
      </c>
      <c r="K3" s="16" t="s">
        <v>38</v>
      </c>
      <c r="L3" s="16" t="s">
        <v>32</v>
      </c>
      <c r="M3" s="16" t="s">
        <v>39</v>
      </c>
      <c r="N3" s="16" t="s">
        <v>40</v>
      </c>
      <c r="O3" s="16" t="s">
        <v>41</v>
      </c>
      <c r="P3" s="16" t="s">
        <v>41</v>
      </c>
      <c r="Q3" s="16" t="s">
        <v>42</v>
      </c>
      <c r="R3" s="16" t="s">
        <v>43</v>
      </c>
      <c r="S3" s="16" t="s">
        <v>43</v>
      </c>
      <c r="T3" s="16" t="s">
        <v>32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50</v>
      </c>
      <c r="AC3" s="16" t="s">
        <v>51</v>
      </c>
      <c r="AD3" s="16" t="s">
        <v>32</v>
      </c>
      <c r="AE3" s="16" t="s">
        <v>32</v>
      </c>
      <c r="AF3" s="16" t="s">
        <v>32</v>
      </c>
      <c r="AG3" s="16" t="s">
        <v>52</v>
      </c>
      <c r="AH3" s="16" t="s">
        <v>32</v>
      </c>
      <c r="AI3" s="16" t="s">
        <v>53</v>
      </c>
      <c r="AJ3" s="16" t="s">
        <v>32</v>
      </c>
      <c r="AK3" s="16" t="s">
        <v>32</v>
      </c>
      <c r="AL3" s="16" t="s">
        <v>32</v>
      </c>
    </row>
    <row r="4" ht="22.5" customHeight="1" spans="1:38">
      <c r="A4" s="17">
        <v>1</v>
      </c>
      <c r="B4" s="12" t="s">
        <v>54</v>
      </c>
      <c r="C4" s="12" t="s">
        <v>55</v>
      </c>
      <c r="D4" s="12" t="s">
        <v>56</v>
      </c>
      <c r="E4" s="12" t="s">
        <v>57</v>
      </c>
      <c r="F4" s="12"/>
      <c r="G4" s="12" t="s">
        <v>57</v>
      </c>
      <c r="H4" s="12" t="s">
        <v>58</v>
      </c>
      <c r="I4" s="12" t="s">
        <v>59</v>
      </c>
      <c r="J4" s="12" t="s">
        <v>60</v>
      </c>
      <c r="K4" s="12" t="s">
        <v>61</v>
      </c>
      <c r="L4" s="12" t="s">
        <v>62</v>
      </c>
      <c r="M4" s="12" t="s">
        <v>63</v>
      </c>
      <c r="N4" s="12" t="s">
        <v>64</v>
      </c>
      <c r="O4" s="12" t="s">
        <v>65</v>
      </c>
      <c r="P4" s="12" t="s">
        <v>66</v>
      </c>
      <c r="Q4" s="12" t="s">
        <v>67</v>
      </c>
      <c r="R4" s="12" t="s">
        <v>68</v>
      </c>
      <c r="S4" s="12" t="s">
        <v>69</v>
      </c>
      <c r="T4" s="12" t="s">
        <v>70</v>
      </c>
      <c r="U4" s="12" t="s">
        <v>71</v>
      </c>
      <c r="V4" s="12" t="s">
        <v>72</v>
      </c>
      <c r="W4" s="12" t="s">
        <v>73</v>
      </c>
      <c r="X4" s="12" t="s">
        <v>74</v>
      </c>
      <c r="Y4" s="12" t="s">
        <v>75</v>
      </c>
      <c r="Z4" s="12" t="s">
        <v>76</v>
      </c>
      <c r="AA4" s="12" t="s">
        <v>77</v>
      </c>
      <c r="AB4" s="12" t="s">
        <v>78</v>
      </c>
      <c r="AC4" s="12" t="s">
        <v>79</v>
      </c>
      <c r="AD4" s="12" t="s">
        <v>80</v>
      </c>
      <c r="AE4" s="12" t="s">
        <v>81</v>
      </c>
      <c r="AF4" s="12" t="s">
        <v>82</v>
      </c>
      <c r="AG4" s="12" t="s">
        <v>83</v>
      </c>
      <c r="AH4" s="12" t="s">
        <v>84</v>
      </c>
      <c r="AI4" s="12" t="s">
        <v>85</v>
      </c>
      <c r="AJ4" s="57" t="s">
        <v>84</v>
      </c>
      <c r="AK4" s="61"/>
      <c r="AL4" s="62"/>
    </row>
    <row r="5" s="1" customFormat="1" ht="18.75" customHeight="1" spans="1:38">
      <c r="A5" s="18">
        <v>1</v>
      </c>
      <c r="B5" s="19" t="s">
        <v>86</v>
      </c>
      <c r="C5" s="19" t="s">
        <v>87</v>
      </c>
      <c r="D5" s="20" t="s">
        <v>88</v>
      </c>
      <c r="E5" s="20" t="s">
        <v>89</v>
      </c>
      <c r="F5" s="20"/>
      <c r="G5" s="21">
        <v>2463.95</v>
      </c>
      <c r="H5" s="22">
        <f t="shared" ref="H5:H50" si="0">ROUND(G5*0.2,2)</f>
        <v>492.79</v>
      </c>
      <c r="I5" s="22">
        <f t="shared" ref="I5:I50" si="1">ROUND(G5*0.08,2)</f>
        <v>197.12</v>
      </c>
      <c r="J5" s="22">
        <f t="shared" ref="J5:J50" si="2">SUM(H5:I5)</f>
        <v>689.91</v>
      </c>
      <c r="K5" s="21">
        <v>2463.95</v>
      </c>
      <c r="L5" s="35">
        <f t="shared" ref="L5:L50" si="3">ROUND(K5*0.002,2)</f>
        <v>4.93</v>
      </c>
      <c r="M5" s="35">
        <f t="shared" ref="M5:M50" si="4">L5-AK5</f>
        <v>-2.46185</v>
      </c>
      <c r="N5" s="21">
        <v>2463.95</v>
      </c>
      <c r="O5" s="22">
        <f t="shared" ref="O5:O50" si="5">ROUND(N5*0.015,2)</f>
        <v>36.96</v>
      </c>
      <c r="P5" s="22">
        <f t="shared" ref="P5:P50" si="6">ROUND(N5*0.005,2)</f>
        <v>12.32</v>
      </c>
      <c r="Q5" s="22">
        <f t="shared" ref="Q5:Q50" si="7">SUM(O5:P5)</f>
        <v>49.28</v>
      </c>
      <c r="R5" s="21">
        <v>2463.95</v>
      </c>
      <c r="S5" s="21">
        <v>2463.95</v>
      </c>
      <c r="T5" s="22">
        <f t="shared" ref="T5:T35" si="8">ROUND(R5*0.08,2)</f>
        <v>197.12</v>
      </c>
      <c r="U5" s="22">
        <f t="shared" ref="U5:U35" si="9">ROUND(S5*0.02,2)</f>
        <v>49.28</v>
      </c>
      <c r="V5" s="22">
        <f t="shared" ref="V5:V35" si="10">SUM(T5:U5)</f>
        <v>246.4</v>
      </c>
      <c r="W5" s="21">
        <v>2463.95</v>
      </c>
      <c r="X5" s="22">
        <f t="shared" ref="X5:X35" si="11">ROUND(W5*0.01,2)</f>
        <v>24.64</v>
      </c>
      <c r="Y5" s="22">
        <f t="shared" ref="Y5:Y35" si="12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t="shared" ref="AH5:AH50" si="13">H5+L5+O5+T5+X5+AA5+AF5+AG5</f>
        <v>771.44</v>
      </c>
      <c r="AI5" s="22">
        <f t="shared" ref="AI5:AI50" si="14">I5+P5+U5+AB5</f>
        <v>258.72</v>
      </c>
      <c r="AJ5" s="63">
        <f t="shared" ref="AJ5:AJ50" si="15">SUM(AH5:AI5)</f>
        <v>1030.16</v>
      </c>
      <c r="AK5" s="64">
        <f t="shared" ref="AK5:AK50" si="16">K5*0.3%</f>
        <v>7.39185</v>
      </c>
      <c r="AL5" s="65">
        <f t="shared" ref="AL5:AL50" si="17">AJ5-AK5</f>
        <v>1022.76815</v>
      </c>
    </row>
    <row r="6" s="1" customFormat="1" ht="18.75" customHeight="1" spans="1:38">
      <c r="A6" s="18">
        <v>2</v>
      </c>
      <c r="B6" s="19" t="s">
        <v>90</v>
      </c>
      <c r="C6" s="19" t="s">
        <v>91</v>
      </c>
      <c r="D6" s="20" t="s">
        <v>88</v>
      </c>
      <c r="E6" s="20" t="s">
        <v>89</v>
      </c>
      <c r="F6" s="20"/>
      <c r="G6" s="21">
        <v>2463.95</v>
      </c>
      <c r="H6" s="22">
        <f t="shared" si="0"/>
        <v>492.79</v>
      </c>
      <c r="I6" s="22">
        <f t="shared" si="1"/>
        <v>197.12</v>
      </c>
      <c r="J6" s="22">
        <f t="shared" si="2"/>
        <v>689.91</v>
      </c>
      <c r="K6" s="21">
        <v>2463.95</v>
      </c>
      <c r="L6" s="35">
        <f t="shared" si="3"/>
        <v>4.93</v>
      </c>
      <c r="M6" s="35">
        <f t="shared" si="4"/>
        <v>-2.46185</v>
      </c>
      <c r="N6" s="21">
        <v>2463.95</v>
      </c>
      <c r="O6" s="22">
        <f t="shared" si="5"/>
        <v>36.96</v>
      </c>
      <c r="P6" s="22">
        <f t="shared" si="6"/>
        <v>12.32</v>
      </c>
      <c r="Q6" s="22">
        <f t="shared" si="7"/>
        <v>49.28</v>
      </c>
      <c r="R6" s="21">
        <v>2463.95</v>
      </c>
      <c r="S6" s="21">
        <v>2463.95</v>
      </c>
      <c r="T6" s="22">
        <f t="shared" si="8"/>
        <v>197.12</v>
      </c>
      <c r="U6" s="22">
        <f t="shared" si="9"/>
        <v>49.28</v>
      </c>
      <c r="V6" s="22">
        <f t="shared" si="10"/>
        <v>246.4</v>
      </c>
      <c r="W6" s="21">
        <v>2463.95</v>
      </c>
      <c r="X6" s="22">
        <f t="shared" si="11"/>
        <v>24.64</v>
      </c>
      <c r="Y6" s="22">
        <f t="shared" si="12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t="shared" si="13"/>
        <v>771.44</v>
      </c>
      <c r="AI6" s="22">
        <f t="shared" si="14"/>
        <v>258.72</v>
      </c>
      <c r="AJ6" s="63">
        <f t="shared" si="15"/>
        <v>1030.16</v>
      </c>
      <c r="AK6" s="64">
        <f t="shared" si="16"/>
        <v>7.39185</v>
      </c>
      <c r="AL6" s="65">
        <f t="shared" si="17"/>
        <v>1022.76815</v>
      </c>
    </row>
    <row r="7" s="1" customFormat="1" ht="18.75" customHeight="1" spans="1:38">
      <c r="A7" s="18">
        <v>3</v>
      </c>
      <c r="B7" s="19" t="s">
        <v>92</v>
      </c>
      <c r="C7" s="23" t="s">
        <v>93</v>
      </c>
      <c r="D7" s="20" t="s">
        <v>88</v>
      </c>
      <c r="E7" s="20" t="s">
        <v>89</v>
      </c>
      <c r="F7" s="20"/>
      <c r="G7" s="21">
        <v>2463.95</v>
      </c>
      <c r="H7" s="22">
        <f t="shared" si="0"/>
        <v>492.79</v>
      </c>
      <c r="I7" s="22">
        <f t="shared" si="1"/>
        <v>197.12</v>
      </c>
      <c r="J7" s="22">
        <f t="shared" si="2"/>
        <v>689.91</v>
      </c>
      <c r="K7" s="21">
        <v>2463.95</v>
      </c>
      <c r="L7" s="35">
        <f t="shared" si="3"/>
        <v>4.93</v>
      </c>
      <c r="M7" s="35">
        <f t="shared" si="4"/>
        <v>-2.46185</v>
      </c>
      <c r="N7" s="21">
        <v>2463.95</v>
      </c>
      <c r="O7" s="22">
        <f t="shared" si="5"/>
        <v>36.96</v>
      </c>
      <c r="P7" s="22">
        <f t="shared" si="6"/>
        <v>12.32</v>
      </c>
      <c r="Q7" s="22">
        <f t="shared" si="7"/>
        <v>49.28</v>
      </c>
      <c r="R7" s="21">
        <v>2463.95</v>
      </c>
      <c r="S7" s="21">
        <v>2463.95</v>
      </c>
      <c r="T7" s="22">
        <f t="shared" si="8"/>
        <v>197.12</v>
      </c>
      <c r="U7" s="22">
        <f t="shared" si="9"/>
        <v>49.28</v>
      </c>
      <c r="V7" s="22">
        <f t="shared" si="10"/>
        <v>246.4</v>
      </c>
      <c r="W7" s="21">
        <v>2463.95</v>
      </c>
      <c r="X7" s="22">
        <f t="shared" si="11"/>
        <v>24.64</v>
      </c>
      <c r="Y7" s="22">
        <f t="shared" si="12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t="shared" si="13"/>
        <v>771.44</v>
      </c>
      <c r="AI7" s="22">
        <f t="shared" si="14"/>
        <v>258.72</v>
      </c>
      <c r="AJ7" s="63">
        <f t="shared" si="15"/>
        <v>1030.16</v>
      </c>
      <c r="AK7" s="64">
        <f t="shared" si="16"/>
        <v>7.39185</v>
      </c>
      <c r="AL7" s="65">
        <f t="shared" si="17"/>
        <v>1022.76815</v>
      </c>
    </row>
    <row r="8" s="1" customFormat="1" ht="18.75" customHeight="1" spans="1:38">
      <c r="A8" s="18">
        <v>4</v>
      </c>
      <c r="B8" s="19" t="s">
        <v>94</v>
      </c>
      <c r="C8" s="19" t="s">
        <v>95</v>
      </c>
      <c r="D8" s="20" t="s">
        <v>88</v>
      </c>
      <c r="E8" s="20" t="s">
        <v>89</v>
      </c>
      <c r="F8" s="20"/>
      <c r="G8" s="21">
        <v>2463.95</v>
      </c>
      <c r="H8" s="22">
        <f t="shared" si="0"/>
        <v>492.79</v>
      </c>
      <c r="I8" s="22">
        <f t="shared" si="1"/>
        <v>197.12</v>
      </c>
      <c r="J8" s="22">
        <f t="shared" si="2"/>
        <v>689.91</v>
      </c>
      <c r="K8" s="21">
        <v>2463.95</v>
      </c>
      <c r="L8" s="35">
        <f t="shared" si="3"/>
        <v>4.93</v>
      </c>
      <c r="M8" s="35">
        <f t="shared" si="4"/>
        <v>-2.46185</v>
      </c>
      <c r="N8" s="21">
        <v>2463.95</v>
      </c>
      <c r="O8" s="22">
        <f t="shared" si="5"/>
        <v>36.96</v>
      </c>
      <c r="P8" s="22">
        <f t="shared" si="6"/>
        <v>12.32</v>
      </c>
      <c r="Q8" s="22">
        <f t="shared" si="7"/>
        <v>49.28</v>
      </c>
      <c r="R8" s="21">
        <v>2463.95</v>
      </c>
      <c r="S8" s="21">
        <v>2463.95</v>
      </c>
      <c r="T8" s="22">
        <f t="shared" si="8"/>
        <v>197.12</v>
      </c>
      <c r="U8" s="22">
        <f t="shared" si="9"/>
        <v>49.28</v>
      </c>
      <c r="V8" s="22">
        <f t="shared" si="10"/>
        <v>246.4</v>
      </c>
      <c r="W8" s="21">
        <v>2463.95</v>
      </c>
      <c r="X8" s="22">
        <f t="shared" si="11"/>
        <v>24.64</v>
      </c>
      <c r="Y8" s="22">
        <f t="shared" si="12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t="shared" si="13"/>
        <v>771.44</v>
      </c>
      <c r="AI8" s="22">
        <f t="shared" si="14"/>
        <v>258.72</v>
      </c>
      <c r="AJ8" s="63">
        <f t="shared" si="15"/>
        <v>1030.16</v>
      </c>
      <c r="AK8" s="64">
        <f t="shared" si="16"/>
        <v>7.39185</v>
      </c>
      <c r="AL8" s="65">
        <f t="shared" si="17"/>
        <v>1022.76815</v>
      </c>
    </row>
    <row r="9" s="1" customFormat="1" ht="18.75" customHeight="1" spans="1:38">
      <c r="A9" s="18">
        <v>5</v>
      </c>
      <c r="B9" s="23" t="s">
        <v>96</v>
      </c>
      <c r="C9" s="23" t="s">
        <v>97</v>
      </c>
      <c r="D9" s="20" t="s">
        <v>88</v>
      </c>
      <c r="E9" s="20" t="s">
        <v>89</v>
      </c>
      <c r="F9" s="20"/>
      <c r="G9" s="21">
        <v>2463.95</v>
      </c>
      <c r="H9" s="22">
        <f t="shared" si="0"/>
        <v>492.79</v>
      </c>
      <c r="I9" s="22">
        <f t="shared" si="1"/>
        <v>197.12</v>
      </c>
      <c r="J9" s="22">
        <f t="shared" si="2"/>
        <v>689.91</v>
      </c>
      <c r="K9" s="21">
        <v>2463.95</v>
      </c>
      <c r="L9" s="35">
        <f t="shared" si="3"/>
        <v>4.93</v>
      </c>
      <c r="M9" s="35">
        <f t="shared" si="4"/>
        <v>-2.46185</v>
      </c>
      <c r="N9" s="21">
        <v>2463.95</v>
      </c>
      <c r="O9" s="22">
        <f t="shared" si="5"/>
        <v>36.96</v>
      </c>
      <c r="P9" s="22">
        <f t="shared" si="6"/>
        <v>12.32</v>
      </c>
      <c r="Q9" s="22">
        <f t="shared" si="7"/>
        <v>49.28</v>
      </c>
      <c r="R9" s="21">
        <v>2463.95</v>
      </c>
      <c r="S9" s="21">
        <v>2463.95</v>
      </c>
      <c r="T9" s="22">
        <f t="shared" si="8"/>
        <v>197.12</v>
      </c>
      <c r="U9" s="22">
        <f t="shared" si="9"/>
        <v>49.28</v>
      </c>
      <c r="V9" s="22">
        <f t="shared" si="10"/>
        <v>246.4</v>
      </c>
      <c r="W9" s="21">
        <v>2463.95</v>
      </c>
      <c r="X9" s="22">
        <f t="shared" si="11"/>
        <v>24.64</v>
      </c>
      <c r="Y9" s="22">
        <f t="shared" si="12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t="shared" si="13"/>
        <v>771.44</v>
      </c>
      <c r="AI9" s="22">
        <f t="shared" si="14"/>
        <v>258.72</v>
      </c>
      <c r="AJ9" s="63">
        <f t="shared" si="15"/>
        <v>1030.16</v>
      </c>
      <c r="AK9" s="64">
        <f t="shared" si="16"/>
        <v>7.39185</v>
      </c>
      <c r="AL9" s="65">
        <f t="shared" si="17"/>
        <v>1022.76815</v>
      </c>
    </row>
    <row r="10" s="1" customFormat="1" ht="18.75" customHeight="1" spans="1:38">
      <c r="A10" s="18">
        <v>6</v>
      </c>
      <c r="B10" s="23" t="s">
        <v>98</v>
      </c>
      <c r="C10" s="23" t="s">
        <v>99</v>
      </c>
      <c r="D10" s="20" t="s">
        <v>88</v>
      </c>
      <c r="E10" s="20" t="s">
        <v>89</v>
      </c>
      <c r="F10" s="20"/>
      <c r="G10" s="21">
        <v>2463.95</v>
      </c>
      <c r="H10" s="22">
        <f t="shared" si="0"/>
        <v>492.79</v>
      </c>
      <c r="I10" s="22">
        <f t="shared" si="1"/>
        <v>197.12</v>
      </c>
      <c r="J10" s="22">
        <f t="shared" si="2"/>
        <v>689.91</v>
      </c>
      <c r="K10" s="21">
        <v>2463.95</v>
      </c>
      <c r="L10" s="35">
        <f t="shared" si="3"/>
        <v>4.93</v>
      </c>
      <c r="M10" s="35">
        <f t="shared" si="4"/>
        <v>-2.46185</v>
      </c>
      <c r="N10" s="21">
        <v>2463.95</v>
      </c>
      <c r="O10" s="22">
        <f t="shared" si="5"/>
        <v>36.96</v>
      </c>
      <c r="P10" s="22">
        <f t="shared" si="6"/>
        <v>12.32</v>
      </c>
      <c r="Q10" s="22">
        <f t="shared" si="7"/>
        <v>49.28</v>
      </c>
      <c r="R10" s="21">
        <v>2463.95</v>
      </c>
      <c r="S10" s="21">
        <v>2463.95</v>
      </c>
      <c r="T10" s="22">
        <f t="shared" si="8"/>
        <v>197.12</v>
      </c>
      <c r="U10" s="22">
        <f t="shared" si="9"/>
        <v>49.28</v>
      </c>
      <c r="V10" s="22">
        <f t="shared" si="10"/>
        <v>246.4</v>
      </c>
      <c r="W10" s="21">
        <v>2463.95</v>
      </c>
      <c r="X10" s="22">
        <f t="shared" si="11"/>
        <v>24.64</v>
      </c>
      <c r="Y10" s="22">
        <f t="shared" si="12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t="shared" si="13"/>
        <v>771.44</v>
      </c>
      <c r="AI10" s="22">
        <f t="shared" si="14"/>
        <v>258.72</v>
      </c>
      <c r="AJ10" s="63">
        <f t="shared" si="15"/>
        <v>1030.16</v>
      </c>
      <c r="AK10" s="64">
        <f t="shared" si="16"/>
        <v>7.39185</v>
      </c>
      <c r="AL10" s="65">
        <f t="shared" si="17"/>
        <v>1022.76815</v>
      </c>
    </row>
    <row r="11" s="1" customFormat="1" ht="18.75" customHeight="1" spans="1:38">
      <c r="A11" s="18">
        <v>7</v>
      </c>
      <c r="B11" s="23" t="s">
        <v>100</v>
      </c>
      <c r="C11" s="23" t="s">
        <v>101</v>
      </c>
      <c r="D11" s="20" t="s">
        <v>88</v>
      </c>
      <c r="E11" s="20" t="s">
        <v>89</v>
      </c>
      <c r="F11" s="20"/>
      <c r="G11" s="21">
        <v>2463.95</v>
      </c>
      <c r="H11" s="22">
        <f t="shared" si="0"/>
        <v>492.79</v>
      </c>
      <c r="I11" s="22">
        <f t="shared" si="1"/>
        <v>197.12</v>
      </c>
      <c r="J11" s="22">
        <f t="shared" si="2"/>
        <v>689.91</v>
      </c>
      <c r="K11" s="21">
        <v>2463.95</v>
      </c>
      <c r="L11" s="35">
        <f t="shared" si="3"/>
        <v>4.93</v>
      </c>
      <c r="M11" s="35">
        <f t="shared" si="4"/>
        <v>-2.46185</v>
      </c>
      <c r="N11" s="21">
        <v>2463.95</v>
      </c>
      <c r="O11" s="22">
        <f t="shared" si="5"/>
        <v>36.96</v>
      </c>
      <c r="P11" s="22">
        <f t="shared" si="6"/>
        <v>12.32</v>
      </c>
      <c r="Q11" s="22">
        <f t="shared" si="7"/>
        <v>49.28</v>
      </c>
      <c r="R11" s="21">
        <v>2463.95</v>
      </c>
      <c r="S11" s="21">
        <v>2463.95</v>
      </c>
      <c r="T11" s="22">
        <f t="shared" si="8"/>
        <v>197.12</v>
      </c>
      <c r="U11" s="22">
        <f t="shared" si="9"/>
        <v>49.28</v>
      </c>
      <c r="V11" s="22">
        <f t="shared" si="10"/>
        <v>246.4</v>
      </c>
      <c r="W11" s="21">
        <v>2463.95</v>
      </c>
      <c r="X11" s="22">
        <f t="shared" si="11"/>
        <v>24.64</v>
      </c>
      <c r="Y11" s="22">
        <f t="shared" si="12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t="shared" si="13"/>
        <v>771.44</v>
      </c>
      <c r="AI11" s="22">
        <f t="shared" si="14"/>
        <v>258.72</v>
      </c>
      <c r="AJ11" s="63">
        <f t="shared" si="15"/>
        <v>1030.16</v>
      </c>
      <c r="AK11" s="64">
        <f t="shared" si="16"/>
        <v>7.39185</v>
      </c>
      <c r="AL11" s="65">
        <f t="shared" si="17"/>
        <v>1022.76815</v>
      </c>
    </row>
    <row r="12" s="1" customFormat="1" ht="18.75" customHeight="1" spans="1:38">
      <c r="A12" s="18">
        <v>8</v>
      </c>
      <c r="B12" s="23" t="s">
        <v>102</v>
      </c>
      <c r="C12" s="23" t="s">
        <v>103</v>
      </c>
      <c r="D12" s="20" t="s">
        <v>88</v>
      </c>
      <c r="E12" s="20" t="s">
        <v>89</v>
      </c>
      <c r="F12" s="20"/>
      <c r="G12" s="21">
        <v>2463.95</v>
      </c>
      <c r="H12" s="22">
        <f t="shared" si="0"/>
        <v>492.79</v>
      </c>
      <c r="I12" s="22">
        <f t="shared" si="1"/>
        <v>197.12</v>
      </c>
      <c r="J12" s="22">
        <f t="shared" si="2"/>
        <v>689.91</v>
      </c>
      <c r="K12" s="21">
        <v>2463.95</v>
      </c>
      <c r="L12" s="35">
        <f t="shared" si="3"/>
        <v>4.93</v>
      </c>
      <c r="M12" s="35">
        <f t="shared" si="4"/>
        <v>-2.46185</v>
      </c>
      <c r="N12" s="21">
        <v>2463.95</v>
      </c>
      <c r="O12" s="22">
        <f t="shared" si="5"/>
        <v>36.96</v>
      </c>
      <c r="P12" s="22">
        <f t="shared" si="6"/>
        <v>12.32</v>
      </c>
      <c r="Q12" s="22">
        <f t="shared" si="7"/>
        <v>49.28</v>
      </c>
      <c r="R12" s="21">
        <v>2463.95</v>
      </c>
      <c r="S12" s="21">
        <v>2463.95</v>
      </c>
      <c r="T12" s="22">
        <f t="shared" si="8"/>
        <v>197.12</v>
      </c>
      <c r="U12" s="22">
        <f t="shared" si="9"/>
        <v>49.28</v>
      </c>
      <c r="V12" s="22">
        <f t="shared" si="10"/>
        <v>246.4</v>
      </c>
      <c r="W12" s="21">
        <v>2463.95</v>
      </c>
      <c r="X12" s="22">
        <f t="shared" si="11"/>
        <v>24.64</v>
      </c>
      <c r="Y12" s="22">
        <f t="shared" si="12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t="shared" si="13"/>
        <v>771.44</v>
      </c>
      <c r="AI12" s="22">
        <f t="shared" si="14"/>
        <v>258.72</v>
      </c>
      <c r="AJ12" s="63">
        <f t="shared" si="15"/>
        <v>1030.16</v>
      </c>
      <c r="AK12" s="64">
        <f t="shared" si="16"/>
        <v>7.39185</v>
      </c>
      <c r="AL12" s="65">
        <f t="shared" si="17"/>
        <v>1022.76815</v>
      </c>
    </row>
    <row r="13" s="1" customFormat="1" ht="18.75" customHeight="1" spans="1:38">
      <c r="A13" s="18">
        <v>9</v>
      </c>
      <c r="B13" s="23" t="s">
        <v>104</v>
      </c>
      <c r="C13" s="23" t="s">
        <v>105</v>
      </c>
      <c r="D13" s="20" t="s">
        <v>88</v>
      </c>
      <c r="E13" s="20" t="s">
        <v>89</v>
      </c>
      <c r="F13" s="20"/>
      <c r="G13" s="21">
        <v>2463.95</v>
      </c>
      <c r="H13" s="22">
        <f t="shared" si="0"/>
        <v>492.79</v>
      </c>
      <c r="I13" s="22">
        <f t="shared" si="1"/>
        <v>197.12</v>
      </c>
      <c r="J13" s="22">
        <f t="shared" si="2"/>
        <v>689.91</v>
      </c>
      <c r="K13" s="21">
        <v>2463.95</v>
      </c>
      <c r="L13" s="35">
        <f t="shared" si="3"/>
        <v>4.93</v>
      </c>
      <c r="M13" s="35">
        <f t="shared" si="4"/>
        <v>-2.46185</v>
      </c>
      <c r="N13" s="21">
        <v>2463.95</v>
      </c>
      <c r="O13" s="22">
        <f t="shared" si="5"/>
        <v>36.96</v>
      </c>
      <c r="P13" s="22">
        <f t="shared" si="6"/>
        <v>12.32</v>
      </c>
      <c r="Q13" s="22">
        <f t="shared" si="7"/>
        <v>49.28</v>
      </c>
      <c r="R13" s="21">
        <v>2463.95</v>
      </c>
      <c r="S13" s="21">
        <v>2463.95</v>
      </c>
      <c r="T13" s="22">
        <f t="shared" si="8"/>
        <v>197.12</v>
      </c>
      <c r="U13" s="22">
        <f t="shared" si="9"/>
        <v>49.28</v>
      </c>
      <c r="V13" s="22">
        <f t="shared" si="10"/>
        <v>246.4</v>
      </c>
      <c r="W13" s="21">
        <v>2463.95</v>
      </c>
      <c r="X13" s="22">
        <f t="shared" si="11"/>
        <v>24.64</v>
      </c>
      <c r="Y13" s="22">
        <f t="shared" si="12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t="shared" si="13"/>
        <v>771.44</v>
      </c>
      <c r="AI13" s="22">
        <f t="shared" si="14"/>
        <v>258.72</v>
      </c>
      <c r="AJ13" s="63">
        <f t="shared" si="15"/>
        <v>1030.16</v>
      </c>
      <c r="AK13" s="64">
        <f t="shared" si="16"/>
        <v>7.39185</v>
      </c>
      <c r="AL13" s="65">
        <f t="shared" si="17"/>
        <v>1022.76815</v>
      </c>
    </row>
    <row r="14" s="1" customFormat="1" ht="18.75" customHeight="1" spans="1:38">
      <c r="A14" s="18">
        <v>10</v>
      </c>
      <c r="B14" s="23" t="s">
        <v>106</v>
      </c>
      <c r="C14" s="23" t="s">
        <v>107</v>
      </c>
      <c r="D14" s="20" t="s">
        <v>88</v>
      </c>
      <c r="E14" s="20" t="s">
        <v>89</v>
      </c>
      <c r="F14" s="20"/>
      <c r="G14" s="21">
        <v>2463.95</v>
      </c>
      <c r="H14" s="22">
        <f t="shared" si="0"/>
        <v>492.79</v>
      </c>
      <c r="I14" s="22">
        <f t="shared" si="1"/>
        <v>197.12</v>
      </c>
      <c r="J14" s="22">
        <f t="shared" si="2"/>
        <v>689.91</v>
      </c>
      <c r="K14" s="21">
        <v>2463.95</v>
      </c>
      <c r="L14" s="35">
        <f t="shared" si="3"/>
        <v>4.93</v>
      </c>
      <c r="M14" s="35">
        <f t="shared" si="4"/>
        <v>-2.46185</v>
      </c>
      <c r="N14" s="21">
        <v>2463.95</v>
      </c>
      <c r="O14" s="22">
        <f t="shared" si="5"/>
        <v>36.96</v>
      </c>
      <c r="P14" s="22">
        <f t="shared" si="6"/>
        <v>12.32</v>
      </c>
      <c r="Q14" s="22">
        <f t="shared" si="7"/>
        <v>49.28</v>
      </c>
      <c r="R14" s="21">
        <v>2463.95</v>
      </c>
      <c r="S14" s="21">
        <v>2463.95</v>
      </c>
      <c r="T14" s="22">
        <f t="shared" si="8"/>
        <v>197.12</v>
      </c>
      <c r="U14" s="22">
        <f t="shared" si="9"/>
        <v>49.28</v>
      </c>
      <c r="V14" s="22">
        <f t="shared" si="10"/>
        <v>246.4</v>
      </c>
      <c r="W14" s="21">
        <v>2463.95</v>
      </c>
      <c r="X14" s="22">
        <f t="shared" si="11"/>
        <v>24.64</v>
      </c>
      <c r="Y14" s="22">
        <f t="shared" si="12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t="shared" si="13"/>
        <v>771.44</v>
      </c>
      <c r="AI14" s="22">
        <f t="shared" si="14"/>
        <v>258.72</v>
      </c>
      <c r="AJ14" s="63">
        <f t="shared" si="15"/>
        <v>1030.16</v>
      </c>
      <c r="AK14" s="64">
        <f t="shared" si="16"/>
        <v>7.39185</v>
      </c>
      <c r="AL14" s="65">
        <f t="shared" si="17"/>
        <v>1022.76815</v>
      </c>
    </row>
    <row r="15" s="1" customFormat="1" ht="18.75" customHeight="1" spans="1:38">
      <c r="A15" s="18">
        <v>11</v>
      </c>
      <c r="B15" s="24" t="s">
        <v>108</v>
      </c>
      <c r="C15" s="24" t="s">
        <v>109</v>
      </c>
      <c r="D15" s="25" t="s">
        <v>88</v>
      </c>
      <c r="E15" s="20" t="s">
        <v>89</v>
      </c>
      <c r="F15" s="20"/>
      <c r="G15" s="21">
        <v>2463.95</v>
      </c>
      <c r="H15" s="22">
        <f t="shared" si="0"/>
        <v>492.79</v>
      </c>
      <c r="I15" s="22">
        <f t="shared" si="1"/>
        <v>197.12</v>
      </c>
      <c r="J15" s="22">
        <f t="shared" si="2"/>
        <v>689.91</v>
      </c>
      <c r="K15" s="21">
        <v>2463.95</v>
      </c>
      <c r="L15" s="35">
        <f t="shared" si="3"/>
        <v>4.93</v>
      </c>
      <c r="M15" s="35">
        <f t="shared" si="4"/>
        <v>-2.46185</v>
      </c>
      <c r="N15" s="21">
        <v>2463.95</v>
      </c>
      <c r="O15" s="22">
        <f t="shared" si="5"/>
        <v>36.96</v>
      </c>
      <c r="P15" s="22">
        <f t="shared" si="6"/>
        <v>12.32</v>
      </c>
      <c r="Q15" s="22">
        <f t="shared" si="7"/>
        <v>49.28</v>
      </c>
      <c r="R15" s="21">
        <v>2463.95</v>
      </c>
      <c r="S15" s="21">
        <v>2463.95</v>
      </c>
      <c r="T15" s="22">
        <f t="shared" si="8"/>
        <v>197.12</v>
      </c>
      <c r="U15" s="22">
        <f t="shared" si="9"/>
        <v>49.28</v>
      </c>
      <c r="V15" s="22">
        <f t="shared" si="10"/>
        <v>246.4</v>
      </c>
      <c r="W15" s="21">
        <v>2463.95</v>
      </c>
      <c r="X15" s="22">
        <f t="shared" si="11"/>
        <v>24.64</v>
      </c>
      <c r="Y15" s="22">
        <f t="shared" si="12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t="shared" si="13"/>
        <v>771.44</v>
      </c>
      <c r="AI15" s="22">
        <f t="shared" si="14"/>
        <v>258.72</v>
      </c>
      <c r="AJ15" s="63">
        <f t="shared" si="15"/>
        <v>1030.16</v>
      </c>
      <c r="AK15" s="64">
        <f t="shared" si="16"/>
        <v>7.39185</v>
      </c>
      <c r="AL15" s="65">
        <f t="shared" si="17"/>
        <v>1022.76815</v>
      </c>
    </row>
    <row r="16" s="1" customFormat="1" ht="18.75" customHeight="1" spans="1:38">
      <c r="A16" s="18">
        <v>12</v>
      </c>
      <c r="B16" s="23" t="s">
        <v>110</v>
      </c>
      <c r="C16" s="23" t="s">
        <v>111</v>
      </c>
      <c r="D16" s="20" t="s">
        <v>88</v>
      </c>
      <c r="E16" s="20" t="s">
        <v>89</v>
      </c>
      <c r="F16" s="20"/>
      <c r="G16" s="21">
        <v>2463.95</v>
      </c>
      <c r="H16" s="22">
        <f t="shared" si="0"/>
        <v>492.79</v>
      </c>
      <c r="I16" s="22">
        <f t="shared" si="1"/>
        <v>197.12</v>
      </c>
      <c r="J16" s="22">
        <f t="shared" si="2"/>
        <v>689.91</v>
      </c>
      <c r="K16" s="21">
        <v>2463.95</v>
      </c>
      <c r="L16" s="35">
        <f t="shared" si="3"/>
        <v>4.93</v>
      </c>
      <c r="M16" s="35">
        <f t="shared" si="4"/>
        <v>-2.46185</v>
      </c>
      <c r="N16" s="21">
        <v>2463.95</v>
      </c>
      <c r="O16" s="22">
        <f t="shared" si="5"/>
        <v>36.96</v>
      </c>
      <c r="P16" s="22">
        <f t="shared" si="6"/>
        <v>12.32</v>
      </c>
      <c r="Q16" s="22">
        <f t="shared" si="7"/>
        <v>49.28</v>
      </c>
      <c r="R16" s="21">
        <v>2463.95</v>
      </c>
      <c r="S16" s="21">
        <v>2463.95</v>
      </c>
      <c r="T16" s="22">
        <f t="shared" si="8"/>
        <v>197.12</v>
      </c>
      <c r="U16" s="22">
        <f t="shared" si="9"/>
        <v>49.28</v>
      </c>
      <c r="V16" s="22">
        <f t="shared" si="10"/>
        <v>246.4</v>
      </c>
      <c r="W16" s="21">
        <v>2463.95</v>
      </c>
      <c r="X16" s="22">
        <f t="shared" si="11"/>
        <v>24.64</v>
      </c>
      <c r="Y16" s="22">
        <f t="shared" si="12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t="shared" si="13"/>
        <v>771.44</v>
      </c>
      <c r="AI16" s="22">
        <f t="shared" si="14"/>
        <v>258.72</v>
      </c>
      <c r="AJ16" s="63">
        <f t="shared" si="15"/>
        <v>1030.16</v>
      </c>
      <c r="AK16" s="64">
        <f t="shared" si="16"/>
        <v>7.39185</v>
      </c>
      <c r="AL16" s="65">
        <f t="shared" si="17"/>
        <v>1022.76815</v>
      </c>
    </row>
    <row r="17" s="1" customFormat="1" ht="18.75" customHeight="1" spans="1:38">
      <c r="A17" s="18">
        <v>13</v>
      </c>
      <c r="B17" s="23" t="s">
        <v>112</v>
      </c>
      <c r="C17" s="23" t="s">
        <v>113</v>
      </c>
      <c r="D17" s="25" t="s">
        <v>88</v>
      </c>
      <c r="E17" s="20" t="s">
        <v>89</v>
      </c>
      <c r="F17" s="20"/>
      <c r="G17" s="21">
        <v>2463.95</v>
      </c>
      <c r="H17" s="22">
        <f t="shared" si="0"/>
        <v>492.79</v>
      </c>
      <c r="I17" s="22">
        <f t="shared" si="1"/>
        <v>197.12</v>
      </c>
      <c r="J17" s="22">
        <f t="shared" si="2"/>
        <v>689.91</v>
      </c>
      <c r="K17" s="21">
        <v>2463.95</v>
      </c>
      <c r="L17" s="35">
        <f t="shared" si="3"/>
        <v>4.93</v>
      </c>
      <c r="M17" s="35">
        <f t="shared" si="4"/>
        <v>-2.46185</v>
      </c>
      <c r="N17" s="21">
        <v>2463.95</v>
      </c>
      <c r="O17" s="22">
        <f t="shared" si="5"/>
        <v>36.96</v>
      </c>
      <c r="P17" s="22">
        <f t="shared" si="6"/>
        <v>12.32</v>
      </c>
      <c r="Q17" s="22">
        <f t="shared" si="7"/>
        <v>49.28</v>
      </c>
      <c r="R17" s="21">
        <v>2463.95</v>
      </c>
      <c r="S17" s="21">
        <v>2463.95</v>
      </c>
      <c r="T17" s="22">
        <f t="shared" si="8"/>
        <v>197.12</v>
      </c>
      <c r="U17" s="22">
        <f t="shared" si="9"/>
        <v>49.28</v>
      </c>
      <c r="V17" s="22">
        <f t="shared" si="10"/>
        <v>246.4</v>
      </c>
      <c r="W17" s="21">
        <v>2463.95</v>
      </c>
      <c r="X17" s="22">
        <f t="shared" si="11"/>
        <v>24.64</v>
      </c>
      <c r="Y17" s="22">
        <f t="shared" si="12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t="shared" si="13"/>
        <v>771.44</v>
      </c>
      <c r="AI17" s="22">
        <f t="shared" si="14"/>
        <v>258.72</v>
      </c>
      <c r="AJ17" s="63">
        <f t="shared" si="15"/>
        <v>1030.16</v>
      </c>
      <c r="AK17" s="64">
        <f t="shared" si="16"/>
        <v>7.39185</v>
      </c>
      <c r="AL17" s="65">
        <f t="shared" si="17"/>
        <v>1022.76815</v>
      </c>
    </row>
    <row r="18" s="1" customFormat="1" ht="18.75" customHeight="1" spans="1:38">
      <c r="A18" s="18">
        <v>14</v>
      </c>
      <c r="B18" s="23" t="s">
        <v>114</v>
      </c>
      <c r="C18" s="23" t="s">
        <v>115</v>
      </c>
      <c r="D18" s="25" t="s">
        <v>88</v>
      </c>
      <c r="E18" s="20" t="s">
        <v>89</v>
      </c>
      <c r="F18" s="20"/>
      <c r="G18" s="21">
        <v>2463.95</v>
      </c>
      <c r="H18" s="22">
        <f t="shared" si="0"/>
        <v>492.79</v>
      </c>
      <c r="I18" s="22">
        <f t="shared" si="1"/>
        <v>197.12</v>
      </c>
      <c r="J18" s="22">
        <f t="shared" si="2"/>
        <v>689.91</v>
      </c>
      <c r="K18" s="21">
        <v>2463.95</v>
      </c>
      <c r="L18" s="35">
        <f t="shared" si="3"/>
        <v>4.93</v>
      </c>
      <c r="M18" s="35">
        <f t="shared" si="4"/>
        <v>-2.46185</v>
      </c>
      <c r="N18" s="21">
        <v>2463.95</v>
      </c>
      <c r="O18" s="22">
        <f t="shared" si="5"/>
        <v>36.96</v>
      </c>
      <c r="P18" s="22">
        <f t="shared" si="6"/>
        <v>12.32</v>
      </c>
      <c r="Q18" s="22">
        <f t="shared" si="7"/>
        <v>49.28</v>
      </c>
      <c r="R18" s="21">
        <v>2463.95</v>
      </c>
      <c r="S18" s="21">
        <v>2463.95</v>
      </c>
      <c r="T18" s="22">
        <f t="shared" si="8"/>
        <v>197.12</v>
      </c>
      <c r="U18" s="22">
        <f t="shared" si="9"/>
        <v>49.28</v>
      </c>
      <c r="V18" s="22">
        <f t="shared" si="10"/>
        <v>246.4</v>
      </c>
      <c r="W18" s="21">
        <v>2463.95</v>
      </c>
      <c r="X18" s="22">
        <f t="shared" si="11"/>
        <v>24.64</v>
      </c>
      <c r="Y18" s="22">
        <f t="shared" si="12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t="shared" si="13"/>
        <v>771.44</v>
      </c>
      <c r="AI18" s="22">
        <f t="shared" si="14"/>
        <v>258.72</v>
      </c>
      <c r="AJ18" s="63">
        <f t="shared" si="15"/>
        <v>1030.16</v>
      </c>
      <c r="AK18" s="64">
        <f t="shared" si="16"/>
        <v>7.39185</v>
      </c>
      <c r="AL18" s="65">
        <f t="shared" si="17"/>
        <v>1022.76815</v>
      </c>
    </row>
    <row r="19" s="1" customFormat="1" ht="18.75" customHeight="1" spans="1:38">
      <c r="A19" s="18">
        <v>15</v>
      </c>
      <c r="B19" s="23" t="s">
        <v>116</v>
      </c>
      <c r="C19" s="23" t="s">
        <v>117</v>
      </c>
      <c r="D19" s="20" t="s">
        <v>88</v>
      </c>
      <c r="E19" s="20" t="s">
        <v>89</v>
      </c>
      <c r="F19" s="20"/>
      <c r="G19" s="21">
        <v>2463.95</v>
      </c>
      <c r="H19" s="22">
        <f t="shared" si="0"/>
        <v>492.79</v>
      </c>
      <c r="I19" s="22">
        <f t="shared" si="1"/>
        <v>197.12</v>
      </c>
      <c r="J19" s="22">
        <f t="shared" si="2"/>
        <v>689.91</v>
      </c>
      <c r="K19" s="21">
        <v>2463.95</v>
      </c>
      <c r="L19" s="35">
        <f t="shared" si="3"/>
        <v>4.93</v>
      </c>
      <c r="M19" s="35">
        <f t="shared" si="4"/>
        <v>-2.46185</v>
      </c>
      <c r="N19" s="21">
        <v>2463.95</v>
      </c>
      <c r="O19" s="22">
        <f t="shared" si="5"/>
        <v>36.96</v>
      </c>
      <c r="P19" s="22">
        <f t="shared" si="6"/>
        <v>12.32</v>
      </c>
      <c r="Q19" s="22">
        <f t="shared" si="7"/>
        <v>49.28</v>
      </c>
      <c r="R19" s="21">
        <v>2463.95</v>
      </c>
      <c r="S19" s="21">
        <v>2463.95</v>
      </c>
      <c r="T19" s="22">
        <f t="shared" si="8"/>
        <v>197.12</v>
      </c>
      <c r="U19" s="22">
        <f t="shared" si="9"/>
        <v>49.28</v>
      </c>
      <c r="V19" s="22">
        <f t="shared" si="10"/>
        <v>246.4</v>
      </c>
      <c r="W19" s="21">
        <v>2463.95</v>
      </c>
      <c r="X19" s="22">
        <f t="shared" si="11"/>
        <v>24.64</v>
      </c>
      <c r="Y19" s="22">
        <f t="shared" si="12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t="shared" si="13"/>
        <v>771.44</v>
      </c>
      <c r="AI19" s="22">
        <f t="shared" si="14"/>
        <v>258.72</v>
      </c>
      <c r="AJ19" s="63">
        <f t="shared" si="15"/>
        <v>1030.16</v>
      </c>
      <c r="AK19" s="64">
        <f t="shared" si="16"/>
        <v>7.39185</v>
      </c>
      <c r="AL19" s="65">
        <f t="shared" si="17"/>
        <v>1022.76815</v>
      </c>
    </row>
    <row r="20" s="1" customFormat="1" ht="18.75" customHeight="1" spans="1:38">
      <c r="A20" s="18">
        <v>16</v>
      </c>
      <c r="B20" s="23" t="s">
        <v>118</v>
      </c>
      <c r="C20" s="23" t="s">
        <v>119</v>
      </c>
      <c r="D20" s="20" t="s">
        <v>88</v>
      </c>
      <c r="E20" s="20" t="s">
        <v>89</v>
      </c>
      <c r="F20" s="20"/>
      <c r="G20" s="21">
        <v>2463.95</v>
      </c>
      <c r="H20" s="22">
        <f t="shared" si="0"/>
        <v>492.79</v>
      </c>
      <c r="I20" s="22">
        <f t="shared" si="1"/>
        <v>197.12</v>
      </c>
      <c r="J20" s="22">
        <f t="shared" si="2"/>
        <v>689.91</v>
      </c>
      <c r="K20" s="21">
        <v>2463.95</v>
      </c>
      <c r="L20" s="35">
        <f t="shared" si="3"/>
        <v>4.93</v>
      </c>
      <c r="M20" s="35">
        <f t="shared" si="4"/>
        <v>-2.46185</v>
      </c>
      <c r="N20" s="21">
        <v>2463.95</v>
      </c>
      <c r="O20" s="22">
        <f t="shared" si="5"/>
        <v>36.96</v>
      </c>
      <c r="P20" s="22">
        <f t="shared" si="6"/>
        <v>12.32</v>
      </c>
      <c r="Q20" s="22">
        <f t="shared" si="7"/>
        <v>49.28</v>
      </c>
      <c r="R20" s="21">
        <v>2463.95</v>
      </c>
      <c r="S20" s="21">
        <v>2463.95</v>
      </c>
      <c r="T20" s="22">
        <f t="shared" si="8"/>
        <v>197.12</v>
      </c>
      <c r="U20" s="22">
        <f t="shared" si="9"/>
        <v>49.28</v>
      </c>
      <c r="V20" s="22">
        <f t="shared" si="10"/>
        <v>246.4</v>
      </c>
      <c r="W20" s="21">
        <v>2463.95</v>
      </c>
      <c r="X20" s="22">
        <f t="shared" si="11"/>
        <v>24.64</v>
      </c>
      <c r="Y20" s="22">
        <f t="shared" si="12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t="shared" si="13"/>
        <v>771.44</v>
      </c>
      <c r="AI20" s="22">
        <f t="shared" si="14"/>
        <v>258.72</v>
      </c>
      <c r="AJ20" s="63">
        <f t="shared" si="15"/>
        <v>1030.16</v>
      </c>
      <c r="AK20" s="64">
        <f t="shared" si="16"/>
        <v>7.39185</v>
      </c>
      <c r="AL20" s="65">
        <f t="shared" si="17"/>
        <v>1022.76815</v>
      </c>
    </row>
    <row r="21" s="1" customFormat="1" ht="18.75" customHeight="1" spans="1:38">
      <c r="A21" s="18">
        <v>17</v>
      </c>
      <c r="B21" s="23" t="s">
        <v>92</v>
      </c>
      <c r="C21" s="23" t="s">
        <v>120</v>
      </c>
      <c r="D21" s="20" t="s">
        <v>88</v>
      </c>
      <c r="E21" s="20" t="s">
        <v>89</v>
      </c>
      <c r="F21" s="20"/>
      <c r="G21" s="21">
        <v>2463.95</v>
      </c>
      <c r="H21" s="22">
        <f t="shared" si="0"/>
        <v>492.79</v>
      </c>
      <c r="I21" s="22">
        <f t="shared" si="1"/>
        <v>197.12</v>
      </c>
      <c r="J21" s="22">
        <f t="shared" si="2"/>
        <v>689.91</v>
      </c>
      <c r="K21" s="21">
        <v>2463.95</v>
      </c>
      <c r="L21" s="35">
        <f t="shared" si="3"/>
        <v>4.93</v>
      </c>
      <c r="M21" s="35">
        <f t="shared" si="4"/>
        <v>-2.46185</v>
      </c>
      <c r="N21" s="21">
        <v>2463.95</v>
      </c>
      <c r="O21" s="22">
        <f t="shared" si="5"/>
        <v>36.96</v>
      </c>
      <c r="P21" s="22">
        <f t="shared" si="6"/>
        <v>12.32</v>
      </c>
      <c r="Q21" s="22">
        <f t="shared" si="7"/>
        <v>49.28</v>
      </c>
      <c r="R21" s="21">
        <v>2463.95</v>
      </c>
      <c r="S21" s="21">
        <v>2463.95</v>
      </c>
      <c r="T21" s="22">
        <f t="shared" si="8"/>
        <v>197.12</v>
      </c>
      <c r="U21" s="22">
        <f t="shared" si="9"/>
        <v>49.28</v>
      </c>
      <c r="V21" s="22">
        <f t="shared" si="10"/>
        <v>246.4</v>
      </c>
      <c r="W21" s="21">
        <v>2463.95</v>
      </c>
      <c r="X21" s="22">
        <f t="shared" si="11"/>
        <v>24.64</v>
      </c>
      <c r="Y21" s="22">
        <f t="shared" si="12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t="shared" si="13"/>
        <v>771.44</v>
      </c>
      <c r="AI21" s="22">
        <f t="shared" si="14"/>
        <v>258.72</v>
      </c>
      <c r="AJ21" s="63">
        <f t="shared" si="15"/>
        <v>1030.16</v>
      </c>
      <c r="AK21" s="64">
        <f t="shared" si="16"/>
        <v>7.39185</v>
      </c>
      <c r="AL21" s="65">
        <f t="shared" si="17"/>
        <v>1022.76815</v>
      </c>
    </row>
    <row r="22" s="1" customFormat="1" ht="18.75" customHeight="1" spans="1:38">
      <c r="A22" s="18">
        <v>18</v>
      </c>
      <c r="B22" s="23" t="s">
        <v>121</v>
      </c>
      <c r="C22" s="23" t="s">
        <v>122</v>
      </c>
      <c r="D22" s="20" t="s">
        <v>88</v>
      </c>
      <c r="E22" s="20" t="s">
        <v>89</v>
      </c>
      <c r="F22" s="20"/>
      <c r="G22" s="21">
        <v>2463.95</v>
      </c>
      <c r="H22" s="22">
        <f t="shared" si="0"/>
        <v>492.79</v>
      </c>
      <c r="I22" s="22">
        <f t="shared" si="1"/>
        <v>197.12</v>
      </c>
      <c r="J22" s="22">
        <f t="shared" si="2"/>
        <v>689.91</v>
      </c>
      <c r="K22" s="21">
        <v>2463.95</v>
      </c>
      <c r="L22" s="35">
        <f t="shared" si="3"/>
        <v>4.93</v>
      </c>
      <c r="M22" s="35">
        <f t="shared" si="4"/>
        <v>-2.46185</v>
      </c>
      <c r="N22" s="21">
        <v>2463.95</v>
      </c>
      <c r="O22" s="22">
        <f t="shared" si="5"/>
        <v>36.96</v>
      </c>
      <c r="P22" s="22">
        <f t="shared" si="6"/>
        <v>12.32</v>
      </c>
      <c r="Q22" s="22">
        <f t="shared" si="7"/>
        <v>49.28</v>
      </c>
      <c r="R22" s="21">
        <v>2463.95</v>
      </c>
      <c r="S22" s="21">
        <v>2463.95</v>
      </c>
      <c r="T22" s="22">
        <f t="shared" si="8"/>
        <v>197.12</v>
      </c>
      <c r="U22" s="22">
        <f t="shared" si="9"/>
        <v>49.28</v>
      </c>
      <c r="V22" s="22">
        <f t="shared" si="10"/>
        <v>246.4</v>
      </c>
      <c r="W22" s="21">
        <v>2463.95</v>
      </c>
      <c r="X22" s="22">
        <f t="shared" si="11"/>
        <v>24.64</v>
      </c>
      <c r="Y22" s="22">
        <f t="shared" si="12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t="shared" si="13"/>
        <v>771.44</v>
      </c>
      <c r="AI22" s="22">
        <f t="shared" si="14"/>
        <v>258.72</v>
      </c>
      <c r="AJ22" s="63">
        <f t="shared" si="15"/>
        <v>1030.16</v>
      </c>
      <c r="AK22" s="64">
        <f t="shared" si="16"/>
        <v>7.39185</v>
      </c>
      <c r="AL22" s="65">
        <f t="shared" si="17"/>
        <v>1022.76815</v>
      </c>
    </row>
    <row r="23" s="1" customFormat="1" ht="18.75" customHeight="1" spans="1:38">
      <c r="A23" s="18">
        <v>19</v>
      </c>
      <c r="B23" s="23" t="s">
        <v>123</v>
      </c>
      <c r="C23" s="23" t="s">
        <v>124</v>
      </c>
      <c r="D23" s="20" t="s">
        <v>88</v>
      </c>
      <c r="E23" s="20" t="s">
        <v>89</v>
      </c>
      <c r="F23" s="20"/>
      <c r="G23" s="21">
        <v>2463.95</v>
      </c>
      <c r="H23" s="22">
        <f t="shared" si="0"/>
        <v>492.79</v>
      </c>
      <c r="I23" s="22">
        <f t="shared" si="1"/>
        <v>197.12</v>
      </c>
      <c r="J23" s="22">
        <f t="shared" si="2"/>
        <v>689.91</v>
      </c>
      <c r="K23" s="21">
        <v>2463.95</v>
      </c>
      <c r="L23" s="35">
        <f t="shared" si="3"/>
        <v>4.93</v>
      </c>
      <c r="M23" s="35">
        <f t="shared" si="4"/>
        <v>-2.46185</v>
      </c>
      <c r="N23" s="21">
        <v>2463.95</v>
      </c>
      <c r="O23" s="22">
        <f t="shared" si="5"/>
        <v>36.96</v>
      </c>
      <c r="P23" s="22">
        <f t="shared" si="6"/>
        <v>12.32</v>
      </c>
      <c r="Q23" s="22">
        <f t="shared" si="7"/>
        <v>49.28</v>
      </c>
      <c r="R23" s="21">
        <v>2463.95</v>
      </c>
      <c r="S23" s="21">
        <v>2463.95</v>
      </c>
      <c r="T23" s="22">
        <f t="shared" si="8"/>
        <v>197.12</v>
      </c>
      <c r="U23" s="22">
        <f t="shared" si="9"/>
        <v>49.28</v>
      </c>
      <c r="V23" s="22">
        <f t="shared" si="10"/>
        <v>246.4</v>
      </c>
      <c r="W23" s="21">
        <v>2463.95</v>
      </c>
      <c r="X23" s="22">
        <f t="shared" si="11"/>
        <v>24.64</v>
      </c>
      <c r="Y23" s="22">
        <f t="shared" si="12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t="shared" si="13"/>
        <v>771.44</v>
      </c>
      <c r="AI23" s="22">
        <f t="shared" si="14"/>
        <v>258.72</v>
      </c>
      <c r="AJ23" s="63">
        <f t="shared" si="15"/>
        <v>1030.16</v>
      </c>
      <c r="AK23" s="64">
        <f t="shared" si="16"/>
        <v>7.39185</v>
      </c>
      <c r="AL23" s="65">
        <f t="shared" si="17"/>
        <v>1022.76815</v>
      </c>
    </row>
    <row r="24" s="1" customFormat="1" ht="18.75" customHeight="1" spans="1:38">
      <c r="A24" s="18">
        <v>20</v>
      </c>
      <c r="B24" s="23" t="s">
        <v>125</v>
      </c>
      <c r="C24" s="23" t="s">
        <v>126</v>
      </c>
      <c r="D24" s="20" t="s">
        <v>88</v>
      </c>
      <c r="E24" s="20" t="s">
        <v>89</v>
      </c>
      <c r="F24" s="20"/>
      <c r="G24" s="21">
        <v>2463.95</v>
      </c>
      <c r="H24" s="22">
        <f t="shared" si="0"/>
        <v>492.79</v>
      </c>
      <c r="I24" s="22">
        <f t="shared" si="1"/>
        <v>197.12</v>
      </c>
      <c r="J24" s="22">
        <f t="shared" si="2"/>
        <v>689.91</v>
      </c>
      <c r="K24" s="21">
        <v>2463.95</v>
      </c>
      <c r="L24" s="35">
        <f t="shared" si="3"/>
        <v>4.93</v>
      </c>
      <c r="M24" s="35">
        <f t="shared" si="4"/>
        <v>-2.46185</v>
      </c>
      <c r="N24" s="21">
        <v>2463.95</v>
      </c>
      <c r="O24" s="22">
        <f t="shared" si="5"/>
        <v>36.96</v>
      </c>
      <c r="P24" s="22">
        <f t="shared" si="6"/>
        <v>12.32</v>
      </c>
      <c r="Q24" s="22">
        <f t="shared" si="7"/>
        <v>49.28</v>
      </c>
      <c r="R24" s="21">
        <v>2463.95</v>
      </c>
      <c r="S24" s="21">
        <v>2463.95</v>
      </c>
      <c r="T24" s="22">
        <f t="shared" si="8"/>
        <v>197.12</v>
      </c>
      <c r="U24" s="22">
        <f t="shared" si="9"/>
        <v>49.28</v>
      </c>
      <c r="V24" s="22">
        <f t="shared" si="10"/>
        <v>246.4</v>
      </c>
      <c r="W24" s="21">
        <v>2463.95</v>
      </c>
      <c r="X24" s="22">
        <f t="shared" si="11"/>
        <v>24.64</v>
      </c>
      <c r="Y24" s="22">
        <f t="shared" si="12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t="shared" si="13"/>
        <v>771.44</v>
      </c>
      <c r="AI24" s="22">
        <f t="shared" si="14"/>
        <v>258.72</v>
      </c>
      <c r="AJ24" s="63">
        <f t="shared" si="15"/>
        <v>1030.16</v>
      </c>
      <c r="AK24" s="64">
        <f t="shared" si="16"/>
        <v>7.39185</v>
      </c>
      <c r="AL24" s="65">
        <f t="shared" si="17"/>
        <v>1022.76815</v>
      </c>
    </row>
    <row r="25" s="1" customFormat="1" ht="18.75" customHeight="1" spans="1:38">
      <c r="A25" s="18">
        <v>21</v>
      </c>
      <c r="B25" s="23" t="s">
        <v>127</v>
      </c>
      <c r="C25" s="23" t="s">
        <v>128</v>
      </c>
      <c r="D25" s="20" t="s">
        <v>88</v>
      </c>
      <c r="E25" s="20" t="s">
        <v>89</v>
      </c>
      <c r="F25" s="20"/>
      <c r="G25" s="21">
        <v>2463.95</v>
      </c>
      <c r="H25" s="22">
        <f t="shared" si="0"/>
        <v>492.79</v>
      </c>
      <c r="I25" s="22">
        <f t="shared" si="1"/>
        <v>197.12</v>
      </c>
      <c r="J25" s="22">
        <f t="shared" si="2"/>
        <v>689.91</v>
      </c>
      <c r="K25" s="21">
        <v>2463.95</v>
      </c>
      <c r="L25" s="35">
        <f t="shared" si="3"/>
        <v>4.93</v>
      </c>
      <c r="M25" s="35">
        <f t="shared" si="4"/>
        <v>-2.46185</v>
      </c>
      <c r="N25" s="21">
        <v>2463.95</v>
      </c>
      <c r="O25" s="22">
        <f t="shared" si="5"/>
        <v>36.96</v>
      </c>
      <c r="P25" s="22">
        <f t="shared" si="6"/>
        <v>12.32</v>
      </c>
      <c r="Q25" s="22">
        <f t="shared" si="7"/>
        <v>49.28</v>
      </c>
      <c r="R25" s="21">
        <v>2463.95</v>
      </c>
      <c r="S25" s="21">
        <v>2463.95</v>
      </c>
      <c r="T25" s="22">
        <f t="shared" si="8"/>
        <v>197.12</v>
      </c>
      <c r="U25" s="22">
        <f t="shared" si="9"/>
        <v>49.28</v>
      </c>
      <c r="V25" s="22">
        <f t="shared" si="10"/>
        <v>246.4</v>
      </c>
      <c r="W25" s="21">
        <v>2463.95</v>
      </c>
      <c r="X25" s="22">
        <f t="shared" si="11"/>
        <v>24.64</v>
      </c>
      <c r="Y25" s="22">
        <f t="shared" si="12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t="shared" si="13"/>
        <v>771.44</v>
      </c>
      <c r="AI25" s="22">
        <f t="shared" si="14"/>
        <v>258.72</v>
      </c>
      <c r="AJ25" s="63">
        <f t="shared" si="15"/>
        <v>1030.16</v>
      </c>
      <c r="AK25" s="64">
        <f t="shared" si="16"/>
        <v>7.39185</v>
      </c>
      <c r="AL25" s="65">
        <f t="shared" si="17"/>
        <v>1022.76815</v>
      </c>
    </row>
    <row r="26" s="1" customFormat="1" ht="18.75" customHeight="1" spans="1:38">
      <c r="A26" s="18">
        <v>22</v>
      </c>
      <c r="B26" s="23" t="s">
        <v>129</v>
      </c>
      <c r="C26" s="23" t="s">
        <v>130</v>
      </c>
      <c r="D26" s="20" t="s">
        <v>88</v>
      </c>
      <c r="E26" s="20" t="s">
        <v>89</v>
      </c>
      <c r="F26" s="20"/>
      <c r="G26" s="21">
        <v>2463.95</v>
      </c>
      <c r="H26" s="22">
        <f t="shared" si="0"/>
        <v>492.79</v>
      </c>
      <c r="I26" s="22">
        <f t="shared" si="1"/>
        <v>197.12</v>
      </c>
      <c r="J26" s="22">
        <f t="shared" si="2"/>
        <v>689.91</v>
      </c>
      <c r="K26" s="21">
        <v>2463.95</v>
      </c>
      <c r="L26" s="35">
        <f t="shared" si="3"/>
        <v>4.93</v>
      </c>
      <c r="M26" s="35">
        <f t="shared" si="4"/>
        <v>-2.46185</v>
      </c>
      <c r="N26" s="21">
        <v>2463.95</v>
      </c>
      <c r="O26" s="22">
        <f t="shared" si="5"/>
        <v>36.96</v>
      </c>
      <c r="P26" s="22">
        <f t="shared" si="6"/>
        <v>12.32</v>
      </c>
      <c r="Q26" s="22">
        <f t="shared" si="7"/>
        <v>49.28</v>
      </c>
      <c r="R26" s="21">
        <v>2463.95</v>
      </c>
      <c r="S26" s="21">
        <v>2463.95</v>
      </c>
      <c r="T26" s="22">
        <f t="shared" si="8"/>
        <v>197.12</v>
      </c>
      <c r="U26" s="22">
        <f t="shared" si="9"/>
        <v>49.28</v>
      </c>
      <c r="V26" s="22">
        <f t="shared" si="10"/>
        <v>246.4</v>
      </c>
      <c r="W26" s="21">
        <v>2463.95</v>
      </c>
      <c r="X26" s="22">
        <f t="shared" si="11"/>
        <v>24.64</v>
      </c>
      <c r="Y26" s="22">
        <f t="shared" si="12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t="shared" si="13"/>
        <v>771.44</v>
      </c>
      <c r="AI26" s="22">
        <f t="shared" si="14"/>
        <v>258.72</v>
      </c>
      <c r="AJ26" s="63">
        <f t="shared" si="15"/>
        <v>1030.16</v>
      </c>
      <c r="AK26" s="64">
        <f t="shared" si="16"/>
        <v>7.39185</v>
      </c>
      <c r="AL26" s="65">
        <f t="shared" si="17"/>
        <v>1022.76815</v>
      </c>
    </row>
    <row r="27" s="1" customFormat="1" ht="18.75" customHeight="1" spans="1:38">
      <c r="A27" s="18">
        <v>23</v>
      </c>
      <c r="B27" s="23" t="s">
        <v>131</v>
      </c>
      <c r="C27" s="23" t="s">
        <v>132</v>
      </c>
      <c r="D27" s="20" t="s">
        <v>88</v>
      </c>
      <c r="E27" s="20" t="s">
        <v>89</v>
      </c>
      <c r="F27" s="20"/>
      <c r="G27" s="21">
        <v>2463.95</v>
      </c>
      <c r="H27" s="22">
        <f t="shared" si="0"/>
        <v>492.79</v>
      </c>
      <c r="I27" s="22">
        <f t="shared" si="1"/>
        <v>197.12</v>
      </c>
      <c r="J27" s="22">
        <f t="shared" si="2"/>
        <v>689.91</v>
      </c>
      <c r="K27" s="21">
        <v>2463.95</v>
      </c>
      <c r="L27" s="35">
        <f t="shared" si="3"/>
        <v>4.93</v>
      </c>
      <c r="M27" s="35">
        <f t="shared" si="4"/>
        <v>-2.46185</v>
      </c>
      <c r="N27" s="21">
        <v>2463.95</v>
      </c>
      <c r="O27" s="22">
        <f t="shared" si="5"/>
        <v>36.96</v>
      </c>
      <c r="P27" s="22">
        <f t="shared" si="6"/>
        <v>12.32</v>
      </c>
      <c r="Q27" s="22">
        <f t="shared" si="7"/>
        <v>49.28</v>
      </c>
      <c r="R27" s="21">
        <v>2463.95</v>
      </c>
      <c r="S27" s="21">
        <v>2463.95</v>
      </c>
      <c r="T27" s="22">
        <f t="shared" si="8"/>
        <v>197.12</v>
      </c>
      <c r="U27" s="22">
        <f t="shared" si="9"/>
        <v>49.28</v>
      </c>
      <c r="V27" s="22">
        <f t="shared" si="10"/>
        <v>246.4</v>
      </c>
      <c r="W27" s="21">
        <v>2463.95</v>
      </c>
      <c r="X27" s="22">
        <f t="shared" si="11"/>
        <v>24.64</v>
      </c>
      <c r="Y27" s="22">
        <f t="shared" si="12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t="shared" si="13"/>
        <v>771.44</v>
      </c>
      <c r="AI27" s="22">
        <f t="shared" si="14"/>
        <v>258.72</v>
      </c>
      <c r="AJ27" s="63">
        <f t="shared" si="15"/>
        <v>1030.16</v>
      </c>
      <c r="AK27" s="64">
        <f t="shared" si="16"/>
        <v>7.39185</v>
      </c>
      <c r="AL27" s="65">
        <f t="shared" si="17"/>
        <v>1022.76815</v>
      </c>
    </row>
    <row r="28" s="1" customFormat="1" ht="18.75" customHeight="1" spans="1:38">
      <c r="A28" s="18">
        <v>24</v>
      </c>
      <c r="B28" s="23" t="s">
        <v>133</v>
      </c>
      <c r="C28" s="23" t="s">
        <v>134</v>
      </c>
      <c r="D28" s="20" t="s">
        <v>88</v>
      </c>
      <c r="E28" s="20" t="s">
        <v>89</v>
      </c>
      <c r="F28" s="20"/>
      <c r="G28" s="21">
        <v>2463.95</v>
      </c>
      <c r="H28" s="22">
        <f t="shared" si="0"/>
        <v>492.79</v>
      </c>
      <c r="I28" s="22">
        <f t="shared" si="1"/>
        <v>197.12</v>
      </c>
      <c r="J28" s="22">
        <f t="shared" si="2"/>
        <v>689.91</v>
      </c>
      <c r="K28" s="21">
        <v>2463.95</v>
      </c>
      <c r="L28" s="35">
        <f t="shared" si="3"/>
        <v>4.93</v>
      </c>
      <c r="M28" s="35">
        <f t="shared" si="4"/>
        <v>-2.46185</v>
      </c>
      <c r="N28" s="21">
        <v>2463.95</v>
      </c>
      <c r="O28" s="22">
        <f t="shared" si="5"/>
        <v>36.96</v>
      </c>
      <c r="P28" s="22">
        <f t="shared" si="6"/>
        <v>12.32</v>
      </c>
      <c r="Q28" s="22">
        <f t="shared" si="7"/>
        <v>49.28</v>
      </c>
      <c r="R28" s="21">
        <v>2463.95</v>
      </c>
      <c r="S28" s="21">
        <v>2463.95</v>
      </c>
      <c r="T28" s="22">
        <f t="shared" si="8"/>
        <v>197.12</v>
      </c>
      <c r="U28" s="22">
        <f t="shared" si="9"/>
        <v>49.28</v>
      </c>
      <c r="V28" s="22">
        <f t="shared" si="10"/>
        <v>246.4</v>
      </c>
      <c r="W28" s="21">
        <v>2463.95</v>
      </c>
      <c r="X28" s="22">
        <f t="shared" si="11"/>
        <v>24.64</v>
      </c>
      <c r="Y28" s="22">
        <f t="shared" si="12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t="shared" si="13"/>
        <v>771.44</v>
      </c>
      <c r="AI28" s="22">
        <f t="shared" si="14"/>
        <v>258.72</v>
      </c>
      <c r="AJ28" s="63">
        <f t="shared" si="15"/>
        <v>1030.16</v>
      </c>
      <c r="AK28" s="64">
        <f t="shared" si="16"/>
        <v>7.39185</v>
      </c>
      <c r="AL28" s="65">
        <f t="shared" si="17"/>
        <v>1022.76815</v>
      </c>
    </row>
    <row r="29" s="1" customFormat="1" ht="18.75" customHeight="1" spans="1:38">
      <c r="A29" s="18">
        <v>25</v>
      </c>
      <c r="B29" s="23" t="s">
        <v>135</v>
      </c>
      <c r="C29" s="23" t="s">
        <v>136</v>
      </c>
      <c r="D29" s="20" t="s">
        <v>88</v>
      </c>
      <c r="E29" s="20" t="s">
        <v>89</v>
      </c>
      <c r="F29" s="20"/>
      <c r="G29" s="21">
        <v>2463.95</v>
      </c>
      <c r="H29" s="22">
        <f t="shared" si="0"/>
        <v>492.79</v>
      </c>
      <c r="I29" s="22">
        <f t="shared" si="1"/>
        <v>197.12</v>
      </c>
      <c r="J29" s="22">
        <f t="shared" si="2"/>
        <v>689.91</v>
      </c>
      <c r="K29" s="21">
        <v>2463.95</v>
      </c>
      <c r="L29" s="35">
        <f t="shared" si="3"/>
        <v>4.93</v>
      </c>
      <c r="M29" s="35">
        <f t="shared" si="4"/>
        <v>-2.46185</v>
      </c>
      <c r="N29" s="21">
        <v>2463.95</v>
      </c>
      <c r="O29" s="22">
        <f t="shared" si="5"/>
        <v>36.96</v>
      </c>
      <c r="P29" s="22">
        <f t="shared" si="6"/>
        <v>12.32</v>
      </c>
      <c r="Q29" s="22">
        <f t="shared" si="7"/>
        <v>49.28</v>
      </c>
      <c r="R29" s="21">
        <v>2463.95</v>
      </c>
      <c r="S29" s="21">
        <v>2463.95</v>
      </c>
      <c r="T29" s="22">
        <f t="shared" si="8"/>
        <v>197.12</v>
      </c>
      <c r="U29" s="22">
        <f t="shared" si="9"/>
        <v>49.28</v>
      </c>
      <c r="V29" s="22">
        <f t="shared" si="10"/>
        <v>246.4</v>
      </c>
      <c r="W29" s="21">
        <v>2463.95</v>
      </c>
      <c r="X29" s="22">
        <f t="shared" si="11"/>
        <v>24.64</v>
      </c>
      <c r="Y29" s="22">
        <f t="shared" si="12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t="shared" si="13"/>
        <v>771.44</v>
      </c>
      <c r="AI29" s="22">
        <f t="shared" si="14"/>
        <v>258.72</v>
      </c>
      <c r="AJ29" s="63">
        <f t="shared" si="15"/>
        <v>1030.16</v>
      </c>
      <c r="AK29" s="64">
        <f t="shared" si="16"/>
        <v>7.39185</v>
      </c>
      <c r="AL29" s="65">
        <f t="shared" si="17"/>
        <v>1022.76815</v>
      </c>
    </row>
    <row r="30" s="1" customFormat="1" ht="18.75" customHeight="1" spans="1:38">
      <c r="A30" s="18">
        <v>26</v>
      </c>
      <c r="B30" s="23" t="s">
        <v>137</v>
      </c>
      <c r="C30" s="23" t="s">
        <v>138</v>
      </c>
      <c r="D30" s="20" t="s">
        <v>88</v>
      </c>
      <c r="E30" s="20" t="s">
        <v>89</v>
      </c>
      <c r="F30" s="20"/>
      <c r="G30" s="21">
        <v>2463.95</v>
      </c>
      <c r="H30" s="22">
        <f t="shared" si="0"/>
        <v>492.79</v>
      </c>
      <c r="I30" s="22">
        <f t="shared" si="1"/>
        <v>197.12</v>
      </c>
      <c r="J30" s="22">
        <f t="shared" si="2"/>
        <v>689.91</v>
      </c>
      <c r="K30" s="21">
        <v>2463.95</v>
      </c>
      <c r="L30" s="35">
        <f t="shared" si="3"/>
        <v>4.93</v>
      </c>
      <c r="M30" s="35">
        <f t="shared" si="4"/>
        <v>-2.46185</v>
      </c>
      <c r="N30" s="21">
        <v>2463.95</v>
      </c>
      <c r="O30" s="22">
        <f t="shared" si="5"/>
        <v>36.96</v>
      </c>
      <c r="P30" s="22">
        <f t="shared" si="6"/>
        <v>12.32</v>
      </c>
      <c r="Q30" s="22">
        <f t="shared" si="7"/>
        <v>49.28</v>
      </c>
      <c r="R30" s="21">
        <v>2463.95</v>
      </c>
      <c r="S30" s="21">
        <v>2463.95</v>
      </c>
      <c r="T30" s="22">
        <f t="shared" si="8"/>
        <v>197.12</v>
      </c>
      <c r="U30" s="22">
        <f t="shared" si="9"/>
        <v>49.28</v>
      </c>
      <c r="V30" s="22">
        <f t="shared" si="10"/>
        <v>246.4</v>
      </c>
      <c r="W30" s="21">
        <v>2463.95</v>
      </c>
      <c r="X30" s="22">
        <f t="shared" si="11"/>
        <v>24.64</v>
      </c>
      <c r="Y30" s="22">
        <f t="shared" si="12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t="shared" si="13"/>
        <v>771.44</v>
      </c>
      <c r="AI30" s="22">
        <f t="shared" si="14"/>
        <v>258.72</v>
      </c>
      <c r="AJ30" s="63">
        <f t="shared" si="15"/>
        <v>1030.16</v>
      </c>
      <c r="AK30" s="64">
        <f t="shared" si="16"/>
        <v>7.39185</v>
      </c>
      <c r="AL30" s="65">
        <f t="shared" si="17"/>
        <v>1022.76815</v>
      </c>
    </row>
    <row r="31" s="1" customFormat="1" ht="18.75" customHeight="1" spans="1:38">
      <c r="A31" s="18">
        <v>27</v>
      </c>
      <c r="B31" s="23" t="s">
        <v>139</v>
      </c>
      <c r="C31" s="23" t="s">
        <v>140</v>
      </c>
      <c r="D31" s="20" t="s">
        <v>88</v>
      </c>
      <c r="E31" s="20" t="s">
        <v>89</v>
      </c>
      <c r="F31" s="20"/>
      <c r="G31" s="21">
        <v>2463.95</v>
      </c>
      <c r="H31" s="22">
        <f t="shared" si="0"/>
        <v>492.79</v>
      </c>
      <c r="I31" s="22">
        <f t="shared" si="1"/>
        <v>197.12</v>
      </c>
      <c r="J31" s="22">
        <f t="shared" si="2"/>
        <v>689.91</v>
      </c>
      <c r="K31" s="21">
        <v>2463.95</v>
      </c>
      <c r="L31" s="35">
        <f t="shared" si="3"/>
        <v>4.93</v>
      </c>
      <c r="M31" s="35">
        <f t="shared" si="4"/>
        <v>-2.46185</v>
      </c>
      <c r="N31" s="21">
        <v>2463.95</v>
      </c>
      <c r="O31" s="22">
        <f t="shared" si="5"/>
        <v>36.96</v>
      </c>
      <c r="P31" s="22">
        <f t="shared" si="6"/>
        <v>12.32</v>
      </c>
      <c r="Q31" s="22">
        <f t="shared" si="7"/>
        <v>49.28</v>
      </c>
      <c r="R31" s="21">
        <v>2463.95</v>
      </c>
      <c r="S31" s="21">
        <v>2463.95</v>
      </c>
      <c r="T31" s="22">
        <f t="shared" si="8"/>
        <v>197.12</v>
      </c>
      <c r="U31" s="22">
        <f t="shared" si="9"/>
        <v>49.28</v>
      </c>
      <c r="V31" s="22">
        <f t="shared" si="10"/>
        <v>246.4</v>
      </c>
      <c r="W31" s="21">
        <v>2463.95</v>
      </c>
      <c r="X31" s="22">
        <f t="shared" si="11"/>
        <v>24.64</v>
      </c>
      <c r="Y31" s="22">
        <f t="shared" si="12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t="shared" si="13"/>
        <v>771.44</v>
      </c>
      <c r="AI31" s="22">
        <f t="shared" si="14"/>
        <v>258.72</v>
      </c>
      <c r="AJ31" s="63">
        <f t="shared" si="15"/>
        <v>1030.16</v>
      </c>
      <c r="AK31" s="64">
        <f t="shared" si="16"/>
        <v>7.39185</v>
      </c>
      <c r="AL31" s="65">
        <f t="shared" si="17"/>
        <v>1022.76815</v>
      </c>
    </row>
    <row r="32" s="1" customFormat="1" ht="18.75" customHeight="1" spans="1:38">
      <c r="A32" s="18">
        <v>28</v>
      </c>
      <c r="B32" s="23" t="s">
        <v>141</v>
      </c>
      <c r="C32" s="23" t="s">
        <v>142</v>
      </c>
      <c r="D32" s="20" t="s">
        <v>88</v>
      </c>
      <c r="E32" s="20" t="s">
        <v>89</v>
      </c>
      <c r="F32" s="20"/>
      <c r="G32" s="21">
        <v>2463.95</v>
      </c>
      <c r="H32" s="22">
        <f t="shared" si="0"/>
        <v>492.79</v>
      </c>
      <c r="I32" s="22">
        <f t="shared" si="1"/>
        <v>197.12</v>
      </c>
      <c r="J32" s="22">
        <f t="shared" si="2"/>
        <v>689.91</v>
      </c>
      <c r="K32" s="21">
        <v>2463.95</v>
      </c>
      <c r="L32" s="35">
        <f t="shared" si="3"/>
        <v>4.93</v>
      </c>
      <c r="M32" s="35">
        <f t="shared" si="4"/>
        <v>-2.46185</v>
      </c>
      <c r="N32" s="21">
        <v>2463.95</v>
      </c>
      <c r="O32" s="22">
        <f t="shared" si="5"/>
        <v>36.96</v>
      </c>
      <c r="P32" s="22">
        <f t="shared" si="6"/>
        <v>12.32</v>
      </c>
      <c r="Q32" s="22">
        <f t="shared" si="7"/>
        <v>49.28</v>
      </c>
      <c r="R32" s="21">
        <v>2463.95</v>
      </c>
      <c r="S32" s="21">
        <v>2463.95</v>
      </c>
      <c r="T32" s="22">
        <f t="shared" si="8"/>
        <v>197.12</v>
      </c>
      <c r="U32" s="22">
        <f t="shared" si="9"/>
        <v>49.28</v>
      </c>
      <c r="V32" s="22">
        <f t="shared" si="10"/>
        <v>246.4</v>
      </c>
      <c r="W32" s="21">
        <v>2463.95</v>
      </c>
      <c r="X32" s="22">
        <f t="shared" si="11"/>
        <v>24.64</v>
      </c>
      <c r="Y32" s="22">
        <f t="shared" si="12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t="shared" si="13"/>
        <v>771.44</v>
      </c>
      <c r="AI32" s="22">
        <f t="shared" si="14"/>
        <v>258.72</v>
      </c>
      <c r="AJ32" s="63">
        <f t="shared" si="15"/>
        <v>1030.16</v>
      </c>
      <c r="AK32" s="64">
        <f t="shared" si="16"/>
        <v>7.39185</v>
      </c>
      <c r="AL32" s="65">
        <f t="shared" si="17"/>
        <v>1022.76815</v>
      </c>
    </row>
    <row r="33" s="1" customFormat="1" ht="18.75" customHeight="1" spans="1:38">
      <c r="A33" s="18">
        <v>29</v>
      </c>
      <c r="B33" s="26" t="s">
        <v>143</v>
      </c>
      <c r="C33" s="26" t="s">
        <v>144</v>
      </c>
      <c r="D33" s="20" t="s">
        <v>88</v>
      </c>
      <c r="E33" s="20" t="s">
        <v>89</v>
      </c>
      <c r="F33" s="20"/>
      <c r="G33" s="21">
        <v>2463.95</v>
      </c>
      <c r="H33" s="22">
        <f t="shared" si="0"/>
        <v>492.79</v>
      </c>
      <c r="I33" s="22">
        <f t="shared" si="1"/>
        <v>197.12</v>
      </c>
      <c r="J33" s="22">
        <f t="shared" si="2"/>
        <v>689.91</v>
      </c>
      <c r="K33" s="21">
        <v>2463.95</v>
      </c>
      <c r="L33" s="35">
        <f t="shared" si="3"/>
        <v>4.93</v>
      </c>
      <c r="M33" s="35">
        <f t="shared" si="4"/>
        <v>-2.46185</v>
      </c>
      <c r="N33" s="21">
        <v>2463.95</v>
      </c>
      <c r="O33" s="22">
        <f t="shared" si="5"/>
        <v>36.96</v>
      </c>
      <c r="P33" s="22">
        <f t="shared" si="6"/>
        <v>12.32</v>
      </c>
      <c r="Q33" s="22">
        <f t="shared" si="7"/>
        <v>49.28</v>
      </c>
      <c r="R33" s="21">
        <v>2463.95</v>
      </c>
      <c r="S33" s="21">
        <v>2463.95</v>
      </c>
      <c r="T33" s="22">
        <f t="shared" si="8"/>
        <v>197.12</v>
      </c>
      <c r="U33" s="22">
        <f t="shared" si="9"/>
        <v>49.28</v>
      </c>
      <c r="V33" s="22">
        <f t="shared" si="10"/>
        <v>246.4</v>
      </c>
      <c r="W33" s="21">
        <v>2463.95</v>
      </c>
      <c r="X33" s="22">
        <f t="shared" si="11"/>
        <v>24.64</v>
      </c>
      <c r="Y33" s="22">
        <f t="shared" si="12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t="shared" si="13"/>
        <v>771.44</v>
      </c>
      <c r="AI33" s="22">
        <f t="shared" si="14"/>
        <v>258.72</v>
      </c>
      <c r="AJ33" s="63">
        <f t="shared" si="15"/>
        <v>1030.16</v>
      </c>
      <c r="AK33" s="64">
        <f t="shared" si="16"/>
        <v>7.39185</v>
      </c>
      <c r="AL33" s="65">
        <f t="shared" si="17"/>
        <v>1022.76815</v>
      </c>
    </row>
    <row r="34" s="1" customFormat="1" ht="18.75" customHeight="1" spans="1:38">
      <c r="A34" s="18">
        <v>30</v>
      </c>
      <c r="B34" s="26" t="s">
        <v>145</v>
      </c>
      <c r="C34" s="27" t="s">
        <v>146</v>
      </c>
      <c r="D34" s="20" t="s">
        <v>88</v>
      </c>
      <c r="E34" s="20" t="s">
        <v>89</v>
      </c>
      <c r="F34" s="20"/>
      <c r="G34" s="21">
        <v>2463.95</v>
      </c>
      <c r="H34" s="22">
        <f t="shared" si="0"/>
        <v>492.79</v>
      </c>
      <c r="I34" s="22">
        <f t="shared" si="1"/>
        <v>197.12</v>
      </c>
      <c r="J34" s="22">
        <f t="shared" si="2"/>
        <v>689.91</v>
      </c>
      <c r="K34" s="21">
        <v>2463.95</v>
      </c>
      <c r="L34" s="35">
        <f t="shared" si="3"/>
        <v>4.93</v>
      </c>
      <c r="M34" s="35">
        <f t="shared" si="4"/>
        <v>-2.46185</v>
      </c>
      <c r="N34" s="21">
        <v>2463.95</v>
      </c>
      <c r="O34" s="22">
        <f t="shared" si="5"/>
        <v>36.96</v>
      </c>
      <c r="P34" s="22">
        <f t="shared" si="6"/>
        <v>12.32</v>
      </c>
      <c r="Q34" s="22">
        <f t="shared" si="7"/>
        <v>49.28</v>
      </c>
      <c r="R34" s="21">
        <v>2463.95</v>
      </c>
      <c r="S34" s="21">
        <v>2463.95</v>
      </c>
      <c r="T34" s="22">
        <f t="shared" si="8"/>
        <v>197.12</v>
      </c>
      <c r="U34" s="22">
        <f t="shared" si="9"/>
        <v>49.28</v>
      </c>
      <c r="V34" s="22">
        <f t="shared" si="10"/>
        <v>246.4</v>
      </c>
      <c r="W34" s="21">
        <v>2463.95</v>
      </c>
      <c r="X34" s="22">
        <f t="shared" si="11"/>
        <v>24.64</v>
      </c>
      <c r="Y34" s="22">
        <f t="shared" si="12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t="shared" si="13"/>
        <v>771.44</v>
      </c>
      <c r="AI34" s="22">
        <f t="shared" si="14"/>
        <v>258.72</v>
      </c>
      <c r="AJ34" s="63">
        <f t="shared" si="15"/>
        <v>1030.16</v>
      </c>
      <c r="AK34" s="64">
        <f t="shared" si="16"/>
        <v>7.39185</v>
      </c>
      <c r="AL34" s="65">
        <f t="shared" si="17"/>
        <v>1022.76815</v>
      </c>
    </row>
    <row r="35" s="1" customFormat="1" ht="18.75" customHeight="1" spans="1:38">
      <c r="A35" s="18">
        <v>31</v>
      </c>
      <c r="B35" s="26" t="s">
        <v>147</v>
      </c>
      <c r="C35" s="23" t="s">
        <v>148</v>
      </c>
      <c r="D35" s="20" t="s">
        <v>88</v>
      </c>
      <c r="E35" s="20" t="s">
        <v>89</v>
      </c>
      <c r="F35" s="20"/>
      <c r="G35" s="21">
        <v>2463.95</v>
      </c>
      <c r="H35" s="22">
        <f t="shared" si="0"/>
        <v>492.79</v>
      </c>
      <c r="I35" s="22">
        <f t="shared" si="1"/>
        <v>197.12</v>
      </c>
      <c r="J35" s="22">
        <f t="shared" si="2"/>
        <v>689.91</v>
      </c>
      <c r="K35" s="21">
        <v>2463.95</v>
      </c>
      <c r="L35" s="35">
        <f t="shared" si="3"/>
        <v>4.93</v>
      </c>
      <c r="M35" s="35">
        <f t="shared" si="4"/>
        <v>-2.46185</v>
      </c>
      <c r="N35" s="21">
        <v>2463.95</v>
      </c>
      <c r="O35" s="22">
        <f t="shared" si="5"/>
        <v>36.96</v>
      </c>
      <c r="P35" s="22">
        <f t="shared" si="6"/>
        <v>12.32</v>
      </c>
      <c r="Q35" s="22">
        <f t="shared" si="7"/>
        <v>49.28</v>
      </c>
      <c r="R35" s="21">
        <v>2463.95</v>
      </c>
      <c r="S35" s="21">
        <v>2463.95</v>
      </c>
      <c r="T35" s="22">
        <f t="shared" si="8"/>
        <v>197.12</v>
      </c>
      <c r="U35" s="22">
        <f t="shared" si="9"/>
        <v>49.28</v>
      </c>
      <c r="V35" s="22">
        <f t="shared" si="10"/>
        <v>246.4</v>
      </c>
      <c r="W35" s="21">
        <v>2463.95</v>
      </c>
      <c r="X35" s="22">
        <f t="shared" si="11"/>
        <v>24.64</v>
      </c>
      <c r="Y35" s="22">
        <f t="shared" si="12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t="shared" si="13"/>
        <v>771.44</v>
      </c>
      <c r="AI35" s="22">
        <f t="shared" si="14"/>
        <v>258.72</v>
      </c>
      <c r="AJ35" s="63">
        <f t="shared" si="15"/>
        <v>1030.16</v>
      </c>
      <c r="AK35" s="64">
        <f t="shared" si="16"/>
        <v>7.39185</v>
      </c>
      <c r="AL35" s="65">
        <f t="shared" si="17"/>
        <v>1022.76815</v>
      </c>
    </row>
    <row r="36" s="1" customFormat="1" ht="18.75" customHeight="1" spans="1:38">
      <c r="A36" s="18">
        <v>32</v>
      </c>
      <c r="B36" s="28" t="s">
        <v>149</v>
      </c>
      <c r="C36" s="29" t="s">
        <v>150</v>
      </c>
      <c r="D36" s="20" t="s">
        <v>88</v>
      </c>
      <c r="E36" s="20" t="s">
        <v>89</v>
      </c>
      <c r="F36" s="20"/>
      <c r="G36" s="21">
        <v>2463.95</v>
      </c>
      <c r="H36" s="22">
        <f t="shared" si="0"/>
        <v>492.79</v>
      </c>
      <c r="I36" s="22">
        <f t="shared" si="1"/>
        <v>197.12</v>
      </c>
      <c r="J36" s="22">
        <f t="shared" si="2"/>
        <v>689.91</v>
      </c>
      <c r="K36" s="21">
        <v>2463.95</v>
      </c>
      <c r="L36" s="35">
        <f t="shared" si="3"/>
        <v>4.93</v>
      </c>
      <c r="M36" s="35">
        <f t="shared" si="4"/>
        <v>-2.46185</v>
      </c>
      <c r="N36" s="21">
        <v>2463.95</v>
      </c>
      <c r="O36" s="22">
        <f t="shared" si="5"/>
        <v>36.96</v>
      </c>
      <c r="P36" s="22">
        <f t="shared" si="6"/>
        <v>12.32</v>
      </c>
      <c r="Q36" s="22">
        <f t="shared" si="7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t="shared" si="13"/>
        <v>549.68</v>
      </c>
      <c r="AI36" s="22">
        <f t="shared" si="14"/>
        <v>209.44</v>
      </c>
      <c r="AJ36" s="63">
        <f t="shared" si="15"/>
        <v>759.12</v>
      </c>
      <c r="AK36" s="64">
        <f t="shared" si="16"/>
        <v>7.39185</v>
      </c>
      <c r="AL36" s="65">
        <f t="shared" si="17"/>
        <v>751.72815</v>
      </c>
    </row>
    <row r="37" s="1" customFormat="1" ht="18.75" customHeight="1" spans="1:38">
      <c r="A37" s="18">
        <v>33</v>
      </c>
      <c r="B37" s="30" t="s">
        <v>151</v>
      </c>
      <c r="C37" s="27" t="s">
        <v>152</v>
      </c>
      <c r="D37" s="20" t="s">
        <v>88</v>
      </c>
      <c r="E37" s="20" t="s">
        <v>89</v>
      </c>
      <c r="F37" s="20"/>
      <c r="G37" s="21">
        <v>2463.95</v>
      </c>
      <c r="H37" s="22">
        <f t="shared" si="0"/>
        <v>492.79</v>
      </c>
      <c r="I37" s="22">
        <f t="shared" si="1"/>
        <v>197.12</v>
      </c>
      <c r="J37" s="22">
        <f t="shared" si="2"/>
        <v>689.91</v>
      </c>
      <c r="K37" s="21">
        <v>2463.95</v>
      </c>
      <c r="L37" s="35">
        <f t="shared" si="3"/>
        <v>4.93</v>
      </c>
      <c r="M37" s="35">
        <f t="shared" si="4"/>
        <v>-2.46185</v>
      </c>
      <c r="N37" s="21">
        <v>2463.95</v>
      </c>
      <c r="O37" s="22">
        <f t="shared" si="5"/>
        <v>36.96</v>
      </c>
      <c r="P37" s="22">
        <f t="shared" si="6"/>
        <v>12.32</v>
      </c>
      <c r="Q37" s="22">
        <f t="shared" si="7"/>
        <v>49.28</v>
      </c>
      <c r="R37" s="21">
        <v>2463.95</v>
      </c>
      <c r="S37" s="21">
        <v>2463.95</v>
      </c>
      <c r="T37" s="22">
        <f t="shared" ref="T37:T50" si="18">ROUND(R37*0.08,2)</f>
        <v>197.12</v>
      </c>
      <c r="U37" s="22">
        <f t="shared" ref="U37:U50" si="19">ROUND(S37*0.02,2)</f>
        <v>49.28</v>
      </c>
      <c r="V37" s="22">
        <f t="shared" ref="V37:V50" si="20">SUM(T37:U37)</f>
        <v>246.4</v>
      </c>
      <c r="W37" s="21">
        <v>2463.95</v>
      </c>
      <c r="X37" s="22">
        <f t="shared" ref="X37:X50" si="21">ROUND(W37*0.01,2)</f>
        <v>24.64</v>
      </c>
      <c r="Y37" s="22">
        <f t="shared" ref="Y37:Y50" si="22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t="shared" si="13"/>
        <v>771.44</v>
      </c>
      <c r="AI37" s="22">
        <f t="shared" si="14"/>
        <v>258.72</v>
      </c>
      <c r="AJ37" s="63">
        <f t="shared" si="15"/>
        <v>1030.16</v>
      </c>
      <c r="AK37" s="64">
        <f t="shared" si="16"/>
        <v>7.39185</v>
      </c>
      <c r="AL37" s="65">
        <f t="shared" si="17"/>
        <v>1022.76815</v>
      </c>
    </row>
    <row r="38" s="1" customFormat="1" ht="18.75" customHeight="1" spans="1:38">
      <c r="A38" s="18">
        <v>34</v>
      </c>
      <c r="B38" s="31" t="s">
        <v>153</v>
      </c>
      <c r="C38" s="31" t="s">
        <v>154</v>
      </c>
      <c r="D38" s="20" t="s">
        <v>88</v>
      </c>
      <c r="E38" s="20" t="s">
        <v>89</v>
      </c>
      <c r="F38" s="20"/>
      <c r="G38" s="21">
        <v>2463.95</v>
      </c>
      <c r="H38" s="22">
        <f t="shared" si="0"/>
        <v>492.79</v>
      </c>
      <c r="I38" s="22">
        <f t="shared" si="1"/>
        <v>197.12</v>
      </c>
      <c r="J38" s="22">
        <f t="shared" si="2"/>
        <v>689.91</v>
      </c>
      <c r="K38" s="21">
        <v>2463.95</v>
      </c>
      <c r="L38" s="35">
        <f t="shared" si="3"/>
        <v>4.93</v>
      </c>
      <c r="M38" s="35">
        <f t="shared" si="4"/>
        <v>-2.46185</v>
      </c>
      <c r="N38" s="21">
        <v>2463.95</v>
      </c>
      <c r="O38" s="22">
        <f t="shared" si="5"/>
        <v>36.96</v>
      </c>
      <c r="P38" s="22">
        <f t="shared" si="6"/>
        <v>12.32</v>
      </c>
      <c r="Q38" s="22">
        <f t="shared" si="7"/>
        <v>49.28</v>
      </c>
      <c r="R38" s="21">
        <v>2463.95</v>
      </c>
      <c r="S38" s="21">
        <v>2463.95</v>
      </c>
      <c r="T38" s="22">
        <f t="shared" si="18"/>
        <v>197.12</v>
      </c>
      <c r="U38" s="22">
        <f t="shared" si="19"/>
        <v>49.28</v>
      </c>
      <c r="V38" s="22">
        <f t="shared" si="20"/>
        <v>246.4</v>
      </c>
      <c r="W38" s="21">
        <v>2463.95</v>
      </c>
      <c r="X38" s="22">
        <f t="shared" si="21"/>
        <v>24.64</v>
      </c>
      <c r="Y38" s="22">
        <f t="shared" si="22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t="shared" si="13"/>
        <v>771.44</v>
      </c>
      <c r="AI38" s="22">
        <f t="shared" si="14"/>
        <v>258.72</v>
      </c>
      <c r="AJ38" s="63">
        <f t="shared" si="15"/>
        <v>1030.16</v>
      </c>
      <c r="AK38" s="64">
        <f t="shared" si="16"/>
        <v>7.39185</v>
      </c>
      <c r="AL38" s="65">
        <f t="shared" si="17"/>
        <v>1022.76815</v>
      </c>
    </row>
    <row r="39" s="1" customFormat="1" ht="18.75" customHeight="1" spans="1:38">
      <c r="A39" s="18">
        <v>35</v>
      </c>
      <c r="B39" s="32" t="s">
        <v>155</v>
      </c>
      <c r="C39" s="27" t="s">
        <v>156</v>
      </c>
      <c r="D39" s="20" t="s">
        <v>88</v>
      </c>
      <c r="E39" s="20" t="s">
        <v>89</v>
      </c>
      <c r="F39" s="20"/>
      <c r="G39" s="21">
        <v>2463.95</v>
      </c>
      <c r="H39" s="22">
        <f t="shared" si="0"/>
        <v>492.79</v>
      </c>
      <c r="I39" s="22">
        <f t="shared" si="1"/>
        <v>197.12</v>
      </c>
      <c r="J39" s="22">
        <f t="shared" si="2"/>
        <v>689.91</v>
      </c>
      <c r="K39" s="21">
        <v>2463.95</v>
      </c>
      <c r="L39" s="35">
        <f t="shared" si="3"/>
        <v>4.93</v>
      </c>
      <c r="M39" s="35">
        <f t="shared" si="4"/>
        <v>-2.46185</v>
      </c>
      <c r="N39" s="21">
        <v>2463.95</v>
      </c>
      <c r="O39" s="22">
        <f t="shared" si="5"/>
        <v>36.96</v>
      </c>
      <c r="P39" s="22">
        <f t="shared" si="6"/>
        <v>12.32</v>
      </c>
      <c r="Q39" s="22">
        <f t="shared" si="7"/>
        <v>49.28</v>
      </c>
      <c r="R39" s="21">
        <v>2463.95</v>
      </c>
      <c r="S39" s="21">
        <v>2463.95</v>
      </c>
      <c r="T39" s="22">
        <f t="shared" si="18"/>
        <v>197.12</v>
      </c>
      <c r="U39" s="22">
        <f t="shared" si="19"/>
        <v>49.28</v>
      </c>
      <c r="V39" s="22">
        <f t="shared" si="20"/>
        <v>246.4</v>
      </c>
      <c r="W39" s="21">
        <v>2463.95</v>
      </c>
      <c r="X39" s="22">
        <f t="shared" si="21"/>
        <v>24.64</v>
      </c>
      <c r="Y39" s="22">
        <f t="shared" si="22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t="shared" si="13"/>
        <v>771.44</v>
      </c>
      <c r="AI39" s="22">
        <f t="shared" si="14"/>
        <v>258.72</v>
      </c>
      <c r="AJ39" s="63">
        <f t="shared" si="15"/>
        <v>1030.16</v>
      </c>
      <c r="AK39" s="64">
        <f t="shared" si="16"/>
        <v>7.39185</v>
      </c>
      <c r="AL39" s="65">
        <f t="shared" si="17"/>
        <v>1022.76815</v>
      </c>
    </row>
    <row r="40" s="1" customFormat="1" ht="18.75" customHeight="1" spans="1:38">
      <c r="A40" s="18">
        <v>36</v>
      </c>
      <c r="B40" s="32" t="s">
        <v>157</v>
      </c>
      <c r="C40" s="27" t="s">
        <v>158</v>
      </c>
      <c r="D40" s="20" t="s">
        <v>88</v>
      </c>
      <c r="E40" s="20" t="s">
        <v>89</v>
      </c>
      <c r="F40" s="20"/>
      <c r="G40" s="21">
        <v>2463.95</v>
      </c>
      <c r="H40" s="22">
        <f t="shared" si="0"/>
        <v>492.79</v>
      </c>
      <c r="I40" s="22">
        <f t="shared" si="1"/>
        <v>197.12</v>
      </c>
      <c r="J40" s="22">
        <f t="shared" si="2"/>
        <v>689.91</v>
      </c>
      <c r="K40" s="21">
        <v>2463.95</v>
      </c>
      <c r="L40" s="35">
        <f t="shared" si="3"/>
        <v>4.93</v>
      </c>
      <c r="M40" s="35">
        <f t="shared" si="4"/>
        <v>-2.46185</v>
      </c>
      <c r="N40" s="21">
        <v>2463.95</v>
      </c>
      <c r="O40" s="22">
        <f t="shared" si="5"/>
        <v>36.96</v>
      </c>
      <c r="P40" s="22">
        <f t="shared" si="6"/>
        <v>12.32</v>
      </c>
      <c r="Q40" s="22">
        <f t="shared" si="7"/>
        <v>49.28</v>
      </c>
      <c r="R40" s="21">
        <v>2463.95</v>
      </c>
      <c r="S40" s="21">
        <v>2463.95</v>
      </c>
      <c r="T40" s="22">
        <f t="shared" si="18"/>
        <v>197.12</v>
      </c>
      <c r="U40" s="22">
        <f t="shared" si="19"/>
        <v>49.28</v>
      </c>
      <c r="V40" s="22">
        <f t="shared" si="20"/>
        <v>246.4</v>
      </c>
      <c r="W40" s="21">
        <v>2463.95</v>
      </c>
      <c r="X40" s="22">
        <f t="shared" si="21"/>
        <v>24.64</v>
      </c>
      <c r="Y40" s="22">
        <f t="shared" si="22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t="shared" si="13"/>
        <v>771.44</v>
      </c>
      <c r="AI40" s="22">
        <f t="shared" si="14"/>
        <v>258.72</v>
      </c>
      <c r="AJ40" s="63">
        <f t="shared" si="15"/>
        <v>1030.16</v>
      </c>
      <c r="AK40" s="64">
        <f t="shared" si="16"/>
        <v>7.39185</v>
      </c>
      <c r="AL40" s="65">
        <f t="shared" si="17"/>
        <v>1022.76815</v>
      </c>
    </row>
    <row r="41" s="1" customFormat="1" ht="18.75" customHeight="1" spans="1:38">
      <c r="A41" s="18">
        <v>37</v>
      </c>
      <c r="B41" s="32" t="s">
        <v>159</v>
      </c>
      <c r="C41" s="27" t="s">
        <v>160</v>
      </c>
      <c r="D41" s="20" t="s">
        <v>88</v>
      </c>
      <c r="E41" s="20" t="s">
        <v>89</v>
      </c>
      <c r="F41" s="20"/>
      <c r="G41" s="21">
        <v>2463.95</v>
      </c>
      <c r="H41" s="22">
        <f t="shared" si="0"/>
        <v>492.79</v>
      </c>
      <c r="I41" s="22">
        <f t="shared" si="1"/>
        <v>197.12</v>
      </c>
      <c r="J41" s="22">
        <f t="shared" si="2"/>
        <v>689.91</v>
      </c>
      <c r="K41" s="21">
        <v>2463.95</v>
      </c>
      <c r="L41" s="35">
        <f t="shared" si="3"/>
        <v>4.93</v>
      </c>
      <c r="M41" s="35">
        <f t="shared" si="4"/>
        <v>-2.46185</v>
      </c>
      <c r="N41" s="21">
        <v>2463.95</v>
      </c>
      <c r="O41" s="22">
        <f t="shared" si="5"/>
        <v>36.96</v>
      </c>
      <c r="P41" s="22">
        <f t="shared" si="6"/>
        <v>12.32</v>
      </c>
      <c r="Q41" s="22">
        <f t="shared" si="7"/>
        <v>49.28</v>
      </c>
      <c r="R41" s="21">
        <v>2463.95</v>
      </c>
      <c r="S41" s="21">
        <v>2463.95</v>
      </c>
      <c r="T41" s="22">
        <f t="shared" si="18"/>
        <v>197.12</v>
      </c>
      <c r="U41" s="22">
        <f t="shared" si="19"/>
        <v>49.28</v>
      </c>
      <c r="V41" s="22">
        <f t="shared" si="20"/>
        <v>246.4</v>
      </c>
      <c r="W41" s="21">
        <v>2463.95</v>
      </c>
      <c r="X41" s="22">
        <f t="shared" si="21"/>
        <v>24.64</v>
      </c>
      <c r="Y41" s="22">
        <f t="shared" si="22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t="shared" si="13"/>
        <v>771.44</v>
      </c>
      <c r="AI41" s="22">
        <f t="shared" si="14"/>
        <v>258.72</v>
      </c>
      <c r="AJ41" s="63">
        <f t="shared" si="15"/>
        <v>1030.16</v>
      </c>
      <c r="AK41" s="64">
        <f t="shared" si="16"/>
        <v>7.39185</v>
      </c>
      <c r="AL41" s="65">
        <f t="shared" si="17"/>
        <v>1022.76815</v>
      </c>
    </row>
    <row r="42" s="1" customFormat="1" ht="18.75" customHeight="1" spans="1:38">
      <c r="A42" s="18">
        <v>38</v>
      </c>
      <c r="B42" s="32" t="s">
        <v>161</v>
      </c>
      <c r="C42" s="27" t="s">
        <v>162</v>
      </c>
      <c r="D42" s="20" t="s">
        <v>88</v>
      </c>
      <c r="E42" s="20" t="s">
        <v>89</v>
      </c>
      <c r="F42" s="20"/>
      <c r="G42" s="21">
        <v>2463.95</v>
      </c>
      <c r="H42" s="22">
        <f t="shared" si="0"/>
        <v>492.79</v>
      </c>
      <c r="I42" s="22">
        <f t="shared" si="1"/>
        <v>197.12</v>
      </c>
      <c r="J42" s="22">
        <f t="shared" si="2"/>
        <v>689.91</v>
      </c>
      <c r="K42" s="21">
        <v>2463.95</v>
      </c>
      <c r="L42" s="35">
        <f t="shared" si="3"/>
        <v>4.93</v>
      </c>
      <c r="M42" s="35">
        <f t="shared" si="4"/>
        <v>-2.46185</v>
      </c>
      <c r="N42" s="21">
        <v>2463.95</v>
      </c>
      <c r="O42" s="22">
        <f t="shared" si="5"/>
        <v>36.96</v>
      </c>
      <c r="P42" s="22">
        <f t="shared" si="6"/>
        <v>12.32</v>
      </c>
      <c r="Q42" s="22">
        <f t="shared" si="7"/>
        <v>49.28</v>
      </c>
      <c r="R42" s="21">
        <v>2463.95</v>
      </c>
      <c r="S42" s="21">
        <v>2463.95</v>
      </c>
      <c r="T42" s="22">
        <f t="shared" si="18"/>
        <v>197.12</v>
      </c>
      <c r="U42" s="22">
        <f t="shared" si="19"/>
        <v>49.28</v>
      </c>
      <c r="V42" s="22">
        <f t="shared" si="20"/>
        <v>246.4</v>
      </c>
      <c r="W42" s="21">
        <v>2463.95</v>
      </c>
      <c r="X42" s="22">
        <f t="shared" si="21"/>
        <v>24.64</v>
      </c>
      <c r="Y42" s="22">
        <f t="shared" si="22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t="shared" si="13"/>
        <v>771.44</v>
      </c>
      <c r="AI42" s="22">
        <f t="shared" si="14"/>
        <v>258.72</v>
      </c>
      <c r="AJ42" s="63">
        <f t="shared" si="15"/>
        <v>1030.16</v>
      </c>
      <c r="AK42" s="64">
        <f t="shared" si="16"/>
        <v>7.39185</v>
      </c>
      <c r="AL42" s="65">
        <f t="shared" si="17"/>
        <v>1022.76815</v>
      </c>
    </row>
    <row r="43" s="1" customFormat="1" ht="18.75" customHeight="1" spans="1:38">
      <c r="A43" s="18">
        <v>39</v>
      </c>
      <c r="B43" s="32" t="s">
        <v>163</v>
      </c>
      <c r="C43" s="27" t="s">
        <v>164</v>
      </c>
      <c r="D43" s="20" t="s">
        <v>88</v>
      </c>
      <c r="E43" s="20" t="s">
        <v>89</v>
      </c>
      <c r="F43" s="20"/>
      <c r="G43" s="21">
        <v>2463.95</v>
      </c>
      <c r="H43" s="22">
        <f t="shared" si="0"/>
        <v>492.79</v>
      </c>
      <c r="I43" s="22">
        <f t="shared" si="1"/>
        <v>197.12</v>
      </c>
      <c r="J43" s="22">
        <f t="shared" si="2"/>
        <v>689.91</v>
      </c>
      <c r="K43" s="21">
        <v>2463.95</v>
      </c>
      <c r="L43" s="35">
        <f t="shared" si="3"/>
        <v>4.93</v>
      </c>
      <c r="M43" s="35">
        <f t="shared" si="4"/>
        <v>-2.46185</v>
      </c>
      <c r="N43" s="21">
        <v>2463.95</v>
      </c>
      <c r="O43" s="22">
        <f t="shared" si="5"/>
        <v>36.96</v>
      </c>
      <c r="P43" s="22">
        <f t="shared" si="6"/>
        <v>12.32</v>
      </c>
      <c r="Q43" s="22">
        <f t="shared" si="7"/>
        <v>49.28</v>
      </c>
      <c r="R43" s="21">
        <v>2463.95</v>
      </c>
      <c r="S43" s="21">
        <v>2463.95</v>
      </c>
      <c r="T43" s="22">
        <f t="shared" si="18"/>
        <v>197.12</v>
      </c>
      <c r="U43" s="22">
        <f t="shared" si="19"/>
        <v>49.28</v>
      </c>
      <c r="V43" s="22">
        <f t="shared" si="20"/>
        <v>246.4</v>
      </c>
      <c r="W43" s="21">
        <v>2463.95</v>
      </c>
      <c r="X43" s="22">
        <f t="shared" si="21"/>
        <v>24.64</v>
      </c>
      <c r="Y43" s="22">
        <f t="shared" si="22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t="shared" si="13"/>
        <v>771.44</v>
      </c>
      <c r="AI43" s="22">
        <f t="shared" si="14"/>
        <v>258.72</v>
      </c>
      <c r="AJ43" s="63">
        <f t="shared" si="15"/>
        <v>1030.16</v>
      </c>
      <c r="AK43" s="64">
        <f t="shared" si="16"/>
        <v>7.39185</v>
      </c>
      <c r="AL43" s="65">
        <f t="shared" si="17"/>
        <v>1022.76815</v>
      </c>
    </row>
    <row r="44" s="1" customFormat="1" ht="18.75" customHeight="1" spans="1:38">
      <c r="A44" s="18">
        <v>40</v>
      </c>
      <c r="B44" s="32" t="s">
        <v>165</v>
      </c>
      <c r="C44" s="27" t="s">
        <v>166</v>
      </c>
      <c r="D44" s="20" t="s">
        <v>88</v>
      </c>
      <c r="E44" s="20" t="s">
        <v>89</v>
      </c>
      <c r="F44" s="20"/>
      <c r="G44" s="21">
        <v>2463.95</v>
      </c>
      <c r="H44" s="22">
        <f t="shared" si="0"/>
        <v>492.79</v>
      </c>
      <c r="I44" s="22">
        <f t="shared" si="1"/>
        <v>197.12</v>
      </c>
      <c r="J44" s="22">
        <f t="shared" si="2"/>
        <v>689.91</v>
      </c>
      <c r="K44" s="21">
        <v>2463.95</v>
      </c>
      <c r="L44" s="35">
        <f t="shared" si="3"/>
        <v>4.93</v>
      </c>
      <c r="M44" s="35">
        <f t="shared" si="4"/>
        <v>-2.46185</v>
      </c>
      <c r="N44" s="21">
        <v>2463.95</v>
      </c>
      <c r="O44" s="22">
        <f t="shared" si="5"/>
        <v>36.96</v>
      </c>
      <c r="P44" s="22">
        <f t="shared" si="6"/>
        <v>12.32</v>
      </c>
      <c r="Q44" s="22">
        <f t="shared" si="7"/>
        <v>49.28</v>
      </c>
      <c r="R44" s="21">
        <v>2463.95</v>
      </c>
      <c r="S44" s="21">
        <v>2463.95</v>
      </c>
      <c r="T44" s="22">
        <f t="shared" si="18"/>
        <v>197.12</v>
      </c>
      <c r="U44" s="22">
        <f t="shared" si="19"/>
        <v>49.28</v>
      </c>
      <c r="V44" s="22">
        <f t="shared" si="20"/>
        <v>246.4</v>
      </c>
      <c r="W44" s="21">
        <v>2463.95</v>
      </c>
      <c r="X44" s="22">
        <f t="shared" si="21"/>
        <v>24.64</v>
      </c>
      <c r="Y44" s="22">
        <f t="shared" si="22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t="shared" si="13"/>
        <v>771.44</v>
      </c>
      <c r="AI44" s="22">
        <f t="shared" si="14"/>
        <v>258.72</v>
      </c>
      <c r="AJ44" s="63">
        <f t="shared" si="15"/>
        <v>1030.16</v>
      </c>
      <c r="AK44" s="64">
        <f t="shared" si="16"/>
        <v>7.39185</v>
      </c>
      <c r="AL44" s="65">
        <f t="shared" si="17"/>
        <v>1022.76815</v>
      </c>
    </row>
    <row r="45" s="1" customFormat="1" ht="18.75" customHeight="1" spans="1:38">
      <c r="A45" s="18">
        <v>41</v>
      </c>
      <c r="B45" s="32" t="s">
        <v>92</v>
      </c>
      <c r="C45" s="27" t="s">
        <v>167</v>
      </c>
      <c r="D45" s="20" t="s">
        <v>88</v>
      </c>
      <c r="E45" s="20" t="s">
        <v>89</v>
      </c>
      <c r="F45" s="20"/>
      <c r="G45" s="21">
        <v>2463.95</v>
      </c>
      <c r="H45" s="22">
        <f t="shared" si="0"/>
        <v>492.79</v>
      </c>
      <c r="I45" s="22">
        <f t="shared" si="1"/>
        <v>197.12</v>
      </c>
      <c r="J45" s="22">
        <f t="shared" si="2"/>
        <v>689.91</v>
      </c>
      <c r="K45" s="21">
        <v>2463.95</v>
      </c>
      <c r="L45" s="35">
        <f t="shared" si="3"/>
        <v>4.93</v>
      </c>
      <c r="M45" s="35">
        <f t="shared" si="4"/>
        <v>-2.46185</v>
      </c>
      <c r="N45" s="21">
        <v>2463.95</v>
      </c>
      <c r="O45" s="22">
        <f t="shared" si="5"/>
        <v>36.96</v>
      </c>
      <c r="P45" s="22">
        <f t="shared" si="6"/>
        <v>12.32</v>
      </c>
      <c r="Q45" s="22">
        <f t="shared" si="7"/>
        <v>49.28</v>
      </c>
      <c r="R45" s="21">
        <v>2463.95</v>
      </c>
      <c r="S45" s="21">
        <v>2463.95</v>
      </c>
      <c r="T45" s="22">
        <f t="shared" si="18"/>
        <v>197.12</v>
      </c>
      <c r="U45" s="22">
        <f t="shared" si="19"/>
        <v>49.28</v>
      </c>
      <c r="V45" s="22">
        <f t="shared" si="20"/>
        <v>246.4</v>
      </c>
      <c r="W45" s="21">
        <v>2463.95</v>
      </c>
      <c r="X45" s="22">
        <f t="shared" si="21"/>
        <v>24.64</v>
      </c>
      <c r="Y45" s="22">
        <f t="shared" si="22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t="shared" si="13"/>
        <v>771.44</v>
      </c>
      <c r="AI45" s="22">
        <f t="shared" si="14"/>
        <v>258.72</v>
      </c>
      <c r="AJ45" s="63">
        <f t="shared" si="15"/>
        <v>1030.16</v>
      </c>
      <c r="AK45" s="64">
        <f t="shared" si="16"/>
        <v>7.39185</v>
      </c>
      <c r="AL45" s="65">
        <f t="shared" si="17"/>
        <v>1022.76815</v>
      </c>
    </row>
    <row r="46" s="1" customFormat="1" ht="18.75" customHeight="1" spans="1:38">
      <c r="A46" s="18">
        <v>42</v>
      </c>
      <c r="B46" s="32" t="s">
        <v>168</v>
      </c>
      <c r="C46" s="27" t="s">
        <v>169</v>
      </c>
      <c r="D46" s="20" t="s">
        <v>88</v>
      </c>
      <c r="E46" s="20" t="s">
        <v>89</v>
      </c>
      <c r="F46" s="20"/>
      <c r="G46" s="21">
        <v>2463.95</v>
      </c>
      <c r="H46" s="22">
        <f t="shared" si="0"/>
        <v>492.79</v>
      </c>
      <c r="I46" s="22">
        <f t="shared" si="1"/>
        <v>197.12</v>
      </c>
      <c r="J46" s="22">
        <f t="shared" si="2"/>
        <v>689.91</v>
      </c>
      <c r="K46" s="21">
        <v>2463.95</v>
      </c>
      <c r="L46" s="35">
        <f t="shared" si="3"/>
        <v>4.93</v>
      </c>
      <c r="M46" s="35">
        <f t="shared" si="4"/>
        <v>-2.46185</v>
      </c>
      <c r="N46" s="21">
        <v>2463.95</v>
      </c>
      <c r="O46" s="22">
        <f t="shared" si="5"/>
        <v>36.96</v>
      </c>
      <c r="P46" s="22">
        <f t="shared" si="6"/>
        <v>12.32</v>
      </c>
      <c r="Q46" s="22">
        <f t="shared" si="7"/>
        <v>49.28</v>
      </c>
      <c r="R46" s="21">
        <v>2463.95</v>
      </c>
      <c r="S46" s="21">
        <v>2463.95</v>
      </c>
      <c r="T46" s="22">
        <f t="shared" si="18"/>
        <v>197.12</v>
      </c>
      <c r="U46" s="22">
        <f t="shared" si="19"/>
        <v>49.28</v>
      </c>
      <c r="V46" s="22">
        <f t="shared" si="20"/>
        <v>246.4</v>
      </c>
      <c r="W46" s="21">
        <v>2463.95</v>
      </c>
      <c r="X46" s="22">
        <f t="shared" si="21"/>
        <v>24.64</v>
      </c>
      <c r="Y46" s="22">
        <f t="shared" si="22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t="shared" si="13"/>
        <v>771.44</v>
      </c>
      <c r="AI46" s="22">
        <f t="shared" si="14"/>
        <v>258.72</v>
      </c>
      <c r="AJ46" s="63">
        <f t="shared" si="15"/>
        <v>1030.16</v>
      </c>
      <c r="AK46" s="64">
        <f t="shared" si="16"/>
        <v>7.39185</v>
      </c>
      <c r="AL46" s="65">
        <f t="shared" si="17"/>
        <v>1022.76815</v>
      </c>
    </row>
    <row r="47" s="1" customFormat="1" ht="18.75" customHeight="1" spans="1:38">
      <c r="A47" s="18">
        <v>43</v>
      </c>
      <c r="B47" s="32" t="s">
        <v>170</v>
      </c>
      <c r="C47" s="27" t="s">
        <v>171</v>
      </c>
      <c r="D47" s="20" t="s">
        <v>88</v>
      </c>
      <c r="E47" s="20" t="s">
        <v>89</v>
      </c>
      <c r="F47" s="20"/>
      <c r="G47" s="21">
        <v>2463.95</v>
      </c>
      <c r="H47" s="22">
        <f t="shared" si="0"/>
        <v>492.79</v>
      </c>
      <c r="I47" s="22">
        <f t="shared" si="1"/>
        <v>197.12</v>
      </c>
      <c r="J47" s="22">
        <f t="shared" si="2"/>
        <v>689.91</v>
      </c>
      <c r="K47" s="21">
        <v>2463.95</v>
      </c>
      <c r="L47" s="35">
        <f t="shared" si="3"/>
        <v>4.93</v>
      </c>
      <c r="M47" s="35">
        <f t="shared" si="4"/>
        <v>-2.46185</v>
      </c>
      <c r="N47" s="21">
        <v>2463.95</v>
      </c>
      <c r="O47" s="22">
        <f t="shared" si="5"/>
        <v>36.96</v>
      </c>
      <c r="P47" s="22">
        <f t="shared" si="6"/>
        <v>12.32</v>
      </c>
      <c r="Q47" s="22">
        <f t="shared" si="7"/>
        <v>49.28</v>
      </c>
      <c r="R47" s="21">
        <v>2463.95</v>
      </c>
      <c r="S47" s="21">
        <v>2463.95</v>
      </c>
      <c r="T47" s="22">
        <f t="shared" si="18"/>
        <v>197.12</v>
      </c>
      <c r="U47" s="22">
        <f t="shared" si="19"/>
        <v>49.28</v>
      </c>
      <c r="V47" s="22">
        <f t="shared" si="20"/>
        <v>246.4</v>
      </c>
      <c r="W47" s="21">
        <v>2463.95</v>
      </c>
      <c r="X47" s="22">
        <f t="shared" si="21"/>
        <v>24.64</v>
      </c>
      <c r="Y47" s="22">
        <f t="shared" si="22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t="shared" si="13"/>
        <v>771.44</v>
      </c>
      <c r="AI47" s="22">
        <f t="shared" si="14"/>
        <v>258.72</v>
      </c>
      <c r="AJ47" s="63">
        <f t="shared" si="15"/>
        <v>1030.16</v>
      </c>
      <c r="AK47" s="64">
        <f t="shared" si="16"/>
        <v>7.39185</v>
      </c>
      <c r="AL47" s="65">
        <f t="shared" si="17"/>
        <v>1022.76815</v>
      </c>
    </row>
    <row r="48" s="1" customFormat="1" ht="18.75" customHeight="1" spans="1:38">
      <c r="A48" s="18">
        <v>44</v>
      </c>
      <c r="B48" s="32" t="s">
        <v>172</v>
      </c>
      <c r="C48" s="27" t="s">
        <v>173</v>
      </c>
      <c r="D48" s="20" t="s">
        <v>88</v>
      </c>
      <c r="E48" s="20" t="s">
        <v>89</v>
      </c>
      <c r="F48" s="20"/>
      <c r="G48" s="21">
        <v>2463.95</v>
      </c>
      <c r="H48" s="22">
        <f t="shared" si="0"/>
        <v>492.79</v>
      </c>
      <c r="I48" s="22">
        <f t="shared" si="1"/>
        <v>197.12</v>
      </c>
      <c r="J48" s="22">
        <f t="shared" si="2"/>
        <v>689.91</v>
      </c>
      <c r="K48" s="21">
        <v>2463.95</v>
      </c>
      <c r="L48" s="35">
        <f t="shared" si="3"/>
        <v>4.93</v>
      </c>
      <c r="M48" s="35">
        <f t="shared" si="4"/>
        <v>-2.46185</v>
      </c>
      <c r="N48" s="21">
        <v>2463.95</v>
      </c>
      <c r="O48" s="22">
        <f t="shared" si="5"/>
        <v>36.96</v>
      </c>
      <c r="P48" s="22">
        <f t="shared" si="6"/>
        <v>12.32</v>
      </c>
      <c r="Q48" s="22">
        <f t="shared" si="7"/>
        <v>49.28</v>
      </c>
      <c r="R48" s="21">
        <v>2463.95</v>
      </c>
      <c r="S48" s="21">
        <v>2463.95</v>
      </c>
      <c r="T48" s="22">
        <f t="shared" si="18"/>
        <v>197.12</v>
      </c>
      <c r="U48" s="22">
        <f t="shared" si="19"/>
        <v>49.28</v>
      </c>
      <c r="V48" s="22">
        <f t="shared" si="20"/>
        <v>246.4</v>
      </c>
      <c r="W48" s="21">
        <v>2463.95</v>
      </c>
      <c r="X48" s="22">
        <f t="shared" si="21"/>
        <v>24.64</v>
      </c>
      <c r="Y48" s="22">
        <f t="shared" si="22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t="shared" si="13"/>
        <v>771.44</v>
      </c>
      <c r="AI48" s="22">
        <f t="shared" si="14"/>
        <v>258.72</v>
      </c>
      <c r="AJ48" s="63">
        <f t="shared" si="15"/>
        <v>1030.16</v>
      </c>
      <c r="AK48" s="64">
        <f t="shared" si="16"/>
        <v>7.39185</v>
      </c>
      <c r="AL48" s="65">
        <f t="shared" si="17"/>
        <v>1022.76815</v>
      </c>
    </row>
    <row r="49" s="1" customFormat="1" ht="18.75" customHeight="1" spans="1:38">
      <c r="A49" s="18">
        <v>45</v>
      </c>
      <c r="B49" s="32" t="s">
        <v>174</v>
      </c>
      <c r="C49" s="27" t="s">
        <v>175</v>
      </c>
      <c r="D49" s="20" t="s">
        <v>88</v>
      </c>
      <c r="E49" s="20" t="s">
        <v>89</v>
      </c>
      <c r="F49" s="20"/>
      <c r="G49" s="21">
        <v>2463.95</v>
      </c>
      <c r="H49" s="22">
        <f t="shared" si="0"/>
        <v>492.79</v>
      </c>
      <c r="I49" s="22">
        <f t="shared" si="1"/>
        <v>197.12</v>
      </c>
      <c r="J49" s="22">
        <f t="shared" si="2"/>
        <v>689.91</v>
      </c>
      <c r="K49" s="21">
        <v>2463.95</v>
      </c>
      <c r="L49" s="35">
        <f t="shared" si="3"/>
        <v>4.93</v>
      </c>
      <c r="M49" s="35">
        <f t="shared" si="4"/>
        <v>-2.46185</v>
      </c>
      <c r="N49" s="21">
        <v>2463.95</v>
      </c>
      <c r="O49" s="22">
        <f t="shared" si="5"/>
        <v>36.96</v>
      </c>
      <c r="P49" s="22">
        <f t="shared" si="6"/>
        <v>12.32</v>
      </c>
      <c r="Q49" s="22">
        <f t="shared" si="7"/>
        <v>49.28</v>
      </c>
      <c r="R49" s="21">
        <v>2463.95</v>
      </c>
      <c r="S49" s="21">
        <v>2463.95</v>
      </c>
      <c r="T49" s="22">
        <f t="shared" si="18"/>
        <v>197.12</v>
      </c>
      <c r="U49" s="22">
        <f t="shared" si="19"/>
        <v>49.28</v>
      </c>
      <c r="V49" s="22">
        <f t="shared" si="20"/>
        <v>246.4</v>
      </c>
      <c r="W49" s="21">
        <v>2463.95</v>
      </c>
      <c r="X49" s="22">
        <f t="shared" si="21"/>
        <v>24.64</v>
      </c>
      <c r="Y49" s="22">
        <f t="shared" si="22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t="shared" si="13"/>
        <v>771.44</v>
      </c>
      <c r="AI49" s="22">
        <f t="shared" si="14"/>
        <v>258.72</v>
      </c>
      <c r="AJ49" s="63">
        <f t="shared" si="15"/>
        <v>1030.16</v>
      </c>
      <c r="AK49" s="64">
        <f t="shared" si="16"/>
        <v>7.39185</v>
      </c>
      <c r="AL49" s="65">
        <f t="shared" si="17"/>
        <v>1022.76815</v>
      </c>
    </row>
    <row r="50" s="1" customFormat="1" ht="18.75" customHeight="1" spans="1:254">
      <c r="A50" s="18">
        <v>46</v>
      </c>
      <c r="B50" s="33" t="s">
        <v>176</v>
      </c>
      <c r="C50" s="33" t="s">
        <v>177</v>
      </c>
      <c r="D50" s="27" t="s">
        <v>88</v>
      </c>
      <c r="E50" s="20" t="s">
        <v>89</v>
      </c>
      <c r="F50" s="20"/>
      <c r="G50" s="34">
        <v>2463.95</v>
      </c>
      <c r="H50" s="35">
        <f t="shared" si="0"/>
        <v>492.79</v>
      </c>
      <c r="I50" s="35">
        <f t="shared" si="1"/>
        <v>197.12</v>
      </c>
      <c r="J50" s="35">
        <f t="shared" si="2"/>
        <v>689.91</v>
      </c>
      <c r="K50" s="34">
        <v>2463.95</v>
      </c>
      <c r="L50" s="35">
        <f t="shared" si="3"/>
        <v>4.93</v>
      </c>
      <c r="M50" s="35">
        <f t="shared" si="4"/>
        <v>-2.46185</v>
      </c>
      <c r="N50" s="34">
        <v>2463.95</v>
      </c>
      <c r="O50" s="22">
        <f t="shared" si="5"/>
        <v>36.96</v>
      </c>
      <c r="P50" s="22">
        <f t="shared" si="6"/>
        <v>12.32</v>
      </c>
      <c r="Q50" s="35">
        <f t="shared" si="7"/>
        <v>49.28</v>
      </c>
      <c r="R50" s="34">
        <v>2463.95</v>
      </c>
      <c r="S50" s="34">
        <v>2463.95</v>
      </c>
      <c r="T50" s="35">
        <f t="shared" si="18"/>
        <v>197.12</v>
      </c>
      <c r="U50" s="35">
        <f t="shared" si="19"/>
        <v>49.28</v>
      </c>
      <c r="V50" s="35">
        <f t="shared" si="20"/>
        <v>246.4</v>
      </c>
      <c r="W50" s="34">
        <v>2463.95</v>
      </c>
      <c r="X50" s="35">
        <f t="shared" si="21"/>
        <v>24.64</v>
      </c>
      <c r="Y50" s="35">
        <f t="shared" si="22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t="shared" si="13"/>
        <v>771.44</v>
      </c>
      <c r="AI50" s="35">
        <f t="shared" si="14"/>
        <v>258.72</v>
      </c>
      <c r="AJ50" s="66">
        <f t="shared" si="15"/>
        <v>1030.16</v>
      </c>
      <c r="AK50" s="64">
        <f t="shared" si="16"/>
        <v>7.39185</v>
      </c>
      <c r="AL50" s="65">
        <f t="shared" si="17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r="51" s="2" customFormat="1" ht="17.25" customHeight="1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r="52" s="3" customFormat="1" ht="21.75" customHeight="1" spans="1:254">
      <c r="A52" s="17"/>
      <c r="B52" s="40"/>
      <c r="C52" s="41"/>
      <c r="D52" s="42"/>
      <c r="E52" s="43"/>
      <c r="F52" s="43"/>
      <c r="G52" s="42"/>
      <c r="H52" s="44">
        <f t="shared" ref="H52:J52" si="23">SUM(H5:H51)</f>
        <v>22668.34</v>
      </c>
      <c r="I52" s="44">
        <f t="shared" si="23"/>
        <v>9067.52</v>
      </c>
      <c r="J52" s="44">
        <f t="shared" si="23"/>
        <v>31735.86</v>
      </c>
      <c r="K52" s="44"/>
      <c r="L52" s="44">
        <f t="shared" ref="L52:Q52" si="24">SUM(L5:L51)</f>
        <v>226.78</v>
      </c>
      <c r="M52" s="44">
        <f t="shared" si="24"/>
        <v>-113.2451</v>
      </c>
      <c r="N52" s="44"/>
      <c r="O52" s="44">
        <f t="shared" si="24"/>
        <v>1700.16</v>
      </c>
      <c r="P52" s="44">
        <f t="shared" si="24"/>
        <v>566.72</v>
      </c>
      <c r="Q52" s="46">
        <f t="shared" si="24"/>
        <v>2266.88</v>
      </c>
      <c r="R52" s="44"/>
      <c r="S52" s="44"/>
      <c r="T52" s="44">
        <f t="shared" ref="T52:V52" si="25">SUM(T5:T51)</f>
        <v>8870.4</v>
      </c>
      <c r="U52" s="44">
        <f t="shared" si="25"/>
        <v>2217.6</v>
      </c>
      <c r="V52" s="44">
        <f t="shared" si="25"/>
        <v>11088</v>
      </c>
      <c r="W52" s="44"/>
      <c r="X52" s="44">
        <f t="shared" ref="X52:AC52" si="26">SUM(X5:X51)</f>
        <v>1108.8</v>
      </c>
      <c r="Y52" s="44">
        <f t="shared" si="26"/>
        <v>1108.8</v>
      </c>
      <c r="Z52" s="44"/>
      <c r="AA52" s="44">
        <f t="shared" si="26"/>
        <v>0</v>
      </c>
      <c r="AB52" s="44">
        <f t="shared" si="26"/>
        <v>0</v>
      </c>
      <c r="AC52" s="44">
        <f t="shared" si="26"/>
        <v>0</v>
      </c>
      <c r="AD52" s="42"/>
      <c r="AE52" s="56"/>
      <c r="AF52" s="52"/>
      <c r="AG52" s="44">
        <f t="shared" ref="AG52:AI52" si="27">SUM(AG5:AG51)</f>
        <v>690</v>
      </c>
      <c r="AH52" s="22">
        <f t="shared" si="27"/>
        <v>35264.48</v>
      </c>
      <c r="AI52" s="22">
        <f t="shared" si="27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left="0.75" right="0.75" top="1" bottom="1" header="0.510416666666667" footer="0.510416666666667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.戊龙</cp:lastModifiedBy>
  <dcterms:created xsi:type="dcterms:W3CDTF">2018-01-10T17:58:00Z</dcterms:created>
  <dcterms:modified xsi:type="dcterms:W3CDTF">2018-01-31T12:59:40Z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