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901-ouyang\Desktop\"/>
    </mc:Choice>
  </mc:AlternateContent>
  <bookViews>
    <workbookView xWindow="0" yWindow="0" windowWidth="19200" windowHeight="1140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O3" i="2"/>
  <c r="O6" i="2"/>
  <c r="R9" i="1" l="1"/>
  <c r="Q9" i="1"/>
  <c r="P9" i="1"/>
  <c r="L9" i="1"/>
  <c r="K9" i="1"/>
  <c r="J9" i="1"/>
  <c r="E9" i="1"/>
  <c r="F9" i="1"/>
  <c r="G9" i="1"/>
  <c r="N11" i="1"/>
  <c r="O11" i="1"/>
  <c r="I11" i="1"/>
  <c r="N10" i="1"/>
  <c r="O10" i="1"/>
  <c r="I10" i="1"/>
  <c r="N9" i="1"/>
  <c r="O9" i="1"/>
  <c r="I9" i="1"/>
  <c r="N8" i="1" l="1"/>
  <c r="I8" i="1"/>
  <c r="O8" i="1" s="1"/>
  <c r="N7" i="1"/>
  <c r="I7" i="1"/>
  <c r="O7" i="1" s="1"/>
  <c r="N6" i="1"/>
  <c r="I6" i="1"/>
  <c r="N5" i="1"/>
  <c r="I5" i="1"/>
  <c r="N4" i="1"/>
  <c r="I4" i="1"/>
  <c r="I3" i="1"/>
  <c r="O3" i="1" s="1"/>
  <c r="N3" i="1"/>
  <c r="I2" i="1"/>
  <c r="O2" i="1" s="1"/>
  <c r="N2" i="1"/>
  <c r="I1" i="1"/>
  <c r="O1" i="1" s="1"/>
  <c r="N1" i="1"/>
  <c r="C6" i="1"/>
  <c r="AB168" i="2"/>
  <c r="AB156" i="2"/>
  <c r="AB144" i="2"/>
  <c r="AB132" i="2"/>
  <c r="AB124" i="2"/>
  <c r="AB112" i="2"/>
  <c r="AB100" i="2"/>
  <c r="AB88" i="2"/>
  <c r="AB75" i="2"/>
  <c r="AB64" i="2"/>
  <c r="AB52" i="2"/>
  <c r="AB39" i="2"/>
  <c r="AB28" i="2"/>
  <c r="AB16" i="2"/>
  <c r="O5" i="1" l="1"/>
  <c r="O6" i="1"/>
  <c r="O4" i="1"/>
  <c r="O84" i="2" l="1"/>
  <c r="AB21" i="2"/>
  <c r="AB22" i="2" s="1"/>
  <c r="AB23" i="2" s="1"/>
  <c r="AB24" i="2" s="1"/>
  <c r="AB25" i="2" s="1"/>
  <c r="AB26" i="2" s="1"/>
  <c r="AB27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5" i="2" s="1"/>
  <c r="AB126" i="2" s="1"/>
  <c r="AB127" i="2" s="1"/>
  <c r="AB128" i="2" s="1"/>
  <c r="AB129" i="2" s="1"/>
  <c r="AB130" i="2" s="1"/>
  <c r="AB131" i="2" s="1"/>
  <c r="AB133" i="2" s="1"/>
  <c r="AB134" i="2" s="1"/>
  <c r="AB135" i="2" s="1"/>
  <c r="AB13" i="2"/>
  <c r="AB6" i="2"/>
  <c r="AB4" i="2"/>
  <c r="AB5" i="2" s="1"/>
  <c r="AB7" i="2" s="1"/>
  <c r="AB8" i="2" s="1"/>
  <c r="AB9" i="2" s="1"/>
  <c r="AB10" i="2" s="1"/>
  <c r="AB11" i="2" s="1"/>
  <c r="AB12" i="2" s="1"/>
  <c r="AB14" i="2" s="1"/>
  <c r="AB15" i="2" s="1"/>
  <c r="AB17" i="2" s="1"/>
  <c r="AB18" i="2" s="1"/>
  <c r="AB19" i="2" s="1"/>
  <c r="AB20" i="2" s="1"/>
  <c r="AB3" i="2"/>
  <c r="O72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U61" i="2"/>
  <c r="V61" i="2" s="1"/>
  <c r="C2" i="1"/>
  <c r="C1" i="1"/>
  <c r="M4" i="2"/>
  <c r="Y24" i="2"/>
  <c r="Y60" i="2"/>
  <c r="O60" i="2"/>
  <c r="O48" i="2"/>
  <c r="O36" i="2"/>
  <c r="Y12" i="2"/>
  <c r="O12" i="2"/>
  <c r="V60" i="2"/>
  <c r="V59" i="2"/>
  <c r="V58" i="2"/>
  <c r="V57" i="2"/>
  <c r="V56" i="2"/>
  <c r="V55" i="2"/>
  <c r="V54" i="2"/>
  <c r="V53" i="2"/>
  <c r="V52" i="2"/>
  <c r="V51" i="2"/>
  <c r="V50" i="2"/>
  <c r="V49" i="2"/>
  <c r="Y48" i="2"/>
  <c r="V48" i="2"/>
  <c r="V47" i="2"/>
  <c r="V46" i="2"/>
  <c r="V45" i="2"/>
  <c r="V44" i="2"/>
  <c r="V43" i="2"/>
  <c r="V42" i="2"/>
  <c r="V41" i="2"/>
  <c r="V40" i="2"/>
  <c r="V39" i="2"/>
  <c r="V38" i="2"/>
  <c r="U37" i="2"/>
  <c r="V37" i="2" s="1"/>
  <c r="Y36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U13" i="2"/>
  <c r="V12" i="2"/>
  <c r="V11" i="2"/>
  <c r="V10" i="2"/>
  <c r="V9" i="2"/>
  <c r="V8" i="2"/>
  <c r="V7" i="2"/>
  <c r="V6" i="2"/>
  <c r="V5" i="2"/>
  <c r="V4" i="2"/>
  <c r="V3" i="2"/>
  <c r="U2" i="2"/>
  <c r="S2" i="2"/>
  <c r="V2" i="2" s="1"/>
  <c r="AB136" i="2" l="1"/>
  <c r="AB137" i="2" s="1"/>
  <c r="AB138" i="2" s="1"/>
  <c r="AB139" i="2" s="1"/>
  <c r="AB140" i="2" s="1"/>
  <c r="AB141" i="2" s="1"/>
  <c r="AB142" i="2" s="1"/>
  <c r="AB143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9" i="2" s="1"/>
  <c r="AB170" i="2" s="1"/>
  <c r="AB171" i="2" s="1"/>
  <c r="AB172" i="2" s="1"/>
  <c r="AB173" i="2" s="1"/>
  <c r="AB174" i="2" s="1"/>
  <c r="AB175" i="2" s="1"/>
  <c r="AB176" i="2" s="1"/>
  <c r="O24" i="2"/>
  <c r="W72" i="2"/>
  <c r="X72" i="2" s="1"/>
  <c r="AA72" i="2" s="1"/>
  <c r="W36" i="2"/>
  <c r="W60" i="2"/>
  <c r="W48" i="2"/>
  <c r="W24" i="2"/>
  <c r="W12" i="2"/>
  <c r="W84" i="2"/>
  <c r="X84" i="2" s="1"/>
  <c r="AA84" i="2" s="1"/>
  <c r="D8" i="2"/>
  <c r="E8" i="2" s="1"/>
  <c r="A8" i="2"/>
  <c r="X48" i="2" l="1"/>
  <c r="AA48" i="2" s="1"/>
  <c r="Z48" i="2"/>
  <c r="X60" i="2"/>
  <c r="AA60" i="2" s="1"/>
  <c r="Z60" i="2"/>
  <c r="Z36" i="2"/>
  <c r="X36" i="2"/>
  <c r="AA36" i="2" s="1"/>
  <c r="X12" i="2"/>
  <c r="AA12" i="2" s="1"/>
  <c r="Z12" i="2"/>
  <c r="Z24" i="2"/>
  <c r="X24" i="2"/>
  <c r="AA24" i="2" s="1"/>
  <c r="C5" i="1"/>
  <c r="C4" i="1"/>
  <c r="A1" i="2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70" zoomScaleNormal="70" workbookViewId="0">
      <selection activeCell="O13" sqref="O13"/>
    </sheetView>
  </sheetViews>
  <sheetFormatPr defaultRowHeight="18.75" x14ac:dyDescent="0.4"/>
  <sheetData>
    <row r="1" spans="1:22" x14ac:dyDescent="0.4">
      <c r="A1">
        <v>800</v>
      </c>
      <c r="B1">
        <v>7.1999999999999995E-2</v>
      </c>
      <c r="C1">
        <f t="shared" ref="C1:C6" si="0">A1*B1</f>
        <v>57.599999999999994</v>
      </c>
      <c r="H1">
        <v>2700</v>
      </c>
      <c r="I1">
        <f t="shared" ref="I1:I11" si="1">H1*B$6</f>
        <v>162</v>
      </c>
      <c r="M1">
        <v>36</v>
      </c>
      <c r="N1">
        <f t="shared" ref="N1:N11" si="2">M1/0.8</f>
        <v>45</v>
      </c>
      <c r="O1">
        <f t="shared" ref="O1:O11" si="3">I1/N1</f>
        <v>3.6</v>
      </c>
      <c r="S1">
        <v>800</v>
      </c>
      <c r="T1" s="2">
        <v>0.02</v>
      </c>
      <c r="U1">
        <v>10</v>
      </c>
      <c r="V1">
        <v>1.9</v>
      </c>
    </row>
    <row r="2" spans="1:22" x14ac:dyDescent="0.4">
      <c r="A2">
        <v>800</v>
      </c>
      <c r="B2">
        <v>7.0000000000000007E-2</v>
      </c>
      <c r="C2">
        <f t="shared" si="0"/>
        <v>56.000000000000007</v>
      </c>
      <c r="H2">
        <v>3600</v>
      </c>
      <c r="I2">
        <f t="shared" si="1"/>
        <v>216</v>
      </c>
      <c r="M2">
        <v>30</v>
      </c>
      <c r="N2">
        <f t="shared" si="2"/>
        <v>37.5</v>
      </c>
      <c r="O2">
        <f t="shared" si="3"/>
        <v>5.76</v>
      </c>
    </row>
    <row r="3" spans="1:22" x14ac:dyDescent="0.4">
      <c r="A3">
        <v>500</v>
      </c>
      <c r="B3">
        <v>6.8000000000000005E-2</v>
      </c>
      <c r="C3">
        <f t="shared" si="0"/>
        <v>34</v>
      </c>
      <c r="H3">
        <v>3700</v>
      </c>
      <c r="I3">
        <f t="shared" si="1"/>
        <v>222</v>
      </c>
      <c r="M3">
        <v>39</v>
      </c>
      <c r="N3">
        <f t="shared" si="2"/>
        <v>48.75</v>
      </c>
      <c r="O3">
        <f t="shared" si="3"/>
        <v>4.5538461538461537</v>
      </c>
    </row>
    <row r="4" spans="1:22" x14ac:dyDescent="0.4">
      <c r="A4">
        <v>480</v>
      </c>
      <c r="B4">
        <v>6.5000000000000002E-2</v>
      </c>
      <c r="C4">
        <f t="shared" si="0"/>
        <v>31.200000000000003</v>
      </c>
      <c r="H4">
        <v>3500</v>
      </c>
      <c r="I4">
        <f t="shared" si="1"/>
        <v>210</v>
      </c>
      <c r="M4">
        <v>40</v>
      </c>
      <c r="N4">
        <f t="shared" si="2"/>
        <v>50</v>
      </c>
      <c r="O4">
        <f t="shared" si="3"/>
        <v>4.2</v>
      </c>
    </row>
    <row r="5" spans="1:22" x14ac:dyDescent="0.4">
      <c r="A5">
        <v>480</v>
      </c>
      <c r="B5">
        <v>6.3E-2</v>
      </c>
      <c r="C5">
        <f t="shared" si="0"/>
        <v>30.240000000000002</v>
      </c>
      <c r="H5">
        <v>3600</v>
      </c>
      <c r="I5">
        <f t="shared" si="1"/>
        <v>216</v>
      </c>
      <c r="M5">
        <v>40</v>
      </c>
      <c r="N5">
        <f t="shared" si="2"/>
        <v>50</v>
      </c>
      <c r="O5">
        <f t="shared" si="3"/>
        <v>4.32</v>
      </c>
    </row>
    <row r="6" spans="1:22" x14ac:dyDescent="0.4">
      <c r="A6">
        <v>2700</v>
      </c>
      <c r="B6">
        <v>0.06</v>
      </c>
      <c r="C6">
        <f t="shared" si="0"/>
        <v>162</v>
      </c>
      <c r="H6">
        <v>3000</v>
      </c>
      <c r="I6">
        <f t="shared" si="1"/>
        <v>180</v>
      </c>
      <c r="M6">
        <v>33</v>
      </c>
      <c r="N6">
        <f t="shared" si="2"/>
        <v>41.25</v>
      </c>
      <c r="O6">
        <f t="shared" si="3"/>
        <v>4.3636363636363633</v>
      </c>
      <c r="S6">
        <v>1000</v>
      </c>
      <c r="T6" s="2">
        <v>0.02</v>
      </c>
      <c r="U6">
        <v>10.5</v>
      </c>
      <c r="V6">
        <v>1.6</v>
      </c>
    </row>
    <row r="7" spans="1:22" x14ac:dyDescent="0.4">
      <c r="H7">
        <v>3250</v>
      </c>
      <c r="I7">
        <f t="shared" si="1"/>
        <v>195</v>
      </c>
      <c r="M7">
        <v>30</v>
      </c>
      <c r="N7">
        <f t="shared" si="2"/>
        <v>37.5</v>
      </c>
      <c r="O7">
        <f t="shared" si="3"/>
        <v>5.2</v>
      </c>
    </row>
    <row r="8" spans="1:22" x14ac:dyDescent="0.4">
      <c r="H8">
        <v>2900</v>
      </c>
      <c r="I8">
        <f t="shared" si="1"/>
        <v>174</v>
      </c>
      <c r="M8">
        <v>24</v>
      </c>
      <c r="N8">
        <f t="shared" si="2"/>
        <v>30</v>
      </c>
      <c r="O8">
        <f t="shared" si="3"/>
        <v>5.8</v>
      </c>
    </row>
    <row r="9" spans="1:22" x14ac:dyDescent="0.4">
      <c r="E9">
        <f>H9*0.7</f>
        <v>3220</v>
      </c>
      <c r="F9">
        <f>H9*0.8</f>
        <v>3680</v>
      </c>
      <c r="G9">
        <f>H9*0.9</f>
        <v>4140</v>
      </c>
      <c r="H9">
        <v>4600</v>
      </c>
      <c r="I9">
        <f t="shared" si="1"/>
        <v>276</v>
      </c>
      <c r="J9">
        <f>G9*B$6</f>
        <v>248.39999999999998</v>
      </c>
      <c r="K9">
        <f>F9*B$6</f>
        <v>220.79999999999998</v>
      </c>
      <c r="L9">
        <f>E9*B$6</f>
        <v>193.2</v>
      </c>
      <c r="M9">
        <v>42</v>
      </c>
      <c r="N9">
        <f t="shared" si="2"/>
        <v>52.5</v>
      </c>
      <c r="O9">
        <f t="shared" si="3"/>
        <v>5.2571428571428571</v>
      </c>
      <c r="P9">
        <f>J9/N9</f>
        <v>4.7314285714285713</v>
      </c>
      <c r="Q9">
        <f>K9/N9</f>
        <v>4.2057142857142855</v>
      </c>
      <c r="R9">
        <f>L9/N9</f>
        <v>3.6799999999999997</v>
      </c>
    </row>
    <row r="10" spans="1:22" x14ac:dyDescent="0.4">
      <c r="H10">
        <v>4800</v>
      </c>
      <c r="I10">
        <f t="shared" si="1"/>
        <v>288</v>
      </c>
      <c r="M10">
        <v>45</v>
      </c>
      <c r="N10">
        <f t="shared" si="2"/>
        <v>56.25</v>
      </c>
      <c r="O10">
        <f t="shared" si="3"/>
        <v>5.12</v>
      </c>
    </row>
    <row r="11" spans="1:22" x14ac:dyDescent="0.4">
      <c r="H11">
        <v>4000</v>
      </c>
      <c r="I11">
        <f t="shared" si="1"/>
        <v>240</v>
      </c>
      <c r="M11">
        <v>32</v>
      </c>
      <c r="N11">
        <f t="shared" si="2"/>
        <v>40</v>
      </c>
      <c r="O11">
        <f t="shared" si="3"/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tabSelected="1" topLeftCell="H1" zoomScale="70" zoomScaleNormal="70" workbookViewId="0">
      <selection activeCell="O36" sqref="O36"/>
    </sheetView>
  </sheetViews>
  <sheetFormatPr defaultRowHeight="18.75" x14ac:dyDescent="0.4"/>
  <sheetData>
    <row r="1" spans="1:30" x14ac:dyDescent="0.4">
      <c r="A1">
        <f>15*9.5</f>
        <v>142.5</v>
      </c>
      <c r="C1">
        <v>37</v>
      </c>
      <c r="M1">
        <v>485</v>
      </c>
    </row>
    <row r="2" spans="1:30" x14ac:dyDescent="0.4">
      <c r="M2">
        <v>100</v>
      </c>
      <c r="P2">
        <v>1</v>
      </c>
      <c r="Q2">
        <v>1906</v>
      </c>
      <c r="R2">
        <v>47600</v>
      </c>
      <c r="S2">
        <f>O7</f>
        <v>139633</v>
      </c>
      <c r="T2">
        <v>4000</v>
      </c>
      <c r="U2">
        <f>R3/2*1.08</f>
        <v>36720</v>
      </c>
      <c r="V2">
        <f t="shared" ref="V2:V33" si="0">SUM(R2:U2)</f>
        <v>227953</v>
      </c>
      <c r="AB2">
        <v>600</v>
      </c>
      <c r="AC2">
        <v>42</v>
      </c>
    </row>
    <row r="3" spans="1:30" x14ac:dyDescent="0.4">
      <c r="M3">
        <v>58</v>
      </c>
      <c r="O3">
        <f>2670+5300+2580</f>
        <v>10550</v>
      </c>
      <c r="P3">
        <v>2</v>
      </c>
      <c r="Q3">
        <v>1907</v>
      </c>
      <c r="R3">
        <v>68000</v>
      </c>
      <c r="S3">
        <v>0</v>
      </c>
      <c r="T3">
        <v>6000</v>
      </c>
      <c r="U3">
        <v>0</v>
      </c>
      <c r="V3">
        <f t="shared" si="0"/>
        <v>74000</v>
      </c>
      <c r="AB3">
        <f>AB2+AC$2</f>
        <v>642</v>
      </c>
    </row>
    <row r="4" spans="1:30" x14ac:dyDescent="0.4">
      <c r="M4">
        <f>SUM(M1:M3)</f>
        <v>643</v>
      </c>
      <c r="O4">
        <v>8500</v>
      </c>
      <c r="P4">
        <v>3</v>
      </c>
      <c r="Q4">
        <v>1908</v>
      </c>
      <c r="R4">
        <v>68000</v>
      </c>
      <c r="S4">
        <v>0</v>
      </c>
      <c r="T4">
        <v>6000</v>
      </c>
      <c r="U4">
        <v>0</v>
      </c>
      <c r="V4">
        <f t="shared" si="0"/>
        <v>74000</v>
      </c>
      <c r="AB4">
        <f t="shared" ref="AB4:AB8" si="1">AB3+AC$2</f>
        <v>684</v>
      </c>
    </row>
    <row r="5" spans="1:30" x14ac:dyDescent="0.4">
      <c r="A5">
        <v>922716</v>
      </c>
      <c r="O5">
        <v>29000</v>
      </c>
      <c r="P5">
        <v>4</v>
      </c>
      <c r="Q5">
        <v>1909</v>
      </c>
      <c r="R5">
        <v>68000</v>
      </c>
      <c r="S5">
        <v>0</v>
      </c>
      <c r="T5">
        <v>6000</v>
      </c>
      <c r="U5">
        <v>0</v>
      </c>
      <c r="V5">
        <f t="shared" si="0"/>
        <v>74000</v>
      </c>
      <c r="AB5">
        <f t="shared" si="1"/>
        <v>726</v>
      </c>
    </row>
    <row r="6" spans="1:30" x14ac:dyDescent="0.4">
      <c r="A6">
        <v>68400</v>
      </c>
      <c r="O6">
        <f>83432-10619+10780+7990</f>
        <v>91583</v>
      </c>
      <c r="P6">
        <v>5</v>
      </c>
      <c r="Q6">
        <v>1910</v>
      </c>
      <c r="R6">
        <v>68000</v>
      </c>
      <c r="S6">
        <v>0</v>
      </c>
      <c r="T6">
        <v>6000</v>
      </c>
      <c r="U6">
        <v>0</v>
      </c>
      <c r="V6">
        <f t="shared" si="0"/>
        <v>74000</v>
      </c>
      <c r="AB6">
        <f>AB5+AC$2-500</f>
        <v>268</v>
      </c>
    </row>
    <row r="7" spans="1:30" x14ac:dyDescent="0.4">
      <c r="A7">
        <v>35000</v>
      </c>
      <c r="O7">
        <f>SUM(O3:O6)</f>
        <v>139633</v>
      </c>
      <c r="P7">
        <v>6</v>
      </c>
      <c r="Q7">
        <v>1911</v>
      </c>
      <c r="R7">
        <v>68000</v>
      </c>
      <c r="S7">
        <v>0</v>
      </c>
      <c r="T7">
        <v>6000</v>
      </c>
      <c r="U7">
        <v>0</v>
      </c>
      <c r="V7">
        <f t="shared" si="0"/>
        <v>74000</v>
      </c>
      <c r="AB7">
        <f t="shared" si="1"/>
        <v>310</v>
      </c>
    </row>
    <row r="8" spans="1:30" x14ac:dyDescent="0.4">
      <c r="A8">
        <f>SUM(A5:A7)</f>
        <v>1026116</v>
      </c>
      <c r="C8">
        <v>2400</v>
      </c>
      <c r="D8">
        <f>C8*12</f>
        <v>28800</v>
      </c>
      <c r="E8">
        <f>D8/A8</f>
        <v>2.8067002171294472E-2</v>
      </c>
      <c r="P8">
        <v>7</v>
      </c>
      <c r="Q8">
        <v>1912</v>
      </c>
      <c r="R8">
        <v>68000</v>
      </c>
      <c r="S8">
        <v>0</v>
      </c>
      <c r="T8">
        <v>6000</v>
      </c>
      <c r="U8">
        <v>0</v>
      </c>
      <c r="V8">
        <f t="shared" si="0"/>
        <v>74000</v>
      </c>
      <c r="AB8">
        <f t="shared" si="1"/>
        <v>352</v>
      </c>
      <c r="AC8">
        <v>44</v>
      </c>
      <c r="AD8">
        <v>41</v>
      </c>
    </row>
    <row r="9" spans="1:30" x14ac:dyDescent="0.4">
      <c r="P9">
        <v>8</v>
      </c>
      <c r="Q9">
        <v>2001</v>
      </c>
      <c r="R9">
        <v>68000</v>
      </c>
      <c r="S9">
        <v>0</v>
      </c>
      <c r="T9">
        <v>6000</v>
      </c>
      <c r="U9">
        <v>0</v>
      </c>
      <c r="V9">
        <f t="shared" si="0"/>
        <v>74000</v>
      </c>
      <c r="AB9">
        <f>AB8+AC$8</f>
        <v>396</v>
      </c>
    </row>
    <row r="10" spans="1:30" x14ac:dyDescent="0.4">
      <c r="P10">
        <v>9</v>
      </c>
      <c r="Q10">
        <v>2002</v>
      </c>
      <c r="R10">
        <v>68000</v>
      </c>
      <c r="S10">
        <v>0</v>
      </c>
      <c r="T10">
        <v>6000</v>
      </c>
      <c r="U10">
        <v>0</v>
      </c>
      <c r="V10">
        <f t="shared" si="0"/>
        <v>74000</v>
      </c>
      <c r="AB10">
        <f t="shared" ref="AB10:AB20" si="2">AB9+AC$8</f>
        <v>440</v>
      </c>
    </row>
    <row r="11" spans="1:30" x14ac:dyDescent="0.4">
      <c r="P11">
        <v>10</v>
      </c>
      <c r="Q11">
        <v>2003</v>
      </c>
      <c r="R11">
        <v>68000</v>
      </c>
      <c r="S11">
        <v>0</v>
      </c>
      <c r="T11">
        <v>6000</v>
      </c>
      <c r="U11">
        <v>0</v>
      </c>
      <c r="V11">
        <f t="shared" si="0"/>
        <v>74000</v>
      </c>
      <c r="AB11">
        <f t="shared" si="2"/>
        <v>484</v>
      </c>
    </row>
    <row r="12" spans="1:30" x14ac:dyDescent="0.4">
      <c r="O12">
        <f>O7/11</f>
        <v>12693.90909090909</v>
      </c>
      <c r="P12">
        <v>11</v>
      </c>
      <c r="Q12">
        <v>2004</v>
      </c>
      <c r="R12">
        <v>68000</v>
      </c>
      <c r="S12">
        <v>0</v>
      </c>
      <c r="T12">
        <v>6000</v>
      </c>
      <c r="U12">
        <v>0</v>
      </c>
      <c r="V12">
        <f t="shared" si="0"/>
        <v>74000</v>
      </c>
      <c r="W12">
        <f>SUM(V2:V12)</f>
        <v>967953</v>
      </c>
      <c r="X12">
        <f>W12/11</f>
        <v>87995.727272727279</v>
      </c>
      <c r="Y12">
        <f>55000*11</f>
        <v>605000</v>
      </c>
      <c r="Z12">
        <f>W12-Y12</f>
        <v>362953</v>
      </c>
      <c r="AA12">
        <f>X12/55000</f>
        <v>1.5999223140495868</v>
      </c>
      <c r="AB12">
        <f t="shared" si="2"/>
        <v>528</v>
      </c>
    </row>
    <row r="13" spans="1:30" x14ac:dyDescent="0.4">
      <c r="P13">
        <v>1</v>
      </c>
      <c r="Q13">
        <v>2005</v>
      </c>
      <c r="R13">
        <v>68000</v>
      </c>
      <c r="S13">
        <v>0</v>
      </c>
      <c r="T13">
        <v>6000</v>
      </c>
      <c r="U13">
        <f>R13*1.08</f>
        <v>73440</v>
      </c>
      <c r="V13">
        <f t="shared" si="0"/>
        <v>147440</v>
      </c>
      <c r="AB13">
        <f>AB12+AC$8-300</f>
        <v>272</v>
      </c>
    </row>
    <row r="14" spans="1:30" x14ac:dyDescent="0.4">
      <c r="P14">
        <v>2</v>
      </c>
      <c r="Q14" s="1">
        <v>2006</v>
      </c>
      <c r="R14">
        <v>68000</v>
      </c>
      <c r="S14">
        <v>0</v>
      </c>
      <c r="T14">
        <v>6000</v>
      </c>
      <c r="U14">
        <v>0</v>
      </c>
      <c r="V14">
        <f t="shared" si="0"/>
        <v>74000</v>
      </c>
      <c r="AB14">
        <f t="shared" si="2"/>
        <v>316</v>
      </c>
    </row>
    <row r="15" spans="1:30" x14ac:dyDescent="0.4">
      <c r="P15">
        <v>3</v>
      </c>
      <c r="Q15">
        <v>2007</v>
      </c>
      <c r="R15">
        <v>68000</v>
      </c>
      <c r="S15">
        <v>0</v>
      </c>
      <c r="T15">
        <v>6000</v>
      </c>
      <c r="U15">
        <v>0</v>
      </c>
      <c r="V15">
        <f t="shared" si="0"/>
        <v>74000</v>
      </c>
      <c r="AB15">
        <f t="shared" si="2"/>
        <v>360</v>
      </c>
    </row>
    <row r="16" spans="1:30" x14ac:dyDescent="0.4">
      <c r="P16">
        <v>4</v>
      </c>
      <c r="Q16">
        <v>2008</v>
      </c>
      <c r="R16">
        <v>68000</v>
      </c>
      <c r="S16">
        <v>0</v>
      </c>
      <c r="T16">
        <v>6000</v>
      </c>
      <c r="U16">
        <v>0</v>
      </c>
      <c r="V16">
        <f t="shared" si="0"/>
        <v>74000</v>
      </c>
      <c r="AB16">
        <f>AB15+AC$8-20</f>
        <v>384</v>
      </c>
    </row>
    <row r="17" spans="15:30" x14ac:dyDescent="0.4">
      <c r="P17">
        <v>5</v>
      </c>
      <c r="Q17">
        <v>2009</v>
      </c>
      <c r="R17">
        <v>68000</v>
      </c>
      <c r="S17">
        <v>0</v>
      </c>
      <c r="T17">
        <v>6000</v>
      </c>
      <c r="U17">
        <v>0</v>
      </c>
      <c r="V17">
        <f t="shared" si="0"/>
        <v>74000</v>
      </c>
      <c r="AB17">
        <f t="shared" si="2"/>
        <v>428</v>
      </c>
    </row>
    <row r="18" spans="15:30" x14ac:dyDescent="0.4">
      <c r="P18">
        <v>6</v>
      </c>
      <c r="Q18">
        <v>2010</v>
      </c>
      <c r="R18">
        <v>68000</v>
      </c>
      <c r="S18">
        <v>0</v>
      </c>
      <c r="T18">
        <v>6000</v>
      </c>
      <c r="U18">
        <v>0</v>
      </c>
      <c r="V18">
        <f t="shared" si="0"/>
        <v>74000</v>
      </c>
      <c r="AB18">
        <f t="shared" si="2"/>
        <v>472</v>
      </c>
    </row>
    <row r="19" spans="15:30" x14ac:dyDescent="0.4">
      <c r="P19">
        <v>7</v>
      </c>
      <c r="Q19">
        <v>2011</v>
      </c>
      <c r="R19">
        <v>68000</v>
      </c>
      <c r="S19">
        <v>0</v>
      </c>
      <c r="T19">
        <v>6000</v>
      </c>
      <c r="U19">
        <v>0</v>
      </c>
      <c r="V19">
        <f t="shared" si="0"/>
        <v>74000</v>
      </c>
      <c r="AB19">
        <f t="shared" si="2"/>
        <v>516</v>
      </c>
    </row>
    <row r="20" spans="15:30" x14ac:dyDescent="0.4">
      <c r="P20">
        <v>8</v>
      </c>
      <c r="Q20">
        <v>2012</v>
      </c>
      <c r="R20">
        <v>68000</v>
      </c>
      <c r="S20">
        <v>0</v>
      </c>
      <c r="T20">
        <v>6000</v>
      </c>
      <c r="U20">
        <v>0</v>
      </c>
      <c r="V20">
        <f t="shared" si="0"/>
        <v>74000</v>
      </c>
      <c r="AB20">
        <f t="shared" si="2"/>
        <v>560</v>
      </c>
      <c r="AC20">
        <v>45</v>
      </c>
      <c r="AD20">
        <v>42</v>
      </c>
    </row>
    <row r="21" spans="15:30" x14ac:dyDescent="0.4">
      <c r="P21">
        <v>9</v>
      </c>
      <c r="Q21">
        <v>2101</v>
      </c>
      <c r="R21">
        <v>68000</v>
      </c>
      <c r="S21">
        <v>0</v>
      </c>
      <c r="T21">
        <v>6000</v>
      </c>
      <c r="U21">
        <v>0</v>
      </c>
      <c r="V21">
        <f t="shared" si="0"/>
        <v>74000</v>
      </c>
      <c r="AB21">
        <f>AB20+AC$20</f>
        <v>605</v>
      </c>
    </row>
    <row r="22" spans="15:30" x14ac:dyDescent="0.4">
      <c r="P22">
        <v>10</v>
      </c>
      <c r="Q22">
        <v>2102</v>
      </c>
      <c r="R22">
        <v>68000</v>
      </c>
      <c r="S22">
        <v>0</v>
      </c>
      <c r="T22">
        <v>6000</v>
      </c>
      <c r="U22">
        <v>0</v>
      </c>
      <c r="V22">
        <f t="shared" si="0"/>
        <v>74000</v>
      </c>
      <c r="AB22">
        <f t="shared" ref="AB22:AB32" si="3">AB21+AC$20</f>
        <v>650</v>
      </c>
    </row>
    <row r="23" spans="15:30" x14ac:dyDescent="0.4">
      <c r="P23">
        <v>11</v>
      </c>
      <c r="Q23">
        <v>2103</v>
      </c>
      <c r="R23">
        <v>68000</v>
      </c>
      <c r="S23">
        <v>0</v>
      </c>
      <c r="T23">
        <v>6000</v>
      </c>
      <c r="U23">
        <v>0</v>
      </c>
      <c r="V23">
        <f t="shared" si="0"/>
        <v>74000</v>
      </c>
      <c r="AB23">
        <f t="shared" si="3"/>
        <v>695</v>
      </c>
    </row>
    <row r="24" spans="15:30" x14ac:dyDescent="0.4">
      <c r="O24">
        <f>O7/23</f>
        <v>6071</v>
      </c>
      <c r="P24">
        <v>12</v>
      </c>
      <c r="Q24">
        <v>2104</v>
      </c>
      <c r="R24">
        <v>68000</v>
      </c>
      <c r="S24">
        <v>0</v>
      </c>
      <c r="T24">
        <v>6000</v>
      </c>
      <c r="U24">
        <v>0</v>
      </c>
      <c r="V24">
        <f t="shared" si="0"/>
        <v>74000</v>
      </c>
      <c r="W24">
        <f>SUM(V2:V24)</f>
        <v>1929393</v>
      </c>
      <c r="X24">
        <f>W24/23</f>
        <v>83886.65217391304</v>
      </c>
      <c r="Y24">
        <f>55000*23</f>
        <v>1265000</v>
      </c>
      <c r="Z24">
        <f>W24-Y24</f>
        <v>664393</v>
      </c>
      <c r="AA24">
        <f>X24/55000</f>
        <v>1.5252118577075098</v>
      </c>
      <c r="AB24">
        <f t="shared" si="3"/>
        <v>740</v>
      </c>
    </row>
    <row r="25" spans="15:30" x14ac:dyDescent="0.4">
      <c r="P25">
        <v>1</v>
      </c>
      <c r="Q25">
        <v>2105</v>
      </c>
      <c r="R25">
        <v>68000</v>
      </c>
      <c r="S25">
        <v>0</v>
      </c>
      <c r="T25">
        <v>6000</v>
      </c>
      <c r="U25">
        <v>0</v>
      </c>
      <c r="V25">
        <f t="shared" si="0"/>
        <v>74000</v>
      </c>
      <c r="AB25">
        <f t="shared" si="3"/>
        <v>785</v>
      </c>
    </row>
    <row r="26" spans="15:30" x14ac:dyDescent="0.4">
      <c r="P26">
        <v>2</v>
      </c>
      <c r="Q26">
        <v>2106</v>
      </c>
      <c r="R26">
        <v>68000</v>
      </c>
      <c r="S26">
        <v>0</v>
      </c>
      <c r="T26">
        <v>6000</v>
      </c>
      <c r="U26">
        <v>0</v>
      </c>
      <c r="V26">
        <f t="shared" si="0"/>
        <v>74000</v>
      </c>
      <c r="AB26">
        <f t="shared" si="3"/>
        <v>830</v>
      </c>
    </row>
    <row r="27" spans="15:30" x14ac:dyDescent="0.4">
      <c r="P27">
        <v>3</v>
      </c>
      <c r="Q27">
        <v>2107</v>
      </c>
      <c r="R27">
        <v>68000</v>
      </c>
      <c r="S27">
        <v>0</v>
      </c>
      <c r="T27">
        <v>6000</v>
      </c>
      <c r="U27">
        <v>0</v>
      </c>
      <c r="V27">
        <f t="shared" si="0"/>
        <v>74000</v>
      </c>
      <c r="AB27">
        <f t="shared" si="3"/>
        <v>875</v>
      </c>
    </row>
    <row r="28" spans="15:30" x14ac:dyDescent="0.4">
      <c r="P28">
        <v>4</v>
      </c>
      <c r="Q28">
        <v>2108</v>
      </c>
      <c r="R28">
        <v>68000</v>
      </c>
      <c r="S28">
        <v>0</v>
      </c>
      <c r="T28">
        <v>6000</v>
      </c>
      <c r="U28">
        <v>0</v>
      </c>
      <c r="V28">
        <f t="shared" si="0"/>
        <v>74000</v>
      </c>
      <c r="AB28">
        <f>AB27+AC$20-20</f>
        <v>900</v>
      </c>
    </row>
    <row r="29" spans="15:30" x14ac:dyDescent="0.4">
      <c r="P29">
        <v>5</v>
      </c>
      <c r="Q29">
        <v>2109</v>
      </c>
      <c r="R29">
        <v>68000</v>
      </c>
      <c r="S29">
        <v>0</v>
      </c>
      <c r="T29">
        <v>6000</v>
      </c>
      <c r="U29">
        <v>0</v>
      </c>
      <c r="V29">
        <f t="shared" si="0"/>
        <v>74000</v>
      </c>
      <c r="AB29">
        <f t="shared" si="3"/>
        <v>945</v>
      </c>
    </row>
    <row r="30" spans="15:30" x14ac:dyDescent="0.4">
      <c r="P30">
        <v>6</v>
      </c>
      <c r="Q30">
        <v>2110</v>
      </c>
      <c r="R30">
        <v>68000</v>
      </c>
      <c r="S30">
        <v>0</v>
      </c>
      <c r="T30">
        <v>6000</v>
      </c>
      <c r="U30">
        <v>0</v>
      </c>
      <c r="V30">
        <f t="shared" si="0"/>
        <v>74000</v>
      </c>
      <c r="AB30">
        <f t="shared" si="3"/>
        <v>990</v>
      </c>
    </row>
    <row r="31" spans="15:30" x14ac:dyDescent="0.4">
      <c r="P31">
        <v>7</v>
      </c>
      <c r="Q31">
        <v>2111</v>
      </c>
      <c r="R31">
        <v>68000</v>
      </c>
      <c r="S31">
        <v>0</v>
      </c>
      <c r="T31">
        <v>6000</v>
      </c>
      <c r="U31">
        <v>0</v>
      </c>
      <c r="V31">
        <f t="shared" si="0"/>
        <v>74000</v>
      </c>
      <c r="AB31">
        <f t="shared" si="3"/>
        <v>1035</v>
      </c>
    </row>
    <row r="32" spans="15:30" x14ac:dyDescent="0.4">
      <c r="P32">
        <v>8</v>
      </c>
      <c r="Q32">
        <v>2112</v>
      </c>
      <c r="R32">
        <v>68000</v>
      </c>
      <c r="S32">
        <v>0</v>
      </c>
      <c r="T32">
        <v>6000</v>
      </c>
      <c r="U32">
        <v>0</v>
      </c>
      <c r="V32">
        <f t="shared" si="0"/>
        <v>74000</v>
      </c>
      <c r="AB32">
        <f t="shared" si="3"/>
        <v>1080</v>
      </c>
      <c r="AD32">
        <v>43</v>
      </c>
    </row>
    <row r="33" spans="15:30" x14ac:dyDescent="0.4">
      <c r="P33">
        <v>9</v>
      </c>
      <c r="Q33">
        <v>2201</v>
      </c>
      <c r="R33">
        <v>68000</v>
      </c>
      <c r="S33">
        <v>0</v>
      </c>
      <c r="T33">
        <v>6000</v>
      </c>
      <c r="U33">
        <v>0</v>
      </c>
      <c r="V33">
        <f t="shared" si="0"/>
        <v>74000</v>
      </c>
      <c r="AB33">
        <f>AB32+AC$33</f>
        <v>1126</v>
      </c>
      <c r="AC33">
        <v>46</v>
      </c>
    </row>
    <row r="34" spans="15:30" x14ac:dyDescent="0.4">
      <c r="P34">
        <v>10</v>
      </c>
      <c r="Q34">
        <v>2202</v>
      </c>
      <c r="R34">
        <v>68000</v>
      </c>
      <c r="S34">
        <v>0</v>
      </c>
      <c r="T34">
        <v>6000</v>
      </c>
      <c r="U34">
        <v>0</v>
      </c>
      <c r="V34">
        <f t="shared" ref="V34:V65" si="4">SUM(R34:U34)</f>
        <v>74000</v>
      </c>
      <c r="AB34">
        <f t="shared" ref="AB34:AB97" si="5">AB33+AC$33</f>
        <v>1172</v>
      </c>
    </row>
    <row r="35" spans="15:30" x14ac:dyDescent="0.4">
      <c r="P35">
        <v>11</v>
      </c>
      <c r="Q35">
        <v>2203</v>
      </c>
      <c r="R35">
        <v>68000</v>
      </c>
      <c r="S35">
        <v>0</v>
      </c>
      <c r="T35">
        <v>6000</v>
      </c>
      <c r="U35">
        <v>0</v>
      </c>
      <c r="V35">
        <f t="shared" si="4"/>
        <v>74000</v>
      </c>
      <c r="AB35">
        <f t="shared" si="5"/>
        <v>1218</v>
      </c>
    </row>
    <row r="36" spans="15:30" x14ac:dyDescent="0.4">
      <c r="O36">
        <f>O7/35</f>
        <v>3989.5142857142855</v>
      </c>
      <c r="P36">
        <v>12</v>
      </c>
      <c r="Q36">
        <v>2204</v>
      </c>
      <c r="R36">
        <v>68000</v>
      </c>
      <c r="S36">
        <v>0</v>
      </c>
      <c r="T36">
        <v>6000</v>
      </c>
      <c r="U36">
        <v>0</v>
      </c>
      <c r="V36">
        <f t="shared" si="4"/>
        <v>74000</v>
      </c>
      <c r="W36">
        <f>SUM(V2:V36)</f>
        <v>2817393</v>
      </c>
      <c r="X36">
        <f>W36/35</f>
        <v>80496.942857142858</v>
      </c>
      <c r="Y36">
        <f>55000*35</f>
        <v>1925000</v>
      </c>
      <c r="Z36">
        <f>W36-Y36</f>
        <v>892393</v>
      </c>
      <c r="AA36">
        <f>X36/55000</f>
        <v>1.4635807792207793</v>
      </c>
      <c r="AB36">
        <f t="shared" si="5"/>
        <v>1264</v>
      </c>
    </row>
    <row r="37" spans="15:30" x14ac:dyDescent="0.4">
      <c r="P37">
        <v>1</v>
      </c>
      <c r="Q37">
        <v>2205</v>
      </c>
      <c r="R37">
        <v>68000</v>
      </c>
      <c r="S37">
        <v>0</v>
      </c>
      <c r="T37">
        <v>6000</v>
      </c>
      <c r="U37">
        <f>R37*1.08</f>
        <v>73440</v>
      </c>
      <c r="V37">
        <f t="shared" si="4"/>
        <v>147440</v>
      </c>
      <c r="AB37">
        <f t="shared" si="5"/>
        <v>1310</v>
      </c>
    </row>
    <row r="38" spans="15:30" x14ac:dyDescent="0.4">
      <c r="P38">
        <v>2</v>
      </c>
      <c r="Q38">
        <v>2206</v>
      </c>
      <c r="R38">
        <v>68000</v>
      </c>
      <c r="S38">
        <v>0</v>
      </c>
      <c r="T38">
        <v>6000</v>
      </c>
      <c r="U38">
        <v>0</v>
      </c>
      <c r="V38">
        <f t="shared" si="4"/>
        <v>74000</v>
      </c>
      <c r="AB38">
        <f t="shared" si="5"/>
        <v>1356</v>
      </c>
    </row>
    <row r="39" spans="15:30" x14ac:dyDescent="0.4">
      <c r="P39">
        <v>3</v>
      </c>
      <c r="Q39">
        <v>2207</v>
      </c>
      <c r="R39">
        <v>68000</v>
      </c>
      <c r="S39">
        <v>0</v>
      </c>
      <c r="T39">
        <v>6000</v>
      </c>
      <c r="U39">
        <v>0</v>
      </c>
      <c r="V39">
        <f t="shared" si="4"/>
        <v>74000</v>
      </c>
      <c r="AB39">
        <f>AB38+AC$33-20</f>
        <v>1382</v>
      </c>
    </row>
    <row r="40" spans="15:30" x14ac:dyDescent="0.4">
      <c r="P40">
        <v>4</v>
      </c>
      <c r="Q40">
        <v>2208</v>
      </c>
      <c r="R40">
        <v>68000</v>
      </c>
      <c r="S40">
        <v>0</v>
      </c>
      <c r="T40">
        <v>6000</v>
      </c>
      <c r="U40">
        <v>0</v>
      </c>
      <c r="V40">
        <f t="shared" si="4"/>
        <v>74000</v>
      </c>
      <c r="AB40">
        <f t="shared" si="5"/>
        <v>1428</v>
      </c>
    </row>
    <row r="41" spans="15:30" x14ac:dyDescent="0.4">
      <c r="P41">
        <v>5</v>
      </c>
      <c r="Q41">
        <v>2209</v>
      </c>
      <c r="R41">
        <v>68000</v>
      </c>
      <c r="S41">
        <v>0</v>
      </c>
      <c r="T41">
        <v>6000</v>
      </c>
      <c r="U41">
        <v>0</v>
      </c>
      <c r="V41">
        <f t="shared" si="4"/>
        <v>74000</v>
      </c>
      <c r="AB41">
        <f t="shared" si="5"/>
        <v>1474</v>
      </c>
    </row>
    <row r="42" spans="15:30" x14ac:dyDescent="0.4">
      <c r="P42">
        <v>6</v>
      </c>
      <c r="Q42">
        <v>2210</v>
      </c>
      <c r="R42">
        <v>68000</v>
      </c>
      <c r="S42">
        <v>0</v>
      </c>
      <c r="T42">
        <v>6000</v>
      </c>
      <c r="U42">
        <v>0</v>
      </c>
      <c r="V42">
        <f t="shared" si="4"/>
        <v>74000</v>
      </c>
      <c r="AB42">
        <f t="shared" si="5"/>
        <v>1520</v>
      </c>
    </row>
    <row r="43" spans="15:30" x14ac:dyDescent="0.4">
      <c r="P43">
        <v>7</v>
      </c>
      <c r="Q43">
        <v>2211</v>
      </c>
      <c r="R43">
        <v>68000</v>
      </c>
      <c r="S43">
        <v>0</v>
      </c>
      <c r="T43">
        <v>6000</v>
      </c>
      <c r="U43">
        <v>0</v>
      </c>
      <c r="V43">
        <f t="shared" si="4"/>
        <v>74000</v>
      </c>
      <c r="AB43">
        <f t="shared" si="5"/>
        <v>1566</v>
      </c>
    </row>
    <row r="44" spans="15:30" x14ac:dyDescent="0.4">
      <c r="P44">
        <v>8</v>
      </c>
      <c r="Q44">
        <v>2212</v>
      </c>
      <c r="R44">
        <v>68000</v>
      </c>
      <c r="S44">
        <v>0</v>
      </c>
      <c r="T44">
        <v>6000</v>
      </c>
      <c r="U44">
        <v>0</v>
      </c>
      <c r="V44">
        <f t="shared" si="4"/>
        <v>74000</v>
      </c>
      <c r="AB44">
        <f t="shared" si="5"/>
        <v>1612</v>
      </c>
      <c r="AD44">
        <v>44</v>
      </c>
    </row>
    <row r="45" spans="15:30" x14ac:dyDescent="0.4">
      <c r="P45">
        <v>9</v>
      </c>
      <c r="Q45">
        <v>2301</v>
      </c>
      <c r="R45">
        <v>68000</v>
      </c>
      <c r="S45">
        <v>0</v>
      </c>
      <c r="T45">
        <v>6000</v>
      </c>
      <c r="U45">
        <v>0</v>
      </c>
      <c r="V45">
        <f t="shared" si="4"/>
        <v>74000</v>
      </c>
      <c r="AB45">
        <f t="shared" si="5"/>
        <v>1658</v>
      </c>
    </row>
    <row r="46" spans="15:30" x14ac:dyDescent="0.4">
      <c r="P46">
        <v>10</v>
      </c>
      <c r="Q46">
        <v>2302</v>
      </c>
      <c r="R46">
        <v>68000</v>
      </c>
      <c r="S46">
        <v>0</v>
      </c>
      <c r="T46">
        <v>6000</v>
      </c>
      <c r="U46">
        <v>0</v>
      </c>
      <c r="V46">
        <f t="shared" si="4"/>
        <v>74000</v>
      </c>
      <c r="AB46">
        <f t="shared" si="5"/>
        <v>1704</v>
      </c>
    </row>
    <row r="47" spans="15:30" x14ac:dyDescent="0.4">
      <c r="P47">
        <v>11</v>
      </c>
      <c r="Q47">
        <v>2303</v>
      </c>
      <c r="R47">
        <v>68000</v>
      </c>
      <c r="S47">
        <v>0</v>
      </c>
      <c r="T47">
        <v>6000</v>
      </c>
      <c r="U47">
        <v>0</v>
      </c>
      <c r="V47">
        <f t="shared" si="4"/>
        <v>74000</v>
      </c>
      <c r="AB47">
        <f t="shared" si="5"/>
        <v>1750</v>
      </c>
    </row>
    <row r="48" spans="15:30" x14ac:dyDescent="0.4">
      <c r="O48">
        <f>O7/47</f>
        <v>2970.9148936170213</v>
      </c>
      <c r="P48">
        <v>12</v>
      </c>
      <c r="Q48">
        <v>2304</v>
      </c>
      <c r="R48">
        <v>68000</v>
      </c>
      <c r="S48">
        <v>0</v>
      </c>
      <c r="T48">
        <v>6000</v>
      </c>
      <c r="U48">
        <v>0</v>
      </c>
      <c r="V48">
        <f t="shared" si="4"/>
        <v>74000</v>
      </c>
      <c r="W48">
        <f>SUM(V2:V48)</f>
        <v>3778833</v>
      </c>
      <c r="X48">
        <f>W48/47</f>
        <v>80400.702127659577</v>
      </c>
      <c r="Y48">
        <f>55000*47</f>
        <v>2585000</v>
      </c>
      <c r="Z48">
        <f>W48-Y48</f>
        <v>1193833</v>
      </c>
      <c r="AA48">
        <f>X48/55000</f>
        <v>1.4618309477756286</v>
      </c>
      <c r="AB48">
        <f t="shared" si="5"/>
        <v>1796</v>
      </c>
    </row>
    <row r="49" spans="15:30" x14ac:dyDescent="0.4">
      <c r="P49">
        <v>1</v>
      </c>
      <c r="Q49" s="1">
        <v>2305</v>
      </c>
      <c r="R49">
        <v>68000</v>
      </c>
      <c r="S49">
        <v>0</v>
      </c>
      <c r="T49">
        <v>6000</v>
      </c>
      <c r="U49">
        <v>0</v>
      </c>
      <c r="V49">
        <f t="shared" si="4"/>
        <v>74000</v>
      </c>
      <c r="AB49">
        <f t="shared" si="5"/>
        <v>1842</v>
      </c>
    </row>
    <row r="50" spans="15:30" x14ac:dyDescent="0.4">
      <c r="P50">
        <v>2</v>
      </c>
      <c r="Q50">
        <v>2306</v>
      </c>
      <c r="R50">
        <v>68000</v>
      </c>
      <c r="S50">
        <v>0</v>
      </c>
      <c r="T50">
        <v>6000</v>
      </c>
      <c r="U50">
        <v>0</v>
      </c>
      <c r="V50">
        <f t="shared" si="4"/>
        <v>74000</v>
      </c>
      <c r="AB50">
        <f t="shared" si="5"/>
        <v>1888</v>
      </c>
    </row>
    <row r="51" spans="15:30" x14ac:dyDescent="0.4">
      <c r="P51">
        <v>3</v>
      </c>
      <c r="Q51">
        <v>2307</v>
      </c>
      <c r="R51">
        <v>68000</v>
      </c>
      <c r="S51">
        <v>0</v>
      </c>
      <c r="T51">
        <v>6000</v>
      </c>
      <c r="U51">
        <v>0</v>
      </c>
      <c r="V51">
        <f t="shared" si="4"/>
        <v>74000</v>
      </c>
      <c r="AB51">
        <f t="shared" si="5"/>
        <v>1934</v>
      </c>
    </row>
    <row r="52" spans="15:30" x14ac:dyDescent="0.4">
      <c r="P52">
        <v>4</v>
      </c>
      <c r="Q52">
        <v>2308</v>
      </c>
      <c r="R52">
        <v>68000</v>
      </c>
      <c r="S52">
        <v>0</v>
      </c>
      <c r="T52">
        <v>6000</v>
      </c>
      <c r="U52">
        <v>0</v>
      </c>
      <c r="V52">
        <f t="shared" si="4"/>
        <v>74000</v>
      </c>
      <c r="AB52">
        <f>AB51+AC$33-20</f>
        <v>1960</v>
      </c>
    </row>
    <row r="53" spans="15:30" x14ac:dyDescent="0.4">
      <c r="P53">
        <v>5</v>
      </c>
      <c r="Q53">
        <v>2309</v>
      </c>
      <c r="R53">
        <v>68000</v>
      </c>
      <c r="S53">
        <v>0</v>
      </c>
      <c r="T53">
        <v>6000</v>
      </c>
      <c r="U53">
        <v>0</v>
      </c>
      <c r="V53">
        <f t="shared" si="4"/>
        <v>74000</v>
      </c>
      <c r="AB53">
        <f t="shared" si="5"/>
        <v>2006</v>
      </c>
    </row>
    <row r="54" spans="15:30" x14ac:dyDescent="0.4">
      <c r="P54">
        <v>6</v>
      </c>
      <c r="Q54">
        <v>2310</v>
      </c>
      <c r="R54">
        <v>68000</v>
      </c>
      <c r="S54">
        <v>0</v>
      </c>
      <c r="T54">
        <v>6000</v>
      </c>
      <c r="U54">
        <v>0</v>
      </c>
      <c r="V54">
        <f t="shared" si="4"/>
        <v>74000</v>
      </c>
      <c r="AB54">
        <f t="shared" si="5"/>
        <v>2052</v>
      </c>
    </row>
    <row r="55" spans="15:30" x14ac:dyDescent="0.4">
      <c r="P55">
        <v>7</v>
      </c>
      <c r="Q55">
        <v>2311</v>
      </c>
      <c r="R55">
        <v>68000</v>
      </c>
      <c r="S55">
        <v>0</v>
      </c>
      <c r="T55">
        <v>6000</v>
      </c>
      <c r="U55">
        <v>0</v>
      </c>
      <c r="V55">
        <f t="shared" si="4"/>
        <v>74000</v>
      </c>
      <c r="AB55">
        <f t="shared" si="5"/>
        <v>2098</v>
      </c>
    </row>
    <row r="56" spans="15:30" x14ac:dyDescent="0.4">
      <c r="P56">
        <v>8</v>
      </c>
      <c r="Q56">
        <v>2312</v>
      </c>
      <c r="R56">
        <v>68000</v>
      </c>
      <c r="S56">
        <v>0</v>
      </c>
      <c r="T56">
        <v>6000</v>
      </c>
      <c r="U56">
        <v>0</v>
      </c>
      <c r="V56">
        <f t="shared" si="4"/>
        <v>74000</v>
      </c>
      <c r="AB56">
        <f t="shared" si="5"/>
        <v>2144</v>
      </c>
      <c r="AD56">
        <v>45</v>
      </c>
    </row>
    <row r="57" spans="15:30" x14ac:dyDescent="0.4">
      <c r="P57">
        <v>9</v>
      </c>
      <c r="Q57">
        <v>2401</v>
      </c>
      <c r="R57">
        <v>68000</v>
      </c>
      <c r="S57">
        <v>0</v>
      </c>
      <c r="T57">
        <v>6000</v>
      </c>
      <c r="U57">
        <v>0</v>
      </c>
      <c r="V57">
        <f t="shared" si="4"/>
        <v>74000</v>
      </c>
      <c r="AB57">
        <f t="shared" si="5"/>
        <v>2190</v>
      </c>
    </row>
    <row r="58" spans="15:30" x14ac:dyDescent="0.4">
      <c r="P58">
        <v>10</v>
      </c>
      <c r="Q58">
        <v>2402</v>
      </c>
      <c r="R58">
        <v>68000</v>
      </c>
      <c r="S58">
        <v>0</v>
      </c>
      <c r="T58">
        <v>6000</v>
      </c>
      <c r="U58">
        <v>0</v>
      </c>
      <c r="V58">
        <f t="shared" si="4"/>
        <v>74000</v>
      </c>
      <c r="AB58">
        <f t="shared" si="5"/>
        <v>2236</v>
      </c>
    </row>
    <row r="59" spans="15:30" x14ac:dyDescent="0.4">
      <c r="P59">
        <v>11</v>
      </c>
      <c r="Q59">
        <v>2403</v>
      </c>
      <c r="R59">
        <v>68000</v>
      </c>
      <c r="S59">
        <v>0</v>
      </c>
      <c r="T59">
        <v>6000</v>
      </c>
      <c r="U59">
        <v>0</v>
      </c>
      <c r="V59">
        <f t="shared" si="4"/>
        <v>74000</v>
      </c>
      <c r="AB59">
        <f t="shared" si="5"/>
        <v>2282</v>
      </c>
    </row>
    <row r="60" spans="15:30" x14ac:dyDescent="0.4">
      <c r="O60">
        <f>O7/59</f>
        <v>2366.6610169491523</v>
      </c>
      <c r="P60">
        <v>12</v>
      </c>
      <c r="Q60">
        <v>2404</v>
      </c>
      <c r="R60">
        <v>68000</v>
      </c>
      <c r="S60">
        <v>0</v>
      </c>
      <c r="T60">
        <v>6000</v>
      </c>
      <c r="U60">
        <v>0</v>
      </c>
      <c r="V60">
        <f t="shared" si="4"/>
        <v>74000</v>
      </c>
      <c r="W60">
        <f>SUM(V2:V60)</f>
        <v>4666833</v>
      </c>
      <c r="X60">
        <f>W60/59</f>
        <v>79098.864406779656</v>
      </c>
      <c r="Y60">
        <f>55000*59</f>
        <v>3245000</v>
      </c>
      <c r="Z60">
        <f>W60-Y60</f>
        <v>1421833</v>
      </c>
      <c r="AA60">
        <f>X60/55000</f>
        <v>1.4381611710323574</v>
      </c>
      <c r="AB60">
        <f t="shared" si="5"/>
        <v>2328</v>
      </c>
    </row>
    <row r="61" spans="15:30" x14ac:dyDescent="0.4">
      <c r="P61">
        <v>1</v>
      </c>
      <c r="Q61">
        <v>2405</v>
      </c>
      <c r="R61">
        <v>68000</v>
      </c>
      <c r="S61">
        <v>0</v>
      </c>
      <c r="T61">
        <v>6000</v>
      </c>
      <c r="U61">
        <f>R61*1.08</f>
        <v>73440</v>
      </c>
      <c r="V61">
        <f t="shared" si="4"/>
        <v>147440</v>
      </c>
      <c r="AB61">
        <f t="shared" si="5"/>
        <v>2374</v>
      </c>
    </row>
    <row r="62" spans="15:30" x14ac:dyDescent="0.4">
      <c r="P62">
        <v>2</v>
      </c>
      <c r="Q62">
        <v>2406</v>
      </c>
      <c r="R62">
        <v>68000</v>
      </c>
      <c r="S62">
        <v>0</v>
      </c>
      <c r="T62">
        <v>6000</v>
      </c>
      <c r="U62">
        <v>0</v>
      </c>
      <c r="V62">
        <f t="shared" si="4"/>
        <v>74000</v>
      </c>
      <c r="AB62">
        <f t="shared" si="5"/>
        <v>2420</v>
      </c>
    </row>
    <row r="63" spans="15:30" x14ac:dyDescent="0.4">
      <c r="P63">
        <v>3</v>
      </c>
      <c r="Q63">
        <v>2407</v>
      </c>
      <c r="R63">
        <v>68000</v>
      </c>
      <c r="S63">
        <v>0</v>
      </c>
      <c r="T63">
        <v>6000</v>
      </c>
      <c r="U63">
        <v>0</v>
      </c>
      <c r="V63">
        <f t="shared" si="4"/>
        <v>74000</v>
      </c>
      <c r="AB63">
        <f t="shared" si="5"/>
        <v>2466</v>
      </c>
    </row>
    <row r="64" spans="15:30" x14ac:dyDescent="0.4">
      <c r="P64">
        <v>4</v>
      </c>
      <c r="Q64">
        <v>2408</v>
      </c>
      <c r="R64">
        <v>68000</v>
      </c>
      <c r="S64">
        <v>0</v>
      </c>
      <c r="T64">
        <v>6000</v>
      </c>
      <c r="U64">
        <v>0</v>
      </c>
      <c r="V64">
        <f t="shared" si="4"/>
        <v>74000</v>
      </c>
      <c r="AB64">
        <f>AB63+AC$33-20</f>
        <v>2492</v>
      </c>
    </row>
    <row r="65" spans="15:30" x14ac:dyDescent="0.4">
      <c r="P65">
        <v>5</v>
      </c>
      <c r="Q65">
        <v>2409</v>
      </c>
      <c r="R65">
        <v>68000</v>
      </c>
      <c r="S65">
        <v>0</v>
      </c>
      <c r="T65">
        <v>6000</v>
      </c>
      <c r="U65">
        <v>0</v>
      </c>
      <c r="V65">
        <f t="shared" si="4"/>
        <v>74000</v>
      </c>
      <c r="AB65">
        <f t="shared" si="5"/>
        <v>2538</v>
      </c>
    </row>
    <row r="66" spans="15:30" x14ac:dyDescent="0.4">
      <c r="P66">
        <v>6</v>
      </c>
      <c r="Q66">
        <v>2410</v>
      </c>
      <c r="R66">
        <v>68000</v>
      </c>
      <c r="S66">
        <v>0</v>
      </c>
      <c r="T66">
        <v>6000</v>
      </c>
      <c r="U66">
        <v>0</v>
      </c>
      <c r="V66">
        <f t="shared" ref="V66:V84" si="6">SUM(R66:U66)</f>
        <v>74000</v>
      </c>
      <c r="AB66">
        <f t="shared" si="5"/>
        <v>2584</v>
      </c>
    </row>
    <row r="67" spans="15:30" x14ac:dyDescent="0.4">
      <c r="P67">
        <v>7</v>
      </c>
      <c r="Q67">
        <v>2411</v>
      </c>
      <c r="R67">
        <v>68000</v>
      </c>
      <c r="S67">
        <v>0</v>
      </c>
      <c r="T67">
        <v>6000</v>
      </c>
      <c r="U67">
        <v>0</v>
      </c>
      <c r="V67">
        <f t="shared" si="6"/>
        <v>74000</v>
      </c>
      <c r="AB67">
        <f t="shared" si="5"/>
        <v>2630</v>
      </c>
    </row>
    <row r="68" spans="15:30" x14ac:dyDescent="0.4">
      <c r="P68">
        <v>8</v>
      </c>
      <c r="Q68">
        <v>2412</v>
      </c>
      <c r="R68">
        <v>68000</v>
      </c>
      <c r="S68">
        <v>0</v>
      </c>
      <c r="T68">
        <v>6000</v>
      </c>
      <c r="U68">
        <v>0</v>
      </c>
      <c r="V68">
        <f t="shared" si="6"/>
        <v>74000</v>
      </c>
      <c r="AB68">
        <f t="shared" si="5"/>
        <v>2676</v>
      </c>
      <c r="AD68">
        <v>46</v>
      </c>
    </row>
    <row r="69" spans="15:30" x14ac:dyDescent="0.4">
      <c r="P69">
        <v>9</v>
      </c>
      <c r="Q69">
        <v>2501</v>
      </c>
      <c r="R69">
        <v>68000</v>
      </c>
      <c r="S69">
        <v>0</v>
      </c>
      <c r="T69">
        <v>6000</v>
      </c>
      <c r="U69">
        <v>0</v>
      </c>
      <c r="V69">
        <f t="shared" si="6"/>
        <v>74000</v>
      </c>
      <c r="AB69">
        <f t="shared" si="5"/>
        <v>2722</v>
      </c>
    </row>
    <row r="70" spans="15:30" x14ac:dyDescent="0.4">
      <c r="P70">
        <v>10</v>
      </c>
      <c r="Q70">
        <v>2502</v>
      </c>
      <c r="R70">
        <v>68000</v>
      </c>
      <c r="S70">
        <v>0</v>
      </c>
      <c r="T70">
        <v>6000</v>
      </c>
      <c r="U70">
        <v>0</v>
      </c>
      <c r="V70">
        <f t="shared" si="6"/>
        <v>74000</v>
      </c>
      <c r="AB70">
        <f t="shared" si="5"/>
        <v>2768</v>
      </c>
    </row>
    <row r="71" spans="15:30" x14ac:dyDescent="0.4">
      <c r="P71">
        <v>11</v>
      </c>
      <c r="Q71">
        <v>2503</v>
      </c>
      <c r="R71">
        <v>68000</v>
      </c>
      <c r="S71">
        <v>0</v>
      </c>
      <c r="T71">
        <v>6000</v>
      </c>
      <c r="U71">
        <v>0</v>
      </c>
      <c r="V71">
        <f t="shared" si="6"/>
        <v>74000</v>
      </c>
      <c r="AB71">
        <f t="shared" si="5"/>
        <v>2814</v>
      </c>
    </row>
    <row r="72" spans="15:30" x14ac:dyDescent="0.4">
      <c r="O72">
        <f>O7/71</f>
        <v>1966.661971830986</v>
      </c>
      <c r="P72">
        <v>12</v>
      </c>
      <c r="Q72">
        <v>2504</v>
      </c>
      <c r="R72">
        <v>68000</v>
      </c>
      <c r="S72">
        <v>0</v>
      </c>
      <c r="T72">
        <v>6000</v>
      </c>
      <c r="U72">
        <v>0</v>
      </c>
      <c r="V72">
        <f t="shared" si="6"/>
        <v>74000</v>
      </c>
      <c r="W72">
        <f>SUM(V2:V72)</f>
        <v>5628273</v>
      </c>
      <c r="X72">
        <f>W72/71</f>
        <v>79271.450704225354</v>
      </c>
      <c r="AA72">
        <f>X72/55000</f>
        <v>1.4412991037131881</v>
      </c>
      <c r="AB72">
        <f t="shared" si="5"/>
        <v>2860</v>
      </c>
    </row>
    <row r="73" spans="15:30" x14ac:dyDescent="0.4">
      <c r="P73">
        <v>1</v>
      </c>
      <c r="Q73">
        <v>2505</v>
      </c>
      <c r="R73">
        <v>68000</v>
      </c>
      <c r="S73">
        <v>0</v>
      </c>
      <c r="T73">
        <v>6000</v>
      </c>
      <c r="U73">
        <v>0</v>
      </c>
      <c r="V73">
        <f t="shared" si="6"/>
        <v>74000</v>
      </c>
      <c r="AB73">
        <f t="shared" si="5"/>
        <v>2906</v>
      </c>
    </row>
    <row r="74" spans="15:30" x14ac:dyDescent="0.4">
      <c r="P74">
        <v>2</v>
      </c>
      <c r="Q74">
        <v>2506</v>
      </c>
      <c r="R74">
        <v>68000</v>
      </c>
      <c r="S74">
        <v>0</v>
      </c>
      <c r="T74">
        <v>6000</v>
      </c>
      <c r="U74">
        <v>0</v>
      </c>
      <c r="V74">
        <f t="shared" si="6"/>
        <v>74000</v>
      </c>
      <c r="AB74">
        <f t="shared" si="5"/>
        <v>2952</v>
      </c>
    </row>
    <row r="75" spans="15:30" x14ac:dyDescent="0.4">
      <c r="P75">
        <v>3</v>
      </c>
      <c r="Q75">
        <v>2507</v>
      </c>
      <c r="R75">
        <v>68000</v>
      </c>
      <c r="S75">
        <v>0</v>
      </c>
      <c r="T75">
        <v>6000</v>
      </c>
      <c r="U75">
        <v>0</v>
      </c>
      <c r="V75">
        <f t="shared" si="6"/>
        <v>74000</v>
      </c>
      <c r="AB75">
        <f>AB74+AC$33-20</f>
        <v>2978</v>
      </c>
    </row>
    <row r="76" spans="15:30" x14ac:dyDescent="0.4">
      <c r="P76">
        <v>4</v>
      </c>
      <c r="Q76">
        <v>2508</v>
      </c>
      <c r="R76">
        <v>68000</v>
      </c>
      <c r="S76">
        <v>0</v>
      </c>
      <c r="T76">
        <v>6000</v>
      </c>
      <c r="U76">
        <v>0</v>
      </c>
      <c r="V76">
        <f t="shared" si="6"/>
        <v>74000</v>
      </c>
      <c r="AB76">
        <f t="shared" si="5"/>
        <v>3024</v>
      </c>
    </row>
    <row r="77" spans="15:30" x14ac:dyDescent="0.4">
      <c r="P77">
        <v>5</v>
      </c>
      <c r="Q77">
        <v>2509</v>
      </c>
      <c r="R77">
        <v>68000</v>
      </c>
      <c r="S77">
        <v>0</v>
      </c>
      <c r="T77">
        <v>6000</v>
      </c>
      <c r="U77">
        <v>0</v>
      </c>
      <c r="V77">
        <f t="shared" si="6"/>
        <v>74000</v>
      </c>
      <c r="AB77">
        <f t="shared" si="5"/>
        <v>3070</v>
      </c>
    </row>
    <row r="78" spans="15:30" x14ac:dyDescent="0.4">
      <c r="P78">
        <v>6</v>
      </c>
      <c r="Q78">
        <v>2510</v>
      </c>
      <c r="R78">
        <v>68000</v>
      </c>
      <c r="S78">
        <v>0</v>
      </c>
      <c r="T78">
        <v>6000</v>
      </c>
      <c r="U78">
        <v>0</v>
      </c>
      <c r="V78">
        <f t="shared" si="6"/>
        <v>74000</v>
      </c>
      <c r="AB78">
        <f t="shared" si="5"/>
        <v>3116</v>
      </c>
    </row>
    <row r="79" spans="15:30" x14ac:dyDescent="0.4">
      <c r="P79">
        <v>7</v>
      </c>
      <c r="Q79">
        <v>2511</v>
      </c>
      <c r="R79">
        <v>68000</v>
      </c>
      <c r="S79">
        <v>0</v>
      </c>
      <c r="T79">
        <v>6000</v>
      </c>
      <c r="U79">
        <v>0</v>
      </c>
      <c r="V79">
        <f t="shared" si="6"/>
        <v>74000</v>
      </c>
      <c r="AB79">
        <f t="shared" si="5"/>
        <v>3162</v>
      </c>
    </row>
    <row r="80" spans="15:30" x14ac:dyDescent="0.4">
      <c r="P80">
        <v>8</v>
      </c>
      <c r="Q80">
        <v>2512</v>
      </c>
      <c r="R80">
        <v>68000</v>
      </c>
      <c r="S80">
        <v>0</v>
      </c>
      <c r="T80">
        <v>6000</v>
      </c>
      <c r="U80">
        <v>0</v>
      </c>
      <c r="V80">
        <f t="shared" si="6"/>
        <v>74000</v>
      </c>
      <c r="AB80">
        <f t="shared" si="5"/>
        <v>3208</v>
      </c>
      <c r="AD80">
        <v>47</v>
      </c>
    </row>
    <row r="81" spans="15:30" x14ac:dyDescent="0.4">
      <c r="P81">
        <v>9</v>
      </c>
      <c r="Q81">
        <v>2601</v>
      </c>
      <c r="R81">
        <v>68000</v>
      </c>
      <c r="S81">
        <v>0</v>
      </c>
      <c r="T81">
        <v>6000</v>
      </c>
      <c r="U81">
        <v>0</v>
      </c>
      <c r="V81">
        <f t="shared" si="6"/>
        <v>74000</v>
      </c>
      <c r="AB81">
        <f t="shared" si="5"/>
        <v>3254</v>
      </c>
    </row>
    <row r="82" spans="15:30" x14ac:dyDescent="0.4">
      <c r="P82">
        <v>10</v>
      </c>
      <c r="Q82">
        <v>2602</v>
      </c>
      <c r="R82">
        <v>68000</v>
      </c>
      <c r="S82">
        <v>0</v>
      </c>
      <c r="T82">
        <v>6000</v>
      </c>
      <c r="U82">
        <v>0</v>
      </c>
      <c r="V82">
        <f t="shared" si="6"/>
        <v>74000</v>
      </c>
      <c r="AB82">
        <f t="shared" si="5"/>
        <v>3300</v>
      </c>
    </row>
    <row r="83" spans="15:30" x14ac:dyDescent="0.4">
      <c r="P83">
        <v>11</v>
      </c>
      <c r="Q83">
        <v>2603</v>
      </c>
      <c r="R83">
        <v>68000</v>
      </c>
      <c r="S83">
        <v>0</v>
      </c>
      <c r="T83">
        <v>6000</v>
      </c>
      <c r="U83">
        <v>0</v>
      </c>
      <c r="V83">
        <f t="shared" si="6"/>
        <v>74000</v>
      </c>
      <c r="AB83">
        <f t="shared" si="5"/>
        <v>3346</v>
      </c>
    </row>
    <row r="84" spans="15:30" x14ac:dyDescent="0.4">
      <c r="O84">
        <f>O7/83</f>
        <v>1682.3253012048192</v>
      </c>
      <c r="P84">
        <v>12</v>
      </c>
      <c r="Q84" s="1">
        <v>2604</v>
      </c>
      <c r="R84">
        <v>68000</v>
      </c>
      <c r="S84">
        <v>0</v>
      </c>
      <c r="T84">
        <v>6000</v>
      </c>
      <c r="U84">
        <v>0</v>
      </c>
      <c r="V84">
        <f t="shared" si="6"/>
        <v>74000</v>
      </c>
      <c r="W84">
        <f>SUM(V2:V84)</f>
        <v>6516273</v>
      </c>
      <c r="X84">
        <f>W84/83</f>
        <v>78509.313253012049</v>
      </c>
      <c r="AA84">
        <f>X84/55000</f>
        <v>1.4274420591456736</v>
      </c>
      <c r="AB84">
        <f t="shared" si="5"/>
        <v>3392</v>
      </c>
    </row>
    <row r="85" spans="15:30" x14ac:dyDescent="0.4">
      <c r="P85">
        <v>1</v>
      </c>
      <c r="Q85">
        <v>2605</v>
      </c>
      <c r="AB85">
        <f t="shared" si="5"/>
        <v>3438</v>
      </c>
    </row>
    <row r="86" spans="15:30" x14ac:dyDescent="0.4">
      <c r="P86">
        <v>2</v>
      </c>
      <c r="Q86">
        <v>2606</v>
      </c>
      <c r="AB86">
        <f t="shared" si="5"/>
        <v>3484</v>
      </c>
    </row>
    <row r="87" spans="15:30" x14ac:dyDescent="0.4">
      <c r="P87">
        <v>3</v>
      </c>
      <c r="Q87">
        <v>2607</v>
      </c>
      <c r="AB87">
        <f t="shared" si="5"/>
        <v>3530</v>
      </c>
    </row>
    <row r="88" spans="15:30" x14ac:dyDescent="0.4">
      <c r="P88">
        <v>4</v>
      </c>
      <c r="Q88">
        <v>2608</v>
      </c>
      <c r="AB88">
        <f>AB87+AC$33-20</f>
        <v>3556</v>
      </c>
    </row>
    <row r="89" spans="15:30" x14ac:dyDescent="0.4">
      <c r="P89">
        <v>5</v>
      </c>
      <c r="Q89">
        <v>2609</v>
      </c>
      <c r="AB89">
        <f t="shared" si="5"/>
        <v>3602</v>
      </c>
    </row>
    <row r="90" spans="15:30" x14ac:dyDescent="0.4">
      <c r="P90">
        <v>6</v>
      </c>
      <c r="Q90">
        <v>2610</v>
      </c>
      <c r="AB90">
        <f t="shared" si="5"/>
        <v>3648</v>
      </c>
    </row>
    <row r="91" spans="15:30" x14ac:dyDescent="0.4">
      <c r="P91">
        <v>7</v>
      </c>
      <c r="Q91">
        <v>2611</v>
      </c>
      <c r="AB91">
        <f t="shared" si="5"/>
        <v>3694</v>
      </c>
    </row>
    <row r="92" spans="15:30" x14ac:dyDescent="0.4">
      <c r="P92">
        <v>8</v>
      </c>
      <c r="Q92">
        <v>2612</v>
      </c>
      <c r="AB92">
        <f t="shared" si="5"/>
        <v>3740</v>
      </c>
      <c r="AD92">
        <v>48</v>
      </c>
    </row>
    <row r="93" spans="15:30" x14ac:dyDescent="0.4">
      <c r="P93">
        <v>9</v>
      </c>
      <c r="Q93">
        <v>2701</v>
      </c>
      <c r="AB93">
        <f t="shared" si="5"/>
        <v>3786</v>
      </c>
    </row>
    <row r="94" spans="15:30" x14ac:dyDescent="0.4">
      <c r="P94">
        <v>10</v>
      </c>
      <c r="Q94">
        <v>2702</v>
      </c>
      <c r="AB94">
        <f t="shared" si="5"/>
        <v>3832</v>
      </c>
    </row>
    <row r="95" spans="15:30" x14ac:dyDescent="0.4">
      <c r="P95">
        <v>11</v>
      </c>
      <c r="Q95">
        <v>2703</v>
      </c>
      <c r="AB95">
        <f t="shared" si="5"/>
        <v>3878</v>
      </c>
    </row>
    <row r="96" spans="15:30" x14ac:dyDescent="0.4">
      <c r="P96">
        <v>12</v>
      </c>
      <c r="Q96">
        <v>2704</v>
      </c>
      <c r="AB96">
        <f t="shared" si="5"/>
        <v>3924</v>
      </c>
    </row>
    <row r="97" spans="16:30" x14ac:dyDescent="0.4">
      <c r="P97">
        <v>1</v>
      </c>
      <c r="Q97">
        <v>2705</v>
      </c>
      <c r="AB97">
        <f t="shared" si="5"/>
        <v>3970</v>
      </c>
    </row>
    <row r="98" spans="16:30" x14ac:dyDescent="0.4">
      <c r="P98">
        <v>2</v>
      </c>
      <c r="Q98">
        <v>2706</v>
      </c>
      <c r="AB98">
        <f t="shared" ref="AB98:AB161" si="7">AB97+AC$33</f>
        <v>4016</v>
      </c>
    </row>
    <row r="99" spans="16:30" x14ac:dyDescent="0.4">
      <c r="P99">
        <v>3</v>
      </c>
      <c r="Q99">
        <v>2707</v>
      </c>
      <c r="AB99">
        <f t="shared" si="7"/>
        <v>4062</v>
      </c>
    </row>
    <row r="100" spans="16:30" x14ac:dyDescent="0.4">
      <c r="P100">
        <v>4</v>
      </c>
      <c r="Q100">
        <v>2708</v>
      </c>
      <c r="AB100">
        <f>AB99+AC$33-20</f>
        <v>4088</v>
      </c>
    </row>
    <row r="101" spans="16:30" x14ac:dyDescent="0.4">
      <c r="P101">
        <v>5</v>
      </c>
      <c r="Q101">
        <v>2709</v>
      </c>
      <c r="AB101">
        <f t="shared" si="7"/>
        <v>4134</v>
      </c>
    </row>
    <row r="102" spans="16:30" x14ac:dyDescent="0.4">
      <c r="P102">
        <v>6</v>
      </c>
      <c r="Q102">
        <v>2710</v>
      </c>
      <c r="AB102">
        <f t="shared" si="7"/>
        <v>4180</v>
      </c>
    </row>
    <row r="103" spans="16:30" x14ac:dyDescent="0.4">
      <c r="P103">
        <v>7</v>
      </c>
      <c r="Q103">
        <v>2711</v>
      </c>
      <c r="AB103">
        <f t="shared" si="7"/>
        <v>4226</v>
      </c>
    </row>
    <row r="104" spans="16:30" x14ac:dyDescent="0.4">
      <c r="P104">
        <v>8</v>
      </c>
      <c r="Q104">
        <v>2712</v>
      </c>
      <c r="AB104">
        <f t="shared" si="7"/>
        <v>4272</v>
      </c>
      <c r="AD104">
        <v>49</v>
      </c>
    </row>
    <row r="105" spans="16:30" x14ac:dyDescent="0.4">
      <c r="P105">
        <v>9</v>
      </c>
      <c r="Q105">
        <v>2801</v>
      </c>
      <c r="AB105">
        <f t="shared" si="7"/>
        <v>4318</v>
      </c>
    </row>
    <row r="106" spans="16:30" x14ac:dyDescent="0.4">
      <c r="P106">
        <v>10</v>
      </c>
      <c r="Q106">
        <v>2802</v>
      </c>
      <c r="AB106">
        <f t="shared" si="7"/>
        <v>4364</v>
      </c>
    </row>
    <row r="107" spans="16:30" x14ac:dyDescent="0.4">
      <c r="P107">
        <v>11</v>
      </c>
      <c r="Q107">
        <v>2803</v>
      </c>
      <c r="AB107">
        <f t="shared" si="7"/>
        <v>4410</v>
      </c>
    </row>
    <row r="108" spans="16:30" x14ac:dyDescent="0.4">
      <c r="P108">
        <v>12</v>
      </c>
      <c r="Q108">
        <v>2804</v>
      </c>
      <c r="AB108">
        <f t="shared" si="7"/>
        <v>4456</v>
      </c>
    </row>
    <row r="109" spans="16:30" x14ac:dyDescent="0.4">
      <c r="P109">
        <v>1</v>
      </c>
      <c r="Q109">
        <v>2805</v>
      </c>
      <c r="AB109">
        <f t="shared" si="7"/>
        <v>4502</v>
      </c>
    </row>
    <row r="110" spans="16:30" x14ac:dyDescent="0.4">
      <c r="P110">
        <v>2</v>
      </c>
      <c r="Q110">
        <v>2806</v>
      </c>
      <c r="AB110">
        <f t="shared" si="7"/>
        <v>4548</v>
      </c>
    </row>
    <row r="111" spans="16:30" x14ac:dyDescent="0.4">
      <c r="P111">
        <v>3</v>
      </c>
      <c r="Q111">
        <v>2807</v>
      </c>
      <c r="AB111">
        <f t="shared" si="7"/>
        <v>4594</v>
      </c>
    </row>
    <row r="112" spans="16:30" x14ac:dyDescent="0.4">
      <c r="P112">
        <v>4</v>
      </c>
      <c r="Q112">
        <v>2808</v>
      </c>
      <c r="AB112">
        <f>AB111+AC$33-20</f>
        <v>4620</v>
      </c>
    </row>
    <row r="113" spans="16:30" x14ac:dyDescent="0.4">
      <c r="P113">
        <v>5</v>
      </c>
      <c r="Q113">
        <v>2809</v>
      </c>
      <c r="AB113">
        <f t="shared" si="7"/>
        <v>4666</v>
      </c>
    </row>
    <row r="114" spans="16:30" x14ac:dyDescent="0.4">
      <c r="P114">
        <v>6</v>
      </c>
      <c r="Q114">
        <v>2810</v>
      </c>
      <c r="AB114">
        <f t="shared" si="7"/>
        <v>4712</v>
      </c>
    </row>
    <row r="115" spans="16:30" x14ac:dyDescent="0.4">
      <c r="P115">
        <v>7</v>
      </c>
      <c r="Q115">
        <v>2811</v>
      </c>
      <c r="AB115">
        <f t="shared" si="7"/>
        <v>4758</v>
      </c>
    </row>
    <row r="116" spans="16:30" x14ac:dyDescent="0.4">
      <c r="P116">
        <v>8</v>
      </c>
      <c r="Q116">
        <v>2812</v>
      </c>
      <c r="AB116">
        <f t="shared" si="7"/>
        <v>4804</v>
      </c>
      <c r="AD116">
        <v>50</v>
      </c>
    </row>
    <row r="117" spans="16:30" x14ac:dyDescent="0.4">
      <c r="P117">
        <v>9</v>
      </c>
      <c r="Q117">
        <v>2901</v>
      </c>
      <c r="AB117">
        <f t="shared" si="7"/>
        <v>4850</v>
      </c>
    </row>
    <row r="118" spans="16:30" x14ac:dyDescent="0.4">
      <c r="P118">
        <v>10</v>
      </c>
      <c r="Q118">
        <v>2902</v>
      </c>
      <c r="AB118">
        <f t="shared" si="7"/>
        <v>4896</v>
      </c>
    </row>
    <row r="119" spans="16:30" x14ac:dyDescent="0.4">
      <c r="P119">
        <v>11</v>
      </c>
      <c r="Q119" s="1">
        <v>2903</v>
      </c>
      <c r="AB119">
        <f t="shared" si="7"/>
        <v>4942</v>
      </c>
    </row>
    <row r="120" spans="16:30" x14ac:dyDescent="0.4">
      <c r="P120">
        <v>12</v>
      </c>
      <c r="Q120">
        <v>2904</v>
      </c>
      <c r="AB120">
        <f t="shared" si="7"/>
        <v>4988</v>
      </c>
    </row>
    <row r="121" spans="16:30" x14ac:dyDescent="0.4">
      <c r="P121">
        <v>1</v>
      </c>
      <c r="Q121">
        <v>2905</v>
      </c>
      <c r="AB121">
        <f t="shared" si="7"/>
        <v>5034</v>
      </c>
    </row>
    <row r="122" spans="16:30" x14ac:dyDescent="0.4">
      <c r="P122">
        <v>2</v>
      </c>
      <c r="Q122">
        <v>2906</v>
      </c>
      <c r="AB122">
        <f t="shared" si="7"/>
        <v>5080</v>
      </c>
    </row>
    <row r="123" spans="16:30" x14ac:dyDescent="0.4">
      <c r="P123">
        <v>3</v>
      </c>
      <c r="Q123">
        <v>2907</v>
      </c>
      <c r="AB123">
        <f t="shared" si="7"/>
        <v>5126</v>
      </c>
    </row>
    <row r="124" spans="16:30" x14ac:dyDescent="0.4">
      <c r="P124">
        <v>4</v>
      </c>
      <c r="Q124">
        <v>2908</v>
      </c>
      <c r="AB124">
        <f>AB123+AC$33-20</f>
        <v>5152</v>
      </c>
    </row>
    <row r="125" spans="16:30" x14ac:dyDescent="0.4">
      <c r="P125">
        <v>5</v>
      </c>
      <c r="Q125">
        <v>2909</v>
      </c>
      <c r="AB125">
        <f t="shared" si="7"/>
        <v>5198</v>
      </c>
    </row>
    <row r="126" spans="16:30" x14ac:dyDescent="0.4">
      <c r="P126">
        <v>6</v>
      </c>
      <c r="Q126">
        <v>2910</v>
      </c>
      <c r="AB126">
        <f t="shared" si="7"/>
        <v>5244</v>
      </c>
    </row>
    <row r="127" spans="16:30" x14ac:dyDescent="0.4">
      <c r="P127">
        <v>7</v>
      </c>
      <c r="Q127">
        <v>2911</v>
      </c>
      <c r="AB127">
        <f t="shared" si="7"/>
        <v>5290</v>
      </c>
    </row>
    <row r="128" spans="16:30" x14ac:dyDescent="0.4">
      <c r="P128">
        <v>8</v>
      </c>
      <c r="Q128">
        <v>2912</v>
      </c>
      <c r="AB128">
        <f t="shared" si="7"/>
        <v>5336</v>
      </c>
      <c r="AD128">
        <v>51</v>
      </c>
    </row>
    <row r="129" spans="16:30" x14ac:dyDescent="0.4">
      <c r="P129">
        <v>9</v>
      </c>
      <c r="Q129">
        <v>3001</v>
      </c>
      <c r="AB129">
        <f t="shared" si="7"/>
        <v>5382</v>
      </c>
    </row>
    <row r="130" spans="16:30" x14ac:dyDescent="0.4">
      <c r="P130">
        <v>10</v>
      </c>
      <c r="Q130">
        <v>3002</v>
      </c>
      <c r="AB130">
        <f t="shared" si="7"/>
        <v>5428</v>
      </c>
    </row>
    <row r="131" spans="16:30" x14ac:dyDescent="0.4">
      <c r="P131">
        <v>11</v>
      </c>
      <c r="Q131">
        <v>3003</v>
      </c>
      <c r="AB131">
        <f t="shared" si="7"/>
        <v>5474</v>
      </c>
    </row>
    <row r="132" spans="16:30" x14ac:dyDescent="0.4">
      <c r="P132">
        <v>12</v>
      </c>
      <c r="Q132">
        <v>3004</v>
      </c>
      <c r="AB132">
        <f>AB131+AC$33-20</f>
        <v>5500</v>
      </c>
    </row>
    <row r="133" spans="16:30" x14ac:dyDescent="0.4">
      <c r="P133">
        <v>1</v>
      </c>
      <c r="Q133">
        <v>3005</v>
      </c>
      <c r="AB133">
        <f t="shared" si="7"/>
        <v>5546</v>
      </c>
    </row>
    <row r="134" spans="16:30" x14ac:dyDescent="0.4">
      <c r="P134">
        <v>2</v>
      </c>
      <c r="Q134">
        <v>3006</v>
      </c>
      <c r="AB134">
        <f t="shared" si="7"/>
        <v>5592</v>
      </c>
    </row>
    <row r="135" spans="16:30" x14ac:dyDescent="0.4">
      <c r="P135">
        <v>3</v>
      </c>
      <c r="Q135">
        <v>3007</v>
      </c>
      <c r="AB135">
        <f t="shared" si="7"/>
        <v>5638</v>
      </c>
    </row>
    <row r="136" spans="16:30" x14ac:dyDescent="0.4">
      <c r="P136">
        <v>4</v>
      </c>
      <c r="Q136">
        <v>3008</v>
      </c>
      <c r="AB136">
        <f t="shared" si="7"/>
        <v>5684</v>
      </c>
    </row>
    <row r="137" spans="16:30" x14ac:dyDescent="0.4">
      <c r="P137">
        <v>5</v>
      </c>
      <c r="Q137">
        <v>3009</v>
      </c>
      <c r="AB137">
        <f t="shared" si="7"/>
        <v>5730</v>
      </c>
    </row>
    <row r="138" spans="16:30" x14ac:dyDescent="0.4">
      <c r="P138">
        <v>6</v>
      </c>
      <c r="Q138">
        <v>3010</v>
      </c>
      <c r="AB138">
        <f t="shared" si="7"/>
        <v>5776</v>
      </c>
    </row>
    <row r="139" spans="16:30" x14ac:dyDescent="0.4">
      <c r="P139">
        <v>7</v>
      </c>
      <c r="Q139">
        <v>3011</v>
      </c>
      <c r="AB139">
        <f t="shared" si="7"/>
        <v>5822</v>
      </c>
    </row>
    <row r="140" spans="16:30" x14ac:dyDescent="0.4">
      <c r="P140">
        <v>8</v>
      </c>
      <c r="Q140">
        <v>3012</v>
      </c>
      <c r="AB140">
        <f t="shared" si="7"/>
        <v>5868</v>
      </c>
      <c r="AD140">
        <v>52</v>
      </c>
    </row>
    <row r="141" spans="16:30" x14ac:dyDescent="0.4">
      <c r="P141">
        <v>9</v>
      </c>
      <c r="Q141">
        <v>3101</v>
      </c>
      <c r="AB141">
        <f t="shared" si="7"/>
        <v>5914</v>
      </c>
    </row>
    <row r="142" spans="16:30" x14ac:dyDescent="0.4">
      <c r="P142">
        <v>10</v>
      </c>
      <c r="Q142">
        <v>3102</v>
      </c>
      <c r="AB142">
        <f t="shared" si="7"/>
        <v>5960</v>
      </c>
    </row>
    <row r="143" spans="16:30" x14ac:dyDescent="0.4">
      <c r="P143">
        <v>11</v>
      </c>
      <c r="Q143">
        <v>3103</v>
      </c>
      <c r="AB143">
        <f t="shared" si="7"/>
        <v>6006</v>
      </c>
    </row>
    <row r="144" spans="16:30" x14ac:dyDescent="0.4">
      <c r="P144">
        <v>12</v>
      </c>
      <c r="Q144">
        <v>3104</v>
      </c>
      <c r="AB144">
        <f>AB143+AC$33-20</f>
        <v>6032</v>
      </c>
    </row>
    <row r="145" spans="16:30" x14ac:dyDescent="0.4">
      <c r="P145">
        <v>1</v>
      </c>
      <c r="Q145">
        <v>3105</v>
      </c>
      <c r="AB145">
        <f t="shared" si="7"/>
        <v>6078</v>
      </c>
    </row>
    <row r="146" spans="16:30" x14ac:dyDescent="0.4">
      <c r="P146">
        <v>2</v>
      </c>
      <c r="Q146">
        <v>3106</v>
      </c>
      <c r="AB146">
        <f t="shared" si="7"/>
        <v>6124</v>
      </c>
    </row>
    <row r="147" spans="16:30" x14ac:dyDescent="0.4">
      <c r="P147">
        <v>3</v>
      </c>
      <c r="Q147">
        <v>3107</v>
      </c>
      <c r="AB147">
        <f t="shared" si="7"/>
        <v>6170</v>
      </c>
    </row>
    <row r="148" spans="16:30" x14ac:dyDescent="0.4">
      <c r="P148">
        <v>4</v>
      </c>
      <c r="Q148">
        <v>3108</v>
      </c>
      <c r="AB148">
        <f t="shared" si="7"/>
        <v>6216</v>
      </c>
    </row>
    <row r="149" spans="16:30" x14ac:dyDescent="0.4">
      <c r="P149">
        <v>5</v>
      </c>
      <c r="Q149">
        <v>3109</v>
      </c>
      <c r="AB149">
        <f t="shared" si="7"/>
        <v>6262</v>
      </c>
    </row>
    <row r="150" spans="16:30" x14ac:dyDescent="0.4">
      <c r="P150">
        <v>6</v>
      </c>
      <c r="Q150">
        <v>3110</v>
      </c>
      <c r="AB150">
        <f t="shared" si="7"/>
        <v>6308</v>
      </c>
    </row>
    <row r="151" spans="16:30" x14ac:dyDescent="0.4">
      <c r="P151">
        <v>7</v>
      </c>
      <c r="Q151">
        <v>3111</v>
      </c>
      <c r="AB151">
        <f t="shared" si="7"/>
        <v>6354</v>
      </c>
    </row>
    <row r="152" spans="16:30" x14ac:dyDescent="0.4">
      <c r="P152">
        <v>8</v>
      </c>
      <c r="Q152">
        <v>3112</v>
      </c>
      <c r="AB152">
        <f t="shared" si="7"/>
        <v>6400</v>
      </c>
      <c r="AD152">
        <v>53</v>
      </c>
    </row>
    <row r="153" spans="16:30" x14ac:dyDescent="0.4">
      <c r="P153">
        <v>9</v>
      </c>
      <c r="Q153">
        <v>3201</v>
      </c>
      <c r="AB153">
        <f t="shared" si="7"/>
        <v>6446</v>
      </c>
    </row>
    <row r="154" spans="16:30" x14ac:dyDescent="0.4">
      <c r="P154">
        <v>10</v>
      </c>
      <c r="Q154">
        <v>3202</v>
      </c>
      <c r="AB154">
        <f t="shared" si="7"/>
        <v>6492</v>
      </c>
    </row>
    <row r="155" spans="16:30" x14ac:dyDescent="0.4">
      <c r="P155">
        <v>11</v>
      </c>
      <c r="Q155">
        <v>3203</v>
      </c>
      <c r="AB155">
        <f t="shared" si="7"/>
        <v>6538</v>
      </c>
    </row>
    <row r="156" spans="16:30" x14ac:dyDescent="0.4">
      <c r="P156">
        <v>12</v>
      </c>
      <c r="Q156">
        <v>3204</v>
      </c>
      <c r="AB156">
        <f>AB155+AC$33-20</f>
        <v>6564</v>
      </c>
    </row>
    <row r="157" spans="16:30" x14ac:dyDescent="0.4">
      <c r="P157">
        <v>1</v>
      </c>
      <c r="Q157">
        <v>3205</v>
      </c>
      <c r="AB157">
        <f t="shared" si="7"/>
        <v>6610</v>
      </c>
    </row>
    <row r="158" spans="16:30" x14ac:dyDescent="0.4">
      <c r="P158">
        <v>2</v>
      </c>
      <c r="Q158">
        <v>3206</v>
      </c>
      <c r="AB158">
        <f t="shared" si="7"/>
        <v>6656</v>
      </c>
    </row>
    <row r="159" spans="16:30" x14ac:dyDescent="0.4">
      <c r="P159">
        <v>3</v>
      </c>
      <c r="Q159">
        <v>3207</v>
      </c>
      <c r="AB159">
        <f t="shared" si="7"/>
        <v>6702</v>
      </c>
    </row>
    <row r="160" spans="16:30" x14ac:dyDescent="0.4">
      <c r="P160">
        <v>4</v>
      </c>
      <c r="Q160">
        <v>3208</v>
      </c>
      <c r="AB160">
        <f t="shared" si="7"/>
        <v>6748</v>
      </c>
    </row>
    <row r="161" spans="16:30" x14ac:dyDescent="0.4">
      <c r="P161">
        <v>5</v>
      </c>
      <c r="Q161">
        <v>3209</v>
      </c>
      <c r="AB161">
        <f t="shared" si="7"/>
        <v>6794</v>
      </c>
    </row>
    <row r="162" spans="16:30" x14ac:dyDescent="0.4">
      <c r="P162">
        <v>6</v>
      </c>
      <c r="Q162">
        <v>3210</v>
      </c>
      <c r="AB162">
        <f t="shared" ref="AB162:AB176" si="8">AB161+AC$33</f>
        <v>6840</v>
      </c>
    </row>
    <row r="163" spans="16:30" x14ac:dyDescent="0.4">
      <c r="P163">
        <v>7</v>
      </c>
      <c r="Q163">
        <v>3211</v>
      </c>
      <c r="AB163">
        <f t="shared" si="8"/>
        <v>6886</v>
      </c>
    </row>
    <row r="164" spans="16:30" x14ac:dyDescent="0.4">
      <c r="P164">
        <v>8</v>
      </c>
      <c r="Q164">
        <v>3212</v>
      </c>
      <c r="AB164">
        <f t="shared" si="8"/>
        <v>6932</v>
      </c>
      <c r="AD164">
        <v>54</v>
      </c>
    </row>
    <row r="165" spans="16:30" x14ac:dyDescent="0.4">
      <c r="P165">
        <v>9</v>
      </c>
      <c r="Q165">
        <v>3301</v>
      </c>
      <c r="AB165">
        <f t="shared" si="8"/>
        <v>6978</v>
      </c>
    </row>
    <row r="166" spans="16:30" x14ac:dyDescent="0.4">
      <c r="P166">
        <v>10</v>
      </c>
      <c r="Q166">
        <v>3302</v>
      </c>
      <c r="AB166">
        <f t="shared" si="8"/>
        <v>7024</v>
      </c>
    </row>
    <row r="167" spans="16:30" x14ac:dyDescent="0.4">
      <c r="P167">
        <v>11</v>
      </c>
      <c r="Q167">
        <v>3303</v>
      </c>
      <c r="AB167">
        <f t="shared" si="8"/>
        <v>7070</v>
      </c>
    </row>
    <row r="168" spans="16:30" x14ac:dyDescent="0.4">
      <c r="P168">
        <v>12</v>
      </c>
      <c r="Q168">
        <v>3304</v>
      </c>
      <c r="AB168">
        <f>AB167+AC$33-20</f>
        <v>7096</v>
      </c>
    </row>
    <row r="169" spans="16:30" x14ac:dyDescent="0.4">
      <c r="P169">
        <v>1</v>
      </c>
      <c r="Q169">
        <v>3305</v>
      </c>
      <c r="AB169">
        <f t="shared" si="8"/>
        <v>7142</v>
      </c>
    </row>
    <row r="170" spans="16:30" x14ac:dyDescent="0.4">
      <c r="P170">
        <v>2</v>
      </c>
      <c r="Q170">
        <v>3306</v>
      </c>
      <c r="AB170">
        <f t="shared" si="8"/>
        <v>7188</v>
      </c>
    </row>
    <row r="171" spans="16:30" x14ac:dyDescent="0.4">
      <c r="P171">
        <v>3</v>
      </c>
      <c r="Q171">
        <v>3307</v>
      </c>
      <c r="AB171">
        <f t="shared" si="8"/>
        <v>7234</v>
      </c>
    </row>
    <row r="172" spans="16:30" x14ac:dyDescent="0.4">
      <c r="P172">
        <v>4</v>
      </c>
      <c r="Q172">
        <v>3308</v>
      </c>
      <c r="AB172">
        <f t="shared" si="8"/>
        <v>7280</v>
      </c>
    </row>
    <row r="173" spans="16:30" x14ac:dyDescent="0.4">
      <c r="P173">
        <v>5</v>
      </c>
      <c r="Q173">
        <v>3309</v>
      </c>
      <c r="AB173">
        <f t="shared" si="8"/>
        <v>7326</v>
      </c>
    </row>
    <row r="174" spans="16:30" x14ac:dyDescent="0.4">
      <c r="P174">
        <v>6</v>
      </c>
      <c r="Q174">
        <v>3310</v>
      </c>
      <c r="AB174">
        <f t="shared" si="8"/>
        <v>7372</v>
      </c>
    </row>
    <row r="175" spans="16:30" x14ac:dyDescent="0.4">
      <c r="P175">
        <v>7</v>
      </c>
      <c r="Q175">
        <v>3311</v>
      </c>
      <c r="AB175">
        <f t="shared" si="8"/>
        <v>7418</v>
      </c>
    </row>
    <row r="176" spans="16:30" x14ac:dyDescent="0.4">
      <c r="P176">
        <v>8</v>
      </c>
      <c r="Q176">
        <v>3312</v>
      </c>
      <c r="AB176">
        <f t="shared" si="8"/>
        <v>7464</v>
      </c>
      <c r="AD176">
        <v>55</v>
      </c>
    </row>
  </sheetData>
  <phoneticPr fontId="1"/>
  <pageMargins left="0.7" right="0.7" top="0.75" bottom="0.75" header="0.3" footer="0.3"/>
  <pageSetup paperSize="9" orientation="portrait" horizontalDpi="300" verticalDpi="300" r:id="rId1"/>
  <ignoredErrors>
    <ignoredError sqref="V3:V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8901 欧陽 遠征</dc:creator>
  <cp:lastModifiedBy>8901 欧陽 遠征</cp:lastModifiedBy>
  <dcterms:created xsi:type="dcterms:W3CDTF">2019-05-29T01:43:03Z</dcterms:created>
  <dcterms:modified xsi:type="dcterms:W3CDTF">2019-06-24T00:14:55Z</dcterms:modified>
</cp:coreProperties>
</file>