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14" i="1"/>
  <c r="N114"/>
  <c r="O114"/>
  <c r="M115"/>
  <c r="N115"/>
  <c r="O115"/>
  <c r="M116"/>
  <c r="N116"/>
  <c r="O116"/>
  <c r="M117"/>
  <c r="N117"/>
  <c r="O117"/>
  <c r="M118"/>
  <c r="N118"/>
  <c r="O118"/>
  <c r="M119"/>
  <c r="N119"/>
  <c r="O119"/>
  <c r="M120"/>
  <c r="N120"/>
  <c r="O120"/>
  <c r="M121"/>
  <c r="N121"/>
  <c r="O121"/>
  <c r="M122"/>
  <c r="N122"/>
  <c r="O122"/>
  <c r="M123"/>
  <c r="N123"/>
  <c r="O123"/>
  <c r="M124"/>
  <c r="N124"/>
  <c r="O124"/>
  <c r="M125"/>
  <c r="N125"/>
  <c r="O125"/>
  <c r="M126"/>
  <c r="N126"/>
  <c r="O126"/>
  <c r="M127"/>
  <c r="N127"/>
  <c r="O127"/>
  <c r="M128"/>
  <c r="N128"/>
  <c r="O128"/>
  <c r="M129"/>
  <c r="N129"/>
  <c r="O129"/>
  <c r="M130"/>
  <c r="N130"/>
  <c r="O130"/>
  <c r="M131"/>
  <c r="N131"/>
  <c r="O131"/>
  <c r="M132"/>
  <c r="N132"/>
  <c r="O132"/>
  <c r="M133"/>
  <c r="N133"/>
  <c r="O133"/>
  <c r="M134"/>
  <c r="N134"/>
  <c r="O134"/>
  <c r="M135"/>
  <c r="N135"/>
  <c r="O135"/>
  <c r="M136"/>
  <c r="N136"/>
  <c r="O136"/>
  <c r="M137"/>
  <c r="N137"/>
  <c r="O137"/>
  <c r="M138"/>
  <c r="N138"/>
  <c r="O138"/>
  <c r="M139"/>
  <c r="N139"/>
  <c r="O139"/>
  <c r="M140"/>
  <c r="N140"/>
  <c r="O140"/>
  <c r="M141"/>
  <c r="N141"/>
  <c r="O141"/>
  <c r="M142"/>
  <c r="N142"/>
  <c r="O142"/>
  <c r="M143"/>
  <c r="N143"/>
  <c r="O143"/>
  <c r="M144"/>
  <c r="N144"/>
  <c r="O144"/>
  <c r="M145"/>
  <c r="N145"/>
  <c r="O145"/>
  <c r="M146"/>
  <c r="N146"/>
  <c r="O146"/>
  <c r="M147"/>
  <c r="N147"/>
  <c r="O147"/>
  <c r="M148"/>
  <c r="N148"/>
  <c r="O148"/>
  <c r="M149"/>
  <c r="N149"/>
  <c r="O149"/>
  <c r="M150"/>
  <c r="N150"/>
  <c r="O150"/>
  <c r="M151"/>
  <c r="N151"/>
  <c r="O151"/>
  <c r="M152"/>
  <c r="N152"/>
  <c r="O152"/>
  <c r="M153"/>
  <c r="N153"/>
  <c r="O153"/>
  <c r="M154"/>
  <c r="N154"/>
  <c r="O154"/>
  <c r="M155"/>
  <c r="N155"/>
  <c r="O155"/>
  <c r="M156"/>
  <c r="N156"/>
  <c r="O156"/>
  <c r="M157"/>
  <c r="N157"/>
  <c r="O157"/>
  <c r="M158"/>
  <c r="N158"/>
  <c r="O158"/>
  <c r="M159"/>
  <c r="N159"/>
  <c r="O159"/>
  <c r="M160"/>
  <c r="N160"/>
  <c r="O160"/>
  <c r="M161"/>
  <c r="N161"/>
  <c r="O161"/>
  <c r="M162"/>
  <c r="N162"/>
  <c r="O162"/>
  <c r="M163"/>
  <c r="N163"/>
  <c r="O163"/>
  <c r="M164"/>
  <c r="N164"/>
  <c r="O164"/>
  <c r="M165"/>
  <c r="N165"/>
  <c r="O165"/>
  <c r="M166"/>
  <c r="N166"/>
  <c r="O166"/>
  <c r="M167"/>
  <c r="N167"/>
  <c r="O167"/>
  <c r="M168"/>
  <c r="N168"/>
  <c r="O168"/>
  <c r="M169"/>
  <c r="N169"/>
  <c r="O169"/>
  <c r="M170"/>
  <c r="N170"/>
  <c r="O170"/>
  <c r="M171"/>
  <c r="N171"/>
  <c r="O171"/>
  <c r="M172"/>
  <c r="N172"/>
  <c r="O172"/>
  <c r="M173"/>
  <c r="N173"/>
  <c r="O173"/>
  <c r="M174"/>
  <c r="N174"/>
  <c r="O174"/>
  <c r="M175"/>
  <c r="N175"/>
  <c r="O175"/>
  <c r="M176"/>
  <c r="N176"/>
  <c r="O176"/>
  <c r="M177"/>
  <c r="N177"/>
  <c r="O177"/>
  <c r="M178"/>
  <c r="N178"/>
  <c r="O178"/>
  <c r="M179"/>
  <c r="N179"/>
  <c r="O179"/>
  <c r="M180"/>
  <c r="N180"/>
  <c r="O180"/>
  <c r="M181"/>
  <c r="N181"/>
  <c r="O181"/>
  <c r="M182"/>
  <c r="N182"/>
  <c r="O182"/>
  <c r="M183"/>
  <c r="N183"/>
  <c r="O183"/>
  <c r="M184"/>
  <c r="N184"/>
  <c r="O184"/>
  <c r="M185"/>
  <c r="N185"/>
  <c r="O185"/>
  <c r="M186"/>
  <c r="N186"/>
  <c r="O186"/>
  <c r="M187"/>
  <c r="N187"/>
  <c r="O187"/>
  <c r="M188"/>
  <c r="N188"/>
  <c r="O188"/>
  <c r="M189"/>
  <c r="N189"/>
  <c r="O189"/>
  <c r="M190"/>
  <c r="N190"/>
  <c r="O190"/>
  <c r="M191"/>
  <c r="N191"/>
  <c r="O191"/>
  <c r="M192"/>
  <c r="N192"/>
  <c r="O192"/>
  <c r="M193"/>
  <c r="N193"/>
  <c r="O193"/>
  <c r="M194"/>
  <c r="N194"/>
  <c r="O194"/>
  <c r="M195"/>
  <c r="N195"/>
  <c r="O195"/>
  <c r="M196"/>
  <c r="N196"/>
  <c r="O196"/>
  <c r="M197"/>
  <c r="N197"/>
  <c r="O197"/>
  <c r="M198"/>
  <c r="N198"/>
  <c r="O198"/>
  <c r="M199"/>
  <c r="N199"/>
  <c r="O199"/>
  <c r="M200"/>
  <c r="N200"/>
  <c r="O200"/>
  <c r="M201"/>
  <c r="N201"/>
  <c r="O201"/>
  <c r="M202"/>
  <c r="N202"/>
  <c r="O202"/>
  <c r="M203"/>
  <c r="N203"/>
  <c r="O203"/>
  <c r="M204"/>
  <c r="N204"/>
  <c r="O204"/>
  <c r="M205"/>
  <c r="N205"/>
  <c r="O205"/>
  <c r="M206"/>
  <c r="N206"/>
  <c r="O206"/>
  <c r="M207"/>
  <c r="N207"/>
  <c r="O207"/>
  <c r="M208"/>
  <c r="N208"/>
  <c r="O208"/>
  <c r="M209"/>
  <c r="N209"/>
  <c r="O209"/>
  <c r="M210"/>
  <c r="N210"/>
  <c r="O210"/>
  <c r="M211"/>
  <c r="N211"/>
  <c r="O211"/>
  <c r="M212"/>
  <c r="N212"/>
  <c r="O212"/>
  <c r="M213"/>
  <c r="N213"/>
  <c r="O213"/>
  <c r="M214"/>
  <c r="N214"/>
  <c r="O214"/>
  <c r="M215"/>
  <c r="N215"/>
  <c r="O215"/>
  <c r="M216"/>
  <c r="N216"/>
  <c r="O216"/>
  <c r="M217"/>
  <c r="N217"/>
  <c r="O217"/>
  <c r="M218"/>
  <c r="N218"/>
  <c r="O218"/>
  <c r="M219"/>
  <c r="N219"/>
  <c r="O219"/>
  <c r="M220"/>
  <c r="N220"/>
  <c r="O220"/>
  <c r="M221"/>
  <c r="N221"/>
  <c r="O221"/>
  <c r="M222"/>
  <c r="N222"/>
  <c r="O222"/>
  <c r="M223"/>
  <c r="N223"/>
  <c r="O223"/>
  <c r="M224"/>
  <c r="N224"/>
  <c r="O224"/>
  <c r="M225"/>
  <c r="N225"/>
  <c r="O225"/>
  <c r="M226"/>
  <c r="N226"/>
  <c r="O226"/>
  <c r="M227"/>
  <c r="N227"/>
  <c r="O227"/>
  <c r="M228"/>
  <c r="N228"/>
  <c r="O228"/>
  <c r="M229"/>
  <c r="N229"/>
  <c r="O229"/>
  <c r="M230"/>
  <c r="N230"/>
  <c r="O230"/>
  <c r="M231"/>
  <c r="N231"/>
  <c r="O231"/>
  <c r="M232"/>
  <c r="N232"/>
  <c r="O232"/>
  <c r="M233"/>
  <c r="N233"/>
  <c r="O233"/>
  <c r="M234"/>
  <c r="N234"/>
  <c r="O234"/>
  <c r="M235"/>
  <c r="N235"/>
  <c r="O235"/>
  <c r="M236"/>
  <c r="N236"/>
  <c r="O236"/>
  <c r="M237"/>
  <c r="N237"/>
  <c r="O237"/>
  <c r="M238"/>
  <c r="N238"/>
  <c r="O238"/>
  <c r="M239"/>
  <c r="N239"/>
  <c r="O239"/>
  <c r="M240"/>
  <c r="N240"/>
  <c r="O240"/>
  <c r="M241"/>
  <c r="N241"/>
  <c r="O241"/>
  <c r="M242"/>
  <c r="N242"/>
  <c r="O242"/>
  <c r="M243"/>
  <c r="N243"/>
  <c r="O243"/>
  <c r="M244"/>
  <c r="N244"/>
  <c r="O244"/>
  <c r="M245"/>
  <c r="N245"/>
  <c r="O245"/>
  <c r="M246"/>
  <c r="N246"/>
  <c r="O246"/>
  <c r="M247"/>
  <c r="N247"/>
  <c r="O247"/>
  <c r="M248"/>
  <c r="N248"/>
  <c r="O248"/>
  <c r="M249"/>
  <c r="N249"/>
  <c r="O249"/>
  <c r="M250"/>
  <c r="N250"/>
  <c r="O250"/>
  <c r="M251"/>
  <c r="N251"/>
  <c r="O251"/>
  <c r="M252"/>
  <c r="N252"/>
  <c r="O252"/>
  <c r="M253"/>
  <c r="N253"/>
  <c r="O253"/>
  <c r="M254"/>
  <c r="N254"/>
  <c r="O254"/>
  <c r="M255"/>
  <c r="N255"/>
  <c r="O255"/>
  <c r="M256"/>
  <c r="N256"/>
  <c r="O256"/>
  <c r="M257"/>
  <c r="N257"/>
  <c r="O257"/>
  <c r="M258"/>
  <c r="N258"/>
  <c r="O258"/>
  <c r="M259"/>
  <c r="N259"/>
  <c r="O259"/>
  <c r="M260"/>
  <c r="N260"/>
  <c r="O260"/>
  <c r="M261"/>
  <c r="N261"/>
  <c r="O261"/>
  <c r="M262"/>
  <c r="N262"/>
  <c r="O262"/>
  <c r="M263"/>
  <c r="N263"/>
  <c r="O263"/>
  <c r="M264"/>
  <c r="N264"/>
  <c r="O264"/>
  <c r="M265"/>
  <c r="N265"/>
  <c r="O265"/>
  <c r="M266"/>
  <c r="N266"/>
  <c r="O266"/>
  <c r="M267"/>
  <c r="N267"/>
  <c r="O267"/>
  <c r="M268"/>
  <c r="N268"/>
  <c r="O268"/>
  <c r="M269"/>
  <c r="N269"/>
  <c r="O269"/>
  <c r="M270"/>
  <c r="N270"/>
  <c r="O270"/>
  <c r="M271"/>
  <c r="N271"/>
  <c r="O271"/>
  <c r="M272"/>
  <c r="N272"/>
  <c r="O272"/>
  <c r="M273"/>
  <c r="N273"/>
  <c r="O273"/>
  <c r="M274"/>
  <c r="N274"/>
  <c r="O274"/>
  <c r="M275"/>
  <c r="N275"/>
  <c r="O275"/>
  <c r="M276"/>
  <c r="N276"/>
  <c r="O276"/>
  <c r="M277"/>
  <c r="N277"/>
  <c r="O277"/>
  <c r="M278"/>
  <c r="N278"/>
  <c r="O278"/>
  <c r="M279"/>
  <c r="N279"/>
  <c r="Q279" s="1"/>
  <c r="O279"/>
  <c r="R279" s="1"/>
  <c r="M280"/>
  <c r="N280"/>
  <c r="O280"/>
  <c r="R280" s="1"/>
  <c r="M281"/>
  <c r="N281"/>
  <c r="O281"/>
  <c r="M282"/>
  <c r="N282"/>
  <c r="O282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M102"/>
  <c r="N102"/>
  <c r="O102"/>
  <c r="M103"/>
  <c r="N103"/>
  <c r="O103"/>
  <c r="M104"/>
  <c r="N104"/>
  <c r="O104"/>
  <c r="M105"/>
  <c r="N105"/>
  <c r="O105"/>
  <c r="M106"/>
  <c r="N106"/>
  <c r="O106"/>
  <c r="M107"/>
  <c r="N107"/>
  <c r="O107"/>
  <c r="M108"/>
  <c r="N108"/>
  <c r="O108"/>
  <c r="M109"/>
  <c r="N109"/>
  <c r="O109"/>
  <c r="M110"/>
  <c r="N110"/>
  <c r="O110"/>
  <c r="M111"/>
  <c r="N111"/>
  <c r="O111"/>
  <c r="M112"/>
  <c r="N112"/>
  <c r="O112"/>
  <c r="M113"/>
  <c r="N113"/>
  <c r="O113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24"/>
  <c r="O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4"/>
  <c r="N24"/>
  <c r="I115"/>
  <c r="K115" s="1"/>
  <c r="J115"/>
  <c r="I116"/>
  <c r="K116" s="1"/>
  <c r="J116"/>
  <c r="I117"/>
  <c r="K117" s="1"/>
  <c r="J117"/>
  <c r="I118"/>
  <c r="K118" s="1"/>
  <c r="J118"/>
  <c r="I119"/>
  <c r="K119" s="1"/>
  <c r="J119"/>
  <c r="I120"/>
  <c r="K120" s="1"/>
  <c r="J120"/>
  <c r="I121"/>
  <c r="K121" s="1"/>
  <c r="J121"/>
  <c r="I122"/>
  <c r="K122" s="1"/>
  <c r="J122"/>
  <c r="I123"/>
  <c r="K123" s="1"/>
  <c r="J123"/>
  <c r="I124"/>
  <c r="K124" s="1"/>
  <c r="J124"/>
  <c r="I125"/>
  <c r="K125" s="1"/>
  <c r="J125"/>
  <c r="I126"/>
  <c r="K126" s="1"/>
  <c r="J126"/>
  <c r="I127"/>
  <c r="K127" s="1"/>
  <c r="J127"/>
  <c r="I128"/>
  <c r="K128" s="1"/>
  <c r="J128"/>
  <c r="I129"/>
  <c r="K129" s="1"/>
  <c r="J129"/>
  <c r="I130"/>
  <c r="K130" s="1"/>
  <c r="J130"/>
  <c r="I131"/>
  <c r="K131" s="1"/>
  <c r="J131"/>
  <c r="I132"/>
  <c r="K132" s="1"/>
  <c r="J132"/>
  <c r="I133"/>
  <c r="K133" s="1"/>
  <c r="J133"/>
  <c r="I134"/>
  <c r="K134" s="1"/>
  <c r="J134"/>
  <c r="I135"/>
  <c r="K135" s="1"/>
  <c r="J135"/>
  <c r="I136"/>
  <c r="K136" s="1"/>
  <c r="J136"/>
  <c r="I137"/>
  <c r="K137" s="1"/>
  <c r="J137"/>
  <c r="I138"/>
  <c r="K138" s="1"/>
  <c r="J138"/>
  <c r="I139"/>
  <c r="K139" s="1"/>
  <c r="J139"/>
  <c r="I140"/>
  <c r="K140" s="1"/>
  <c r="J140"/>
  <c r="I141"/>
  <c r="K141" s="1"/>
  <c r="J141"/>
  <c r="I142"/>
  <c r="K142" s="1"/>
  <c r="J142"/>
  <c r="I143"/>
  <c r="K143" s="1"/>
  <c r="J143"/>
  <c r="I144"/>
  <c r="K144" s="1"/>
  <c r="J144"/>
  <c r="I145"/>
  <c r="K145" s="1"/>
  <c r="J145"/>
  <c r="I146"/>
  <c r="K146" s="1"/>
  <c r="J146"/>
  <c r="I147"/>
  <c r="K147" s="1"/>
  <c r="J147"/>
  <c r="I148"/>
  <c r="K148" s="1"/>
  <c r="J148"/>
  <c r="I149"/>
  <c r="K149" s="1"/>
  <c r="J149"/>
  <c r="I150"/>
  <c r="K150" s="1"/>
  <c r="J150"/>
  <c r="I151"/>
  <c r="K151" s="1"/>
  <c r="J151"/>
  <c r="I152"/>
  <c r="K152" s="1"/>
  <c r="J152"/>
  <c r="I153"/>
  <c r="K153" s="1"/>
  <c r="J153"/>
  <c r="I154"/>
  <c r="K154" s="1"/>
  <c r="J154"/>
  <c r="I155"/>
  <c r="K155" s="1"/>
  <c r="J155"/>
  <c r="I156"/>
  <c r="K156" s="1"/>
  <c r="J156"/>
  <c r="I157"/>
  <c r="K157" s="1"/>
  <c r="J157"/>
  <c r="I158"/>
  <c r="K158" s="1"/>
  <c r="J158"/>
  <c r="I159"/>
  <c r="K159" s="1"/>
  <c r="J159"/>
  <c r="I160"/>
  <c r="K160" s="1"/>
  <c r="J160"/>
  <c r="I161"/>
  <c r="K161" s="1"/>
  <c r="J161"/>
  <c r="I162"/>
  <c r="K162" s="1"/>
  <c r="J162"/>
  <c r="I163"/>
  <c r="K163" s="1"/>
  <c r="J163"/>
  <c r="I164"/>
  <c r="K164" s="1"/>
  <c r="J164"/>
  <c r="I165"/>
  <c r="K165" s="1"/>
  <c r="J165"/>
  <c r="I166"/>
  <c r="K166" s="1"/>
  <c r="J166"/>
  <c r="I167"/>
  <c r="K167" s="1"/>
  <c r="J167"/>
  <c r="I168"/>
  <c r="K168" s="1"/>
  <c r="J168"/>
  <c r="I169"/>
  <c r="K169" s="1"/>
  <c r="J169"/>
  <c r="I170"/>
  <c r="K170" s="1"/>
  <c r="J170"/>
  <c r="I171"/>
  <c r="K171" s="1"/>
  <c r="J171"/>
  <c r="I172"/>
  <c r="K172" s="1"/>
  <c r="J172"/>
  <c r="I173"/>
  <c r="K173" s="1"/>
  <c r="J173"/>
  <c r="I174"/>
  <c r="K174" s="1"/>
  <c r="J174"/>
  <c r="I175"/>
  <c r="K175" s="1"/>
  <c r="J175"/>
  <c r="I176"/>
  <c r="K176" s="1"/>
  <c r="J176"/>
  <c r="I177"/>
  <c r="K177" s="1"/>
  <c r="J177"/>
  <c r="I178"/>
  <c r="K178" s="1"/>
  <c r="J178"/>
  <c r="I179"/>
  <c r="K179" s="1"/>
  <c r="J179"/>
  <c r="I180"/>
  <c r="K180" s="1"/>
  <c r="J180"/>
  <c r="I181"/>
  <c r="K181" s="1"/>
  <c r="J181"/>
  <c r="I182"/>
  <c r="K182" s="1"/>
  <c r="J182"/>
  <c r="I183"/>
  <c r="K183" s="1"/>
  <c r="J183"/>
  <c r="I184"/>
  <c r="K184" s="1"/>
  <c r="J184"/>
  <c r="I185"/>
  <c r="K185" s="1"/>
  <c r="J185"/>
  <c r="I186"/>
  <c r="K186" s="1"/>
  <c r="J186"/>
  <c r="I187"/>
  <c r="K187" s="1"/>
  <c r="J187"/>
  <c r="I188"/>
  <c r="K188" s="1"/>
  <c r="J188"/>
  <c r="I189"/>
  <c r="K189" s="1"/>
  <c r="J189"/>
  <c r="I190"/>
  <c r="K190" s="1"/>
  <c r="J190"/>
  <c r="I191"/>
  <c r="K191" s="1"/>
  <c r="J191"/>
  <c r="I192"/>
  <c r="K192" s="1"/>
  <c r="R246" s="1"/>
  <c r="J192"/>
  <c r="I193"/>
  <c r="K193" s="1"/>
  <c r="J193"/>
  <c r="I194"/>
  <c r="K194" s="1"/>
  <c r="J194"/>
  <c r="I195"/>
  <c r="K195" s="1"/>
  <c r="J195"/>
  <c r="I196"/>
  <c r="K196" s="1"/>
  <c r="R250" s="1"/>
  <c r="J196"/>
  <c r="I197"/>
  <c r="K197" s="1"/>
  <c r="J197"/>
  <c r="I198"/>
  <c r="K198" s="1"/>
  <c r="J198"/>
  <c r="I199"/>
  <c r="K199" s="1"/>
  <c r="J199"/>
  <c r="I200"/>
  <c r="K200" s="1"/>
  <c r="R254" s="1"/>
  <c r="J200"/>
  <c r="I201"/>
  <c r="K201" s="1"/>
  <c r="J201"/>
  <c r="I202"/>
  <c r="K202" s="1"/>
  <c r="J202"/>
  <c r="I203"/>
  <c r="K203" s="1"/>
  <c r="J203"/>
  <c r="I204"/>
  <c r="K204" s="1"/>
  <c r="R258" s="1"/>
  <c r="J204"/>
  <c r="I205"/>
  <c r="K205" s="1"/>
  <c r="J205"/>
  <c r="I206"/>
  <c r="K206" s="1"/>
  <c r="J206"/>
  <c r="I207"/>
  <c r="K207" s="1"/>
  <c r="J207"/>
  <c r="I208"/>
  <c r="K208" s="1"/>
  <c r="R262" s="1"/>
  <c r="J208"/>
  <c r="I209"/>
  <c r="K209" s="1"/>
  <c r="J209"/>
  <c r="I210"/>
  <c r="K210" s="1"/>
  <c r="J210"/>
  <c r="I211"/>
  <c r="K211" s="1"/>
  <c r="J211"/>
  <c r="I212"/>
  <c r="K212" s="1"/>
  <c r="R266" s="1"/>
  <c r="J212"/>
  <c r="I213"/>
  <c r="K213" s="1"/>
  <c r="J213"/>
  <c r="I214"/>
  <c r="K214" s="1"/>
  <c r="J214"/>
  <c r="I215"/>
  <c r="K215" s="1"/>
  <c r="J215"/>
  <c r="I216"/>
  <c r="K216" s="1"/>
  <c r="R270" s="1"/>
  <c r="J216"/>
  <c r="I217"/>
  <c r="K217" s="1"/>
  <c r="J217"/>
  <c r="I218"/>
  <c r="K218" s="1"/>
  <c r="J218"/>
  <c r="I219"/>
  <c r="K219" s="1"/>
  <c r="J219"/>
  <c r="I220"/>
  <c r="K220" s="1"/>
  <c r="R274" s="1"/>
  <c r="J220"/>
  <c r="I221"/>
  <c r="K221" s="1"/>
  <c r="J221"/>
  <c r="I222"/>
  <c r="K222" s="1"/>
  <c r="J222"/>
  <c r="I223"/>
  <c r="K223" s="1"/>
  <c r="R277" s="1"/>
  <c r="J223"/>
  <c r="I224"/>
  <c r="K224" s="1"/>
  <c r="R278" s="1"/>
  <c r="J224"/>
  <c r="I225"/>
  <c r="K225" s="1"/>
  <c r="J225"/>
  <c r="I226"/>
  <c r="K226" s="1"/>
  <c r="J226"/>
  <c r="I227"/>
  <c r="K227" s="1"/>
  <c r="R281" s="1"/>
  <c r="J227"/>
  <c r="I228"/>
  <c r="K228" s="1"/>
  <c r="R282" s="1"/>
  <c r="J228"/>
  <c r="I229"/>
  <c r="K229" s="1"/>
  <c r="J229"/>
  <c r="I230"/>
  <c r="K230" s="1"/>
  <c r="J230"/>
  <c r="I231"/>
  <c r="K231" s="1"/>
  <c r="J231"/>
  <c r="I232"/>
  <c r="K232" s="1"/>
  <c r="J232"/>
  <c r="I233"/>
  <c r="K233" s="1"/>
  <c r="J233"/>
  <c r="I234"/>
  <c r="K234" s="1"/>
  <c r="J234"/>
  <c r="I235"/>
  <c r="K235" s="1"/>
  <c r="J235"/>
  <c r="I236"/>
  <c r="K236" s="1"/>
  <c r="J236"/>
  <c r="I237"/>
  <c r="K237" s="1"/>
  <c r="J237"/>
  <c r="I238"/>
  <c r="K238" s="1"/>
  <c r="J238"/>
  <c r="I239"/>
  <c r="K239" s="1"/>
  <c r="J239"/>
  <c r="I240"/>
  <c r="K240" s="1"/>
  <c r="J240"/>
  <c r="I241"/>
  <c r="K241" s="1"/>
  <c r="J241"/>
  <c r="I242"/>
  <c r="K242" s="1"/>
  <c r="J242"/>
  <c r="I243"/>
  <c r="K243" s="1"/>
  <c r="J243"/>
  <c r="I244"/>
  <c r="K244" s="1"/>
  <c r="J244"/>
  <c r="I245"/>
  <c r="K245" s="1"/>
  <c r="J245"/>
  <c r="I246"/>
  <c r="K246" s="1"/>
  <c r="J246"/>
  <c r="I247"/>
  <c r="K247" s="1"/>
  <c r="J247"/>
  <c r="I248"/>
  <c r="K248" s="1"/>
  <c r="J248"/>
  <c r="I249"/>
  <c r="K249" s="1"/>
  <c r="J249"/>
  <c r="I250"/>
  <c r="K250" s="1"/>
  <c r="J250"/>
  <c r="I251"/>
  <c r="K251" s="1"/>
  <c r="J251"/>
  <c r="I252"/>
  <c r="K252" s="1"/>
  <c r="J252"/>
  <c r="I253"/>
  <c r="K253" s="1"/>
  <c r="J253"/>
  <c r="I254"/>
  <c r="K254" s="1"/>
  <c r="J254"/>
  <c r="I255"/>
  <c r="K255" s="1"/>
  <c r="J255"/>
  <c r="I256"/>
  <c r="K256" s="1"/>
  <c r="J256"/>
  <c r="I257"/>
  <c r="K257" s="1"/>
  <c r="J257"/>
  <c r="I258"/>
  <c r="K258" s="1"/>
  <c r="J258"/>
  <c r="F52"/>
  <c r="F63"/>
  <c r="F95"/>
  <c r="F127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J114"/>
  <c r="I114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166"/>
  <c r="E166" s="1"/>
  <c r="C167"/>
  <c r="E167" s="1"/>
  <c r="C168"/>
  <c r="E168" s="1"/>
  <c r="F168" s="1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E71" s="1"/>
  <c r="C72"/>
  <c r="E72" s="1"/>
  <c r="C73"/>
  <c r="E73" s="1"/>
  <c r="C74"/>
  <c r="E74" s="1"/>
  <c r="C75"/>
  <c r="E75" s="1"/>
  <c r="C76"/>
  <c r="E76" s="1"/>
  <c r="C77"/>
  <c r="E77" s="1"/>
  <c r="C78"/>
  <c r="E78" s="1"/>
  <c r="C79"/>
  <c r="E79" s="1"/>
  <c r="C80"/>
  <c r="E80" s="1"/>
  <c r="F80" s="1"/>
  <c r="C81"/>
  <c r="E81" s="1"/>
  <c r="C82"/>
  <c r="E82" s="1"/>
  <c r="C83"/>
  <c r="E83" s="1"/>
  <c r="C84"/>
  <c r="E84" s="1"/>
  <c r="C85"/>
  <c r="E85" s="1"/>
  <c r="C86"/>
  <c r="E86" s="1"/>
  <c r="C87"/>
  <c r="E87" s="1"/>
  <c r="F87" s="1"/>
  <c r="C88"/>
  <c r="E88" s="1"/>
  <c r="F88" s="1"/>
  <c r="C89"/>
  <c r="E89" s="1"/>
  <c r="C90"/>
  <c r="E90" s="1"/>
  <c r="C91"/>
  <c r="E91" s="1"/>
  <c r="C92"/>
  <c r="E92" s="1"/>
  <c r="C93"/>
  <c r="E93" s="1"/>
  <c r="C94"/>
  <c r="E94" s="1"/>
  <c r="C95"/>
  <c r="E95" s="1"/>
  <c r="C96"/>
  <c r="E96" s="1"/>
  <c r="C97"/>
  <c r="E97" s="1"/>
  <c r="C98"/>
  <c r="E98" s="1"/>
  <c r="C99"/>
  <c r="E99" s="1"/>
  <c r="C100"/>
  <c r="E100" s="1"/>
  <c r="C101"/>
  <c r="E101" s="1"/>
  <c r="C102"/>
  <c r="E102" s="1"/>
  <c r="C103"/>
  <c r="E103" s="1"/>
  <c r="C104"/>
  <c r="E104" s="1"/>
  <c r="C105"/>
  <c r="E105" s="1"/>
  <c r="C106"/>
  <c r="E106" s="1"/>
  <c r="C107"/>
  <c r="E107" s="1"/>
  <c r="C108"/>
  <c r="E108" s="1"/>
  <c r="C109"/>
  <c r="E109" s="1"/>
  <c r="C110"/>
  <c r="E110" s="1"/>
  <c r="C111"/>
  <c r="E111" s="1"/>
  <c r="C112"/>
  <c r="E112" s="1"/>
  <c r="C113"/>
  <c r="E113" s="1"/>
  <c r="C114"/>
  <c r="E114" s="1"/>
  <c r="C115"/>
  <c r="E115" s="1"/>
  <c r="C116"/>
  <c r="E116" s="1"/>
  <c r="F116" s="1"/>
  <c r="C117"/>
  <c r="E117" s="1"/>
  <c r="C118"/>
  <c r="E118" s="1"/>
  <c r="C119"/>
  <c r="E119" s="1"/>
  <c r="C120"/>
  <c r="E120" s="1"/>
  <c r="C121"/>
  <c r="E121" s="1"/>
  <c r="C122"/>
  <c r="E122" s="1"/>
  <c r="C123"/>
  <c r="E123" s="1"/>
  <c r="C124"/>
  <c r="E124" s="1"/>
  <c r="F124" s="1"/>
  <c r="C125"/>
  <c r="E125" s="1"/>
  <c r="C126"/>
  <c r="E126" s="1"/>
  <c r="C127"/>
  <c r="E127" s="1"/>
  <c r="C128"/>
  <c r="E128" s="1"/>
  <c r="C129"/>
  <c r="E129" s="1"/>
  <c r="C130"/>
  <c r="E130" s="1"/>
  <c r="C131"/>
  <c r="E131" s="1"/>
  <c r="C132"/>
  <c r="E132" s="1"/>
  <c r="C133"/>
  <c r="E133" s="1"/>
  <c r="C134"/>
  <c r="E134" s="1"/>
  <c r="C135"/>
  <c r="E135" s="1"/>
  <c r="C136"/>
  <c r="E136" s="1"/>
  <c r="C137"/>
  <c r="E137" s="1"/>
  <c r="C138"/>
  <c r="E138" s="1"/>
  <c r="C139"/>
  <c r="E139" s="1"/>
  <c r="C140"/>
  <c r="E140" s="1"/>
  <c r="C141"/>
  <c r="E141" s="1"/>
  <c r="C142"/>
  <c r="E142" s="1"/>
  <c r="C143"/>
  <c r="E143" s="1"/>
  <c r="C144"/>
  <c r="E144" s="1"/>
  <c r="F144" s="1"/>
  <c r="C145"/>
  <c r="E145" s="1"/>
  <c r="C146"/>
  <c r="E146" s="1"/>
  <c r="C147"/>
  <c r="E147" s="1"/>
  <c r="C148"/>
  <c r="E148" s="1"/>
  <c r="C149"/>
  <c r="E149" s="1"/>
  <c r="C150"/>
  <c r="E150" s="1"/>
  <c r="C151"/>
  <c r="E151" s="1"/>
  <c r="C152"/>
  <c r="E152" s="1"/>
  <c r="F152" s="1"/>
  <c r="C153"/>
  <c r="E153" s="1"/>
  <c r="C154"/>
  <c r="E154" s="1"/>
  <c r="C155"/>
  <c r="E155" s="1"/>
  <c r="C156"/>
  <c r="E156" s="1"/>
  <c r="C157"/>
  <c r="E157" s="1"/>
  <c r="C158"/>
  <c r="E158" s="1"/>
  <c r="C159"/>
  <c r="E159" s="1"/>
  <c r="C160"/>
  <c r="E160" s="1"/>
  <c r="C161"/>
  <c r="E161" s="1"/>
  <c r="C162"/>
  <c r="E162" s="1"/>
  <c r="C163"/>
  <c r="E163" s="1"/>
  <c r="C164"/>
  <c r="E164" s="1"/>
  <c r="C165"/>
  <c r="E165" s="1"/>
  <c r="C25"/>
  <c r="E25" s="1"/>
  <c r="F25" s="1"/>
  <c r="C26"/>
  <c r="E26" s="1"/>
  <c r="C27"/>
  <c r="E27" s="1"/>
  <c r="C28"/>
  <c r="E28" s="1"/>
  <c r="C29"/>
  <c r="E29" s="1"/>
  <c r="F29" s="1"/>
  <c r="C30"/>
  <c r="E30" s="1"/>
  <c r="F30" s="1"/>
  <c r="C31"/>
  <c r="E31" s="1"/>
  <c r="C32"/>
  <c r="E32" s="1"/>
  <c r="C33"/>
  <c r="E33" s="1"/>
  <c r="F33" s="1"/>
  <c r="C34"/>
  <c r="E34" s="1"/>
  <c r="F34" s="1"/>
  <c r="C35"/>
  <c r="E35" s="1"/>
  <c r="F35" s="1"/>
  <c r="C36"/>
  <c r="E36" s="1"/>
  <c r="F36" s="1"/>
  <c r="C37"/>
  <c r="E37" s="1"/>
  <c r="F37" s="1"/>
  <c r="C38"/>
  <c r="E38" s="1"/>
  <c r="C39"/>
  <c r="E39" s="1"/>
  <c r="F39" s="1"/>
  <c r="C40"/>
  <c r="E40" s="1"/>
  <c r="C41"/>
  <c r="E41" s="1"/>
  <c r="F41" s="1"/>
  <c r="C42"/>
  <c r="E42" s="1"/>
  <c r="F42" s="1"/>
  <c r="C43"/>
  <c r="E43" s="1"/>
  <c r="C44"/>
  <c r="E44" s="1"/>
  <c r="C45"/>
  <c r="E45" s="1"/>
  <c r="F45" s="1"/>
  <c r="C46"/>
  <c r="E46" s="1"/>
  <c r="F46" s="1"/>
  <c r="C47"/>
  <c r="E47" s="1"/>
  <c r="C48"/>
  <c r="E48" s="1"/>
  <c r="C49"/>
  <c r="E49" s="1"/>
  <c r="F49" s="1"/>
  <c r="C50"/>
  <c r="E50" s="1"/>
  <c r="F50" s="1"/>
  <c r="C51"/>
  <c r="E51" s="1"/>
  <c r="C52"/>
  <c r="E52" s="1"/>
  <c r="C53"/>
  <c r="E53" s="1"/>
  <c r="F53" s="1"/>
  <c r="C54"/>
  <c r="E54" s="1"/>
  <c r="C55"/>
  <c r="E55" s="1"/>
  <c r="C56"/>
  <c r="E56" s="1"/>
  <c r="C57"/>
  <c r="E57" s="1"/>
  <c r="F57" s="1"/>
  <c r="C58"/>
  <c r="E58" s="1"/>
  <c r="C59"/>
  <c r="E59" s="1"/>
  <c r="C60"/>
  <c r="E60" s="1"/>
  <c r="C24"/>
  <c r="F24" s="1"/>
  <c r="R272" l="1"/>
  <c r="R264"/>
  <c r="R260"/>
  <c r="R244"/>
  <c r="Q282"/>
  <c r="Q278"/>
  <c r="Q266"/>
  <c r="Q250"/>
  <c r="Q234"/>
  <c r="Q230"/>
  <c r="Q218"/>
  <c r="Q214"/>
  <c r="Q198"/>
  <c r="Q190"/>
  <c r="Q182"/>
  <c r="Q170"/>
  <c r="Q281"/>
  <c r="Q277"/>
  <c r="Q273"/>
  <c r="Q265"/>
  <c r="Q249"/>
  <c r="Q229"/>
  <c r="Q217"/>
  <c r="Q177"/>
  <c r="R276"/>
  <c r="R268"/>
  <c r="R256"/>
  <c r="R252"/>
  <c r="R248"/>
  <c r="Q280"/>
  <c r="Q275"/>
  <c r="Q271"/>
  <c r="Q267"/>
  <c r="R265"/>
  <c r="Q263"/>
  <c r="Q259"/>
  <c r="Q255"/>
  <c r="Q251"/>
  <c r="R249"/>
  <c r="Q247"/>
  <c r="R241"/>
  <c r="Q225"/>
  <c r="Q193"/>
  <c r="R181"/>
  <c r="Q145"/>
  <c r="Q129"/>
  <c r="R117"/>
  <c r="R225"/>
  <c r="R209"/>
  <c r="R177"/>
  <c r="Q233"/>
  <c r="R189"/>
  <c r="R173"/>
  <c r="Q153"/>
  <c r="R125"/>
  <c r="R109"/>
  <c r="Q105"/>
  <c r="Q209"/>
  <c r="Q161"/>
  <c r="Q113"/>
  <c r="Q221"/>
  <c r="Q173"/>
  <c r="R145"/>
  <c r="Q141"/>
  <c r="R129"/>
  <c r="Q125"/>
  <c r="Q109"/>
  <c r="R97"/>
  <c r="R185"/>
  <c r="R169"/>
  <c r="Q165"/>
  <c r="Q149"/>
  <c r="R121"/>
  <c r="R105"/>
  <c r="R226"/>
  <c r="R222"/>
  <c r="R210"/>
  <c r="R194"/>
  <c r="R190"/>
  <c r="R186"/>
  <c r="R178"/>
  <c r="R174"/>
  <c r="R170"/>
  <c r="R166"/>
  <c r="R154"/>
  <c r="R150"/>
  <c r="R146"/>
  <c r="R138"/>
  <c r="R134"/>
  <c r="R130"/>
  <c r="R126"/>
  <c r="R122"/>
  <c r="R114"/>
  <c r="R106"/>
  <c r="R96"/>
  <c r="Q232"/>
  <c r="Q228"/>
  <c r="Q224"/>
  <c r="Q208"/>
  <c r="Q204"/>
  <c r="Q200"/>
  <c r="Q188"/>
  <c r="Q184"/>
  <c r="Q176"/>
  <c r="Q168"/>
  <c r="Q144"/>
  <c r="Q132"/>
  <c r="Q128"/>
  <c r="Q116"/>
  <c r="Q112"/>
  <c r="Q104"/>
  <c r="Q100"/>
  <c r="R237"/>
  <c r="R233"/>
  <c r="R239"/>
  <c r="Q238"/>
  <c r="R235"/>
  <c r="R231"/>
  <c r="Q226"/>
  <c r="R223"/>
  <c r="Q222"/>
  <c r="R219"/>
  <c r="R215"/>
  <c r="R211"/>
  <c r="Q210"/>
  <c r="R207"/>
  <c r="Q202"/>
  <c r="R199"/>
  <c r="R195"/>
  <c r="Q194"/>
  <c r="R191"/>
  <c r="R187"/>
  <c r="Q186"/>
  <c r="R179"/>
  <c r="Q178"/>
  <c r="R175"/>
  <c r="R171"/>
  <c r="R167"/>
  <c r="R163"/>
  <c r="Q162"/>
  <c r="R159"/>
  <c r="Q154"/>
  <c r="R151"/>
  <c r="Q150"/>
  <c r="Q146"/>
  <c r="R143"/>
  <c r="Q142"/>
  <c r="R139"/>
  <c r="Q138"/>
  <c r="R135"/>
  <c r="Q134"/>
  <c r="Q130"/>
  <c r="R123"/>
  <c r="Q122"/>
  <c r="R119"/>
  <c r="Q118"/>
  <c r="R115"/>
  <c r="Q110"/>
  <c r="Q106"/>
  <c r="R103"/>
  <c r="Q102"/>
  <c r="R99"/>
  <c r="Q98"/>
  <c r="R238"/>
  <c r="R234"/>
  <c r="R218"/>
  <c r="R214"/>
  <c r="R182"/>
  <c r="R162"/>
  <c r="R158"/>
  <c r="R118"/>
  <c r="R102"/>
  <c r="R98"/>
  <c r="Q220"/>
  <c r="Q164"/>
  <c r="Q156"/>
  <c r="Q152"/>
  <c r="Q148"/>
  <c r="Q124"/>
  <c r="R240"/>
  <c r="Q239"/>
  <c r="R232"/>
  <c r="R228"/>
  <c r="R224"/>
  <c r="Q223"/>
  <c r="R220"/>
  <c r="Q219"/>
  <c r="R216"/>
  <c r="Q215"/>
  <c r="R212"/>
  <c r="Q211"/>
  <c r="R208"/>
  <c r="Q269"/>
  <c r="Q261"/>
  <c r="Q257"/>
  <c r="Q253"/>
  <c r="Q245"/>
  <c r="Q241"/>
  <c r="Q237"/>
  <c r="Q189"/>
  <c r="Q169"/>
  <c r="Q157"/>
  <c r="Q137"/>
  <c r="Q276"/>
  <c r="Q272"/>
  <c r="Q268"/>
  <c r="Q264"/>
  <c r="Q260"/>
  <c r="Q256"/>
  <c r="Q252"/>
  <c r="Q248"/>
  <c r="Q244"/>
  <c r="Q240"/>
  <c r="Q236"/>
  <c r="Q192"/>
  <c r="Q160"/>
  <c r="R273"/>
  <c r="R269"/>
  <c r="R261"/>
  <c r="R257"/>
  <c r="R253"/>
  <c r="R245"/>
  <c r="R275"/>
  <c r="Q274"/>
  <c r="R271"/>
  <c r="Q270"/>
  <c r="R267"/>
  <c r="R263"/>
  <c r="Q262"/>
  <c r="R259"/>
  <c r="Q258"/>
  <c r="R255"/>
  <c r="Q254"/>
  <c r="R251"/>
  <c r="R247"/>
  <c r="Q246"/>
  <c r="Q242"/>
  <c r="R203"/>
  <c r="R183"/>
  <c r="Q166"/>
  <c r="R155"/>
  <c r="R147"/>
  <c r="Q139"/>
  <c r="Q191"/>
  <c r="R85"/>
  <c r="R197"/>
  <c r="R165"/>
  <c r="Q143"/>
  <c r="Q79"/>
  <c r="Q155"/>
  <c r="R113"/>
  <c r="R81"/>
  <c r="R78"/>
  <c r="R217"/>
  <c r="R201"/>
  <c r="Q195"/>
  <c r="Q179"/>
  <c r="R153"/>
  <c r="R137"/>
  <c r="Q131"/>
  <c r="Q115"/>
  <c r="Q99"/>
  <c r="R89"/>
  <c r="Q203"/>
  <c r="R221"/>
  <c r="R205"/>
  <c r="Q199"/>
  <c r="Q183"/>
  <c r="R157"/>
  <c r="R141"/>
  <c r="Q135"/>
  <c r="Q119"/>
  <c r="Q103"/>
  <c r="R93"/>
  <c r="Q87"/>
  <c r="Q212"/>
  <c r="Q180"/>
  <c r="Q80"/>
  <c r="R204"/>
  <c r="R192"/>
  <c r="R188"/>
  <c r="R172"/>
  <c r="R164"/>
  <c r="R152"/>
  <c r="R148"/>
  <c r="R140"/>
  <c r="R132"/>
  <c r="R112"/>
  <c r="R104"/>
  <c r="R100"/>
  <c r="R80"/>
  <c r="Q158"/>
  <c r="Q114"/>
  <c r="Q90"/>
  <c r="Q86"/>
  <c r="Q82"/>
  <c r="Q216"/>
  <c r="Q172"/>
  <c r="Q140"/>
  <c r="Q120"/>
  <c r="Q96"/>
  <c r="Q92"/>
  <c r="Q84"/>
  <c r="R196"/>
  <c r="R180"/>
  <c r="R176"/>
  <c r="R168"/>
  <c r="R156"/>
  <c r="R136"/>
  <c r="R128"/>
  <c r="R124"/>
  <c r="R120"/>
  <c r="R116"/>
  <c r="R108"/>
  <c r="R92"/>
  <c r="R88"/>
  <c r="R84"/>
  <c r="Q213"/>
  <c r="R243"/>
  <c r="R227"/>
  <c r="R242"/>
  <c r="R202"/>
  <c r="Q196"/>
  <c r="Q136"/>
  <c r="Q243"/>
  <c r="R236"/>
  <c r="Q235"/>
  <c r="Q175"/>
  <c r="Q167"/>
  <c r="Q151"/>
  <c r="R144"/>
  <c r="R230"/>
  <c r="R71"/>
  <c r="Q117"/>
  <c r="R107"/>
  <c r="R75"/>
  <c r="Q101"/>
  <c r="Q69"/>
  <c r="Q181"/>
  <c r="R87"/>
  <c r="R83"/>
  <c r="Q77"/>
  <c r="Q61"/>
  <c r="Q185"/>
  <c r="R127"/>
  <c r="Q121"/>
  <c r="R79"/>
  <c r="R63"/>
  <c r="Q78"/>
  <c r="R142"/>
  <c r="R90"/>
  <c r="R62"/>
  <c r="Q60"/>
  <c r="R200"/>
  <c r="R184"/>
  <c r="Q171"/>
  <c r="R160"/>
  <c r="Q159"/>
  <c r="Q147"/>
  <c r="Q127"/>
  <c r="Q123"/>
  <c r="Q111"/>
  <c r="Q107"/>
  <c r="Q95"/>
  <c r="Q91"/>
  <c r="Q83"/>
  <c r="R76"/>
  <c r="Q75"/>
  <c r="Q71"/>
  <c r="R68"/>
  <c r="Q67"/>
  <c r="Q63"/>
  <c r="Q74"/>
  <c r="R56"/>
  <c r="Q64"/>
  <c r="R42"/>
  <c r="Q108"/>
  <c r="Q76"/>
  <c r="R48"/>
  <c r="Q42"/>
  <c r="Q72"/>
  <c r="R60"/>
  <c r="Q56"/>
  <c r="R44"/>
  <c r="R149"/>
  <c r="R101"/>
  <c r="R53"/>
  <c r="R45"/>
  <c r="Q174"/>
  <c r="R131"/>
  <c r="R95"/>
  <c r="Q94"/>
  <c r="Q70"/>
  <c r="R67"/>
  <c r="Q66"/>
  <c r="Q62"/>
  <c r="R59"/>
  <c r="R55"/>
  <c r="Q54"/>
  <c r="R51"/>
  <c r="Q46"/>
  <c r="R43"/>
  <c r="R161"/>
  <c r="R133"/>
  <c r="R77"/>
  <c r="R73"/>
  <c r="R69"/>
  <c r="R65"/>
  <c r="R49"/>
  <c r="Q47"/>
  <c r="R50"/>
  <c r="Q49"/>
  <c r="R46"/>
  <c r="R94"/>
  <c r="R110"/>
  <c r="R70"/>
  <c r="R38"/>
  <c r="R72"/>
  <c r="R64"/>
  <c r="R40"/>
  <c r="R74"/>
  <c r="R66"/>
  <c r="R58"/>
  <c r="R34"/>
  <c r="R52"/>
  <c r="R36"/>
  <c r="Q133"/>
  <c r="Q97"/>
  <c r="Q93"/>
  <c r="Q89"/>
  <c r="Q85"/>
  <c r="Q81"/>
  <c r="Q59"/>
  <c r="Q57"/>
  <c r="Q53"/>
  <c r="Q45"/>
  <c r="Q37"/>
  <c r="Q35"/>
  <c r="R111"/>
  <c r="R91"/>
  <c r="R61"/>
  <c r="R57"/>
  <c r="R47"/>
  <c r="R41"/>
  <c r="R39"/>
  <c r="R37"/>
  <c r="R35"/>
  <c r="R33"/>
  <c r="Q126"/>
  <c r="Q58"/>
  <c r="Q50"/>
  <c r="Q38"/>
  <c r="Q34"/>
  <c r="Q29"/>
  <c r="Q33"/>
  <c r="F111"/>
  <c r="Q28"/>
  <c r="Q68"/>
  <c r="R54"/>
  <c r="R30"/>
  <c r="F160"/>
  <c r="F146"/>
  <c r="F140"/>
  <c r="F126"/>
  <c r="F96"/>
  <c r="F82"/>
  <c r="F68"/>
  <c r="F62"/>
  <c r="R82"/>
  <c r="Q25"/>
  <c r="F162"/>
  <c r="F148"/>
  <c r="F134"/>
  <c r="F120"/>
  <c r="F106"/>
  <c r="F98"/>
  <c r="F78"/>
  <c r="F43"/>
  <c r="R25"/>
  <c r="F164"/>
  <c r="F158"/>
  <c r="F150"/>
  <c r="F143"/>
  <c r="F136"/>
  <c r="F128"/>
  <c r="F122"/>
  <c r="F114"/>
  <c r="F108"/>
  <c r="F100"/>
  <c r="F94"/>
  <c r="F86"/>
  <c r="F79"/>
  <c r="F72"/>
  <c r="F64"/>
  <c r="F58"/>
  <c r="F47"/>
  <c r="Q163"/>
  <c r="Q55"/>
  <c r="Q51"/>
  <c r="Q39"/>
  <c r="R24"/>
  <c r="F154"/>
  <c r="F132"/>
  <c r="F118"/>
  <c r="F104"/>
  <c r="F90"/>
  <c r="F76"/>
  <c r="R86"/>
  <c r="F156"/>
  <c r="F142"/>
  <c r="F112"/>
  <c r="F92"/>
  <c r="F84"/>
  <c r="F70"/>
  <c r="F55"/>
  <c r="Q88"/>
  <c r="R29"/>
  <c r="Q24"/>
  <c r="F167"/>
  <c r="F159"/>
  <c r="F138"/>
  <c r="F130"/>
  <c r="F110"/>
  <c r="F102"/>
  <c r="F74"/>
  <c r="F66"/>
  <c r="F59"/>
  <c r="F51"/>
  <c r="R31"/>
  <c r="Q30"/>
  <c r="R27"/>
  <c r="Q32"/>
  <c r="R26"/>
  <c r="R229"/>
  <c r="F31"/>
  <c r="F27"/>
  <c r="R28"/>
  <c r="F26"/>
  <c r="Q52"/>
  <c r="Q48"/>
  <c r="Q44"/>
  <c r="Q40"/>
  <c r="Q36"/>
  <c r="Q41"/>
  <c r="Q73"/>
  <c r="Q65"/>
  <c r="Q205"/>
  <c r="Q187"/>
  <c r="R213"/>
  <c r="R206"/>
  <c r="Q206"/>
  <c r="R198"/>
  <c r="Q227"/>
  <c r="Q197"/>
  <c r="Q201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R193"/>
  <c r="F166"/>
  <c r="F155"/>
  <c r="F139"/>
  <c r="F123"/>
  <c r="F107"/>
  <c r="F91"/>
  <c r="F75"/>
  <c r="F54"/>
  <c r="F48"/>
  <c r="F38"/>
  <c r="F32"/>
  <c r="Q26"/>
  <c r="F151"/>
  <c r="F135"/>
  <c r="F119"/>
  <c r="F103"/>
  <c r="F71"/>
  <c r="F60"/>
  <c r="F44"/>
  <c r="F28"/>
  <c r="Q231"/>
  <c r="Q207"/>
  <c r="R32"/>
  <c r="F163"/>
  <c r="F147"/>
  <c r="F131"/>
  <c r="F115"/>
  <c r="F99"/>
  <c r="F83"/>
  <c r="F67"/>
  <c r="F56"/>
  <c r="F40"/>
  <c r="Q43"/>
  <c r="Q31"/>
  <c r="Q27"/>
</calcChain>
</file>

<file path=xl/sharedStrings.xml><?xml version="1.0" encoding="utf-8"?>
<sst xmlns="http://schemas.openxmlformats.org/spreadsheetml/2006/main" count="22" uniqueCount="16">
  <si>
    <t>degree</t>
  </si>
  <si>
    <t>rad</t>
  </si>
  <si>
    <t>pi</t>
  </si>
  <si>
    <t>burst 1</t>
  </si>
  <si>
    <t>burst 2</t>
  </si>
  <si>
    <t>A=</t>
  </si>
  <si>
    <t>dB(sum)</t>
  </si>
  <si>
    <t>dB(diff)</t>
  </si>
  <si>
    <t xml:space="preserve"> </t>
  </si>
  <si>
    <t>burst1</t>
  </si>
  <si>
    <t>burst2</t>
  </si>
  <si>
    <t>db(diff)</t>
  </si>
  <si>
    <t>graph</t>
  </si>
  <si>
    <t>lambda</t>
  </si>
  <si>
    <t>Addition of a single delayed reflection</t>
  </si>
  <si>
    <t>SL 3/22/14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</si>
</sst>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right"/>
    </xf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9337651053004045E-2"/>
          <c:y val="1.5587534316831086E-2"/>
          <c:w val="0.87552073757277815"/>
          <c:h val="0.96966524676218768"/>
        </c:manualLayout>
      </c:layout>
      <c:lineChart>
        <c:grouping val="standard"/>
        <c:ser>
          <c:idx val="0"/>
          <c:order val="0"/>
          <c:tx>
            <c:v>Burst</c:v>
          </c:tx>
          <c:marker>
            <c:symbol val="none"/>
          </c:marker>
          <c:val>
            <c:numRef>
              <c:f>Sheet1!$F$5:$F$282</c:f>
              <c:numCache>
                <c:formatCode>General</c:formatCode>
                <c:ptCount val="27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 formatCode="0.0">
                  <c:v>10.000007999999999</c:v>
                </c:pt>
                <c:pt idx="20" formatCode="0.0">
                  <c:v>10.000661098351413</c:v>
                </c:pt>
                <c:pt idx="21" formatCode="0.0">
                  <c:v>10.005205959616234</c:v>
                </c:pt>
                <c:pt idx="22" formatCode="0.0">
                  <c:v>10.01711027725238</c:v>
                </c:pt>
                <c:pt idx="23" formatCode="0.0">
                  <c:v>10.039061552508201</c:v>
                </c:pt>
                <c:pt idx="24" formatCode="0.0">
                  <c:v>10.072633248102028</c:v>
                </c:pt>
                <c:pt idx="25" formatCode="0.0">
                  <c:v>10.118036400186522</c:v>
                </c:pt>
                <c:pt idx="26" formatCode="0.0">
                  <c:v>10.173967359397448</c:v>
                </c:pt>
                <c:pt idx="27" formatCode="0.0">
                  <c:v>10.23756469845554</c:v>
                </c:pt>
                <c:pt idx="28" formatCode="0.0">
                  <c:v>10.304481869954852</c:v>
                </c:pt>
                <c:pt idx="29" formatCode="0.0">
                  <c:v>10.369075270892711</c:v>
                </c:pt>
                <c:pt idx="30" formatCode="0.0">
                  <c:v>10.424700345164693</c:v>
                </c:pt>
                <c:pt idx="31" formatCode="0.0">
                  <c:v>10.464101615137753</c:v>
                </c:pt>
                <c:pt idx="32" formatCode="0.0">
                  <c:v>10.479876450719745</c:v>
                </c:pt>
                <c:pt idx="33" formatCode="0.0">
                  <c:v>10.464987300672705</c:v>
                </c:pt>
                <c:pt idx="34" formatCode="0.0">
                  <c:v>10.41329331941753</c:v>
                </c:pt>
                <c:pt idx="35" formatCode="0.0">
                  <c:v>10.320070052385136</c:v>
                </c:pt>
                <c:pt idx="36" formatCode="0.0">
                  <c:v>10.182485246778899</c:v>
                </c:pt>
                <c:pt idx="37" formatCode="0.0">
                  <c:v>10</c:v>
                </c:pt>
                <c:pt idx="38" formatCode="0.0">
                  <c:v>9.7746673229406085</c:v>
                </c:pt>
                <c:pt idx="39" formatCode="0.0">
                  <c:v>9.5113046682691422</c:v>
                </c:pt>
                <c:pt idx="40" formatCode="0.0">
                  <c:v>9.2175228580174409</c:v>
                </c:pt>
                <c:pt idx="41" formatCode="0.0">
                  <c:v>8.9036008672322922</c:v>
                </c:pt>
                <c:pt idx="42" formatCode="0.0">
                  <c:v>8.5822037445804398</c:v>
                </c:pt>
                <c:pt idx="43" formatCode="0.0">
                  <c:v>8.2679491924311233</c:v>
                </c:pt>
                <c:pt idx="44" formatCode="0.0">
                  <c:v>7.9768365749167192</c:v>
                </c:pt>
                <c:pt idx="45" formatCode="0.0">
                  <c:v>7.7255599508583019</c:v>
                </c:pt>
                <c:pt idx="46" formatCode="0.0">
                  <c:v>7.5307337294603593</c:v>
                </c:pt>
                <c:pt idx="47" formatCode="0.0">
                  <c:v>7.4080653432850294</c:v>
                </c:pt>
                <c:pt idx="48" formatCode="0.0">
                  <c:v>7.3715136001431354</c:v>
                </c:pt>
                <c:pt idx="49" formatCode="0.0">
                  <c:v>7.4324738570302991</c:v>
                </c:pt>
                <c:pt idx="50" formatCode="0.0">
                  <c:v>7.5990316816364896</c:v>
                </c:pt>
                <c:pt idx="51" formatCode="0.0">
                  <c:v>7.8753251494496403</c:v>
                </c:pt>
                <c:pt idx="52" formatCode="0.0">
                  <c:v>8.2610523844401023</c:v>
                </c:pt>
                <c:pt idx="53" formatCode="0.0">
                  <c:v>8.7511555052021599</c:v>
                </c:pt>
                <c:pt idx="54" formatCode="0.0">
                  <c:v>9.3357049978400326</c:v>
                </c:pt>
                <c:pt idx="55" formatCode="0.0">
                  <c:v>9.9999999999999982</c:v>
                </c:pt>
                <c:pt idx="56" formatCode="0.0">
                  <c:v>10.724890419175473</c:v>
                </c:pt>
                <c:pt idx="57" formatCode="0.0">
                  <c:v>11.487316651807513</c:v>
                </c:pt>
                <c:pt idx="58" formatCode="0.0">
                  <c:v>12.261052384440099</c:v>
                </c:pt>
                <c:pt idx="59" formatCode="0.0">
                  <c:v>13.017626026941954</c:v>
                </c:pt>
                <c:pt idx="60" formatCode="0.0">
                  <c:v>13.727387226588313</c:v>
                </c:pt>
                <c:pt idx="61" formatCode="0.0">
                  <c:v>14.36067708730581</c:v>
                </c:pt>
                <c:pt idx="62" formatCode="0.0">
                  <c:v>14.889054566430401</c:v>
                </c:pt>
                <c:pt idx="63" formatCode="0.0">
                  <c:v>15.286527367382693</c:v>
                </c:pt>
                <c:pt idx="64" formatCode="0.0">
                  <c:v>15.530733729460358</c:v>
                </c:pt>
                <c:pt idx="65" formatCode="0.0">
                  <c:v>15.604021974955966</c:v>
                </c:pt>
                <c:pt idx="66" formatCode="0.0">
                  <c:v>15.494377541203985</c:v>
                </c:pt>
                <c:pt idx="67" formatCode="0.0">
                  <c:v>15.196152422706634</c:v>
                </c:pt>
                <c:pt idx="68" formatCode="0.0">
                  <c:v>14.710559289532259</c:v>
                </c:pt>
                <c:pt idx="69" formatCode="0.0">
                  <c:v>14.045901744724613</c:v>
                </c:pt>
                <c:pt idx="70" formatCode="0.0">
                  <c:v>13.217522858017439</c:v>
                </c:pt>
                <c:pt idx="71" formatCode="0.0">
                  <c:v>12.247465814874491</c:v>
                </c:pt>
                <c:pt idx="72" formatCode="0.0">
                  <c:v>11.163852744276053</c:v>
                </c:pt>
                <c:pt idx="73" formatCode="0.0">
                  <c:v>10.000000000000002</c:v>
                </c:pt>
                <c:pt idx="74" formatCode="0.0">
                  <c:v>8.7932998254434604</c:v>
                </c:pt>
                <c:pt idx="75" formatCode="0.0">
                  <c:v>7.5839089057797908</c:v>
                </c:pt>
                <c:pt idx="76" formatCode="0.0">
                  <c:v>6.4132933194175354</c:v>
                </c:pt>
                <c:pt idx="77" formatCode="0.0">
                  <c:v>5.3226864231803859</c:v>
                </c:pt>
                <c:pt idx="78" formatCode="0.0">
                  <c:v>4.351520905767928</c:v>
                </c:pt>
                <c:pt idx="79" formatCode="0.0">
                  <c:v>3.5358983848622447</c:v>
                </c:pt>
                <c:pt idx="80" formatCode="0.0">
                  <c:v>2.9071593788774255</c:v>
                </c:pt>
                <c:pt idx="81" formatCode="0.0">
                  <c:v>2.4906132467950473</c:v>
                </c:pt>
                <c:pt idx="82" formatCode="0.0">
                  <c:v>2.304481869954853</c:v>
                </c:pt>
                <c:pt idx="83" formatCode="0.0">
                  <c:v>2.3591026743578736</c:v>
                </c:pt>
                <c:pt idx="84" formatCode="0.0">
                  <c:v>2.6564263931101788</c:v>
                </c:pt>
                <c:pt idx="85" formatCode="0.0">
                  <c:v>3.1898331699110098</c:v>
                </c:pt>
                <c:pt idx="86" formatCode="0.0">
                  <c:v>3.9442777031502061</c:v>
                </c:pt>
                <c:pt idx="87" formatCode="0.0">
                  <c:v>4.8967606750158774</c:v>
                </c:pt>
                <c:pt idx="88" formatCode="0.0">
                  <c:v>6.0171102772523799</c:v>
                </c:pt>
                <c:pt idx="89" formatCode="0.0">
                  <c:v>7.2690448130108845</c:v>
                </c:pt>
                <c:pt idx="90" formatCode="0.0">
                  <c:v>8.6114756770159673</c:v>
                </c:pt>
                <c:pt idx="91" formatCode="0.0">
                  <c:v>9.9999999999999964</c:v>
                </c:pt>
                <c:pt idx="92" formatCode="0.0">
                  <c:v>11.388524322984026</c:v>
                </c:pt>
                <c:pt idx="93" formatCode="0.0">
                  <c:v>12.730955186989108</c:v>
                </c:pt>
                <c:pt idx="94" formatCode="0.0">
                  <c:v>13.982889722747625</c:v>
                </c:pt>
                <c:pt idx="95" formatCode="0.0">
                  <c:v>15.103239324984116</c:v>
                </c:pt>
                <c:pt idx="96" formatCode="0.0">
                  <c:v>16.05572229684979</c:v>
                </c:pt>
                <c:pt idx="97" formatCode="0.0">
                  <c:v>16.810166830088981</c:v>
                </c:pt>
                <c:pt idx="98" formatCode="0.0">
                  <c:v>17.343573606889819</c:v>
                </c:pt>
                <c:pt idx="99" formatCode="0.0">
                  <c:v>17.640897325642126</c:v>
                </c:pt>
                <c:pt idx="100" formatCode="0.0">
                  <c:v>17.695518130045148</c:v>
                </c:pt>
                <c:pt idx="101" formatCode="0.0">
                  <c:v>17.509386753204954</c:v>
                </c:pt>
                <c:pt idx="102" formatCode="0.0">
                  <c:v>17.092840621122576</c:v>
                </c:pt>
                <c:pt idx="103" formatCode="0.0">
                  <c:v>16.464101615137753</c:v>
                </c:pt>
                <c:pt idx="104" formatCode="0.0">
                  <c:v>15.648479094232076</c:v>
                </c:pt>
                <c:pt idx="105" formatCode="0.0">
                  <c:v>14.677313576819619</c:v>
                </c:pt>
                <c:pt idx="106" formatCode="0.0">
                  <c:v>13.586706680582482</c:v>
                </c:pt>
                <c:pt idx="107" formatCode="0.0">
                  <c:v>12.416091094220215</c:v>
                </c:pt>
                <c:pt idx="108" formatCode="0.0">
                  <c:v>11.206700174556547</c:v>
                </c:pt>
                <c:pt idx="109" formatCode="0.0">
                  <c:v>10.000000000000004</c:v>
                </c:pt>
                <c:pt idx="110" formatCode="0.0">
                  <c:v>8.8361472557239544</c:v>
                </c:pt>
                <c:pt idx="111" formatCode="0.0">
                  <c:v>7.7525341851255138</c:v>
                </c:pt>
                <c:pt idx="112" formatCode="0.0">
                  <c:v>6.7824771419825645</c:v>
                </c:pt>
                <c:pt idx="113" formatCode="0.0">
                  <c:v>5.9540982552753992</c:v>
                </c:pt>
                <c:pt idx="114" formatCode="0.0">
                  <c:v>5.2894407104677423</c:v>
                </c:pt>
                <c:pt idx="115" formatCode="0.0">
                  <c:v>4.8038475772933724</c:v>
                </c:pt>
                <c:pt idx="116" formatCode="0.0">
                  <c:v>4.5056224587960143</c:v>
                </c:pt>
                <c:pt idx="117" formatCode="0.0">
                  <c:v>4.3959780250440339</c:v>
                </c:pt>
                <c:pt idx="118" formatCode="0.0">
                  <c:v>4.4692662705396389</c:v>
                </c:pt>
                <c:pt idx="119" formatCode="0.0">
                  <c:v>4.713472632617302</c:v>
                </c:pt>
                <c:pt idx="120" formatCode="0.0">
                  <c:v>5.1109454335695901</c:v>
                </c:pt>
                <c:pt idx="121" formatCode="0.0">
                  <c:v>5.6393229126941931</c:v>
                </c:pt>
                <c:pt idx="122" formatCode="0.0">
                  <c:v>6.2726127734116863</c:v>
                </c:pt>
                <c:pt idx="123" formatCode="0.0">
                  <c:v>6.9823739730580439</c:v>
                </c:pt>
                <c:pt idx="124" formatCode="0.0">
                  <c:v>7.738947615559896</c:v>
                </c:pt>
                <c:pt idx="125" formatCode="0.0">
                  <c:v>8.5126833481924873</c:v>
                </c:pt>
                <c:pt idx="126" formatCode="0.0">
                  <c:v>9.2751095808245232</c:v>
                </c:pt>
                <c:pt idx="127" formatCode="0.0">
                  <c:v>9.9999999999999964</c:v>
                </c:pt>
                <c:pt idx="128" formatCode="0.0">
                  <c:v>10.664295002159964</c:v>
                </c:pt>
                <c:pt idx="129" formatCode="0.0">
                  <c:v>11.248844494797835</c:v>
                </c:pt>
                <c:pt idx="130" formatCode="0.0">
                  <c:v>11.738947615559894</c:v>
                </c:pt>
                <c:pt idx="131" formatCode="0.0">
                  <c:v>12.124674850550356</c:v>
                </c:pt>
                <c:pt idx="132" formatCode="0.0">
                  <c:v>12.400968318363507</c:v>
                </c:pt>
                <c:pt idx="133" formatCode="0.0">
                  <c:v>12.567526142969701</c:v>
                </c:pt>
                <c:pt idx="134" formatCode="0.0">
                  <c:v>12.628486399856865</c:v>
                </c:pt>
                <c:pt idx="135" formatCode="0.0">
                  <c:v>12.591934656714971</c:v>
                </c:pt>
                <c:pt idx="136" formatCode="0.0">
                  <c:v>12.46926627053964</c:v>
                </c:pt>
                <c:pt idx="137" formatCode="0.0">
                  <c:v>12.274440049141703</c:v>
                </c:pt>
                <c:pt idx="138" formatCode="0.0">
                  <c:v>12.023163425083286</c:v>
                </c:pt>
                <c:pt idx="139" formatCode="0.0">
                  <c:v>11.732050807568877</c:v>
                </c:pt>
                <c:pt idx="140" formatCode="0.0">
                  <c:v>11.41779625541956</c:v>
                </c:pt>
                <c:pt idx="141" formatCode="0.0">
                  <c:v>11.096399132767708</c:v>
                </c:pt>
                <c:pt idx="142" formatCode="0.0">
                  <c:v>10.782477141982559</c:v>
                </c:pt>
                <c:pt idx="143" formatCode="0.0">
                  <c:v>10.48869533173086</c:v>
                </c:pt>
                <c:pt idx="144" formatCode="0.0">
                  <c:v>10.225332677059392</c:v>
                </c:pt>
                <c:pt idx="145" formatCode="0.0">
                  <c:v>10.000000000000002</c:v>
                </c:pt>
                <c:pt idx="146" formatCode="0.0">
                  <c:v>9.8175147532211025</c:v>
                </c:pt>
                <c:pt idx="147" formatCode="0.0">
                  <c:v>9.6799299476148661</c:v>
                </c:pt>
                <c:pt idx="148" formatCode="0.0">
                  <c:v>9.5867066805824717</c:v>
                </c:pt>
                <c:pt idx="149" formatCode="0.0">
                  <c:v>9.5350126993272966</c:v>
                </c:pt>
                <c:pt idx="150" formatCode="0.0">
                  <c:v>9.5201235492802549</c:v>
                </c:pt>
                <c:pt idx="151" formatCode="0.0">
                  <c:v>9.5358983848622447</c:v>
                </c:pt>
                <c:pt idx="152" formatCode="0.0">
                  <c:v>9.5752996548353089</c:v>
                </c:pt>
                <c:pt idx="153" formatCode="0.0">
                  <c:v>9.6309247291072886</c:v>
                </c:pt>
                <c:pt idx="154" formatCode="0.0">
                  <c:v>9.6955181300451461</c:v>
                </c:pt>
                <c:pt idx="155" formatCode="0.0">
                  <c:v>9.7624353015444605</c:v>
                </c:pt>
                <c:pt idx="156" formatCode="0.0">
                  <c:v>9.826032640602552</c:v>
                </c:pt>
                <c:pt idx="157" formatCode="0.0">
                  <c:v>9.8819635998134778</c:v>
                </c:pt>
                <c:pt idx="158" formatCode="0.0">
                  <c:v>9.9273667518979725</c:v>
                </c:pt>
                <c:pt idx="159" formatCode="0.0">
                  <c:v>9.9609384474917988</c:v>
                </c:pt>
                <c:pt idx="160" formatCode="0.0">
                  <c:v>9.9828897227476201</c:v>
                </c:pt>
                <c:pt idx="161" formatCode="0.0">
                  <c:v>9.9947940403837663</c:v>
                </c:pt>
                <c:pt idx="162" formatCode="0.0">
                  <c:v>9.9993389016485867</c:v>
                </c:pt>
                <c:pt idx="163" formatCode="0.0">
                  <c:v>10</c:v>
                </c:pt>
                <c:pt idx="164" formatCode="0.0">
                  <c:v>10.000080000000001</c:v>
                </c:pt>
                <c:pt idx="165" formatCode="0.0">
                  <c:v>10.000080000000001</c:v>
                </c:pt>
                <c:pt idx="166" formatCode="0.0">
                  <c:v>10.000080000000001</c:v>
                </c:pt>
                <c:pt idx="167" formatCode="0.0">
                  <c:v>10.000080000000001</c:v>
                </c:pt>
                <c:pt idx="168" formatCode="0.0">
                  <c:v>10.000080000000001</c:v>
                </c:pt>
                <c:pt idx="169" formatCode="0.0">
                  <c:v>10.000080000000001</c:v>
                </c:pt>
                <c:pt idx="170" formatCode="0.0">
                  <c:v>10.000080000000001</c:v>
                </c:pt>
                <c:pt idx="171" formatCode="0.0">
                  <c:v>10.000080000000001</c:v>
                </c:pt>
                <c:pt idx="172" formatCode="0.0">
                  <c:v>10.000080000000001</c:v>
                </c:pt>
                <c:pt idx="173" formatCode="0.0">
                  <c:v>10.000080000000001</c:v>
                </c:pt>
                <c:pt idx="174" formatCode="0.0">
                  <c:v>10.000080000000001</c:v>
                </c:pt>
                <c:pt idx="175" formatCode="0.0">
                  <c:v>10.000080000000001</c:v>
                </c:pt>
                <c:pt idx="176" formatCode="0.0">
                  <c:v>10.000080000000001</c:v>
                </c:pt>
                <c:pt idx="177" formatCode="0.0">
                  <c:v>10.000080000000001</c:v>
                </c:pt>
                <c:pt idx="178" formatCode="0.0">
                  <c:v>10.000080000000001</c:v>
                </c:pt>
                <c:pt idx="179" formatCode="0.0">
                  <c:v>10.000080000000001</c:v>
                </c:pt>
                <c:pt idx="180" formatCode="0.0">
                  <c:v>10.000080000000001</c:v>
                </c:pt>
                <c:pt idx="181" formatCode="0.0">
                  <c:v>10.000080000000001</c:v>
                </c:pt>
                <c:pt idx="182" formatCode="0.0">
                  <c:v>10.000080000000001</c:v>
                </c:pt>
                <c:pt idx="183" formatCode="0.0">
                  <c:v>10.000080000000001</c:v>
                </c:pt>
                <c:pt idx="184" formatCode="0.0">
                  <c:v>10.000080000000001</c:v>
                </c:pt>
                <c:pt idx="185" formatCode="0.0">
                  <c:v>10.000080000000001</c:v>
                </c:pt>
                <c:pt idx="186" formatCode="0.0">
                  <c:v>10.000080000000001</c:v>
                </c:pt>
                <c:pt idx="187" formatCode="0.0">
                  <c:v>10.000080000000001</c:v>
                </c:pt>
                <c:pt idx="188" formatCode="0.0">
                  <c:v>10.000080000000001</c:v>
                </c:pt>
                <c:pt idx="189" formatCode="0.0">
                  <c:v>10.000080000000001</c:v>
                </c:pt>
                <c:pt idx="190" formatCode="0.0">
                  <c:v>10.000080000000001</c:v>
                </c:pt>
                <c:pt idx="191" formatCode="0.0">
                  <c:v>10.000080000000001</c:v>
                </c:pt>
                <c:pt idx="192" formatCode="0.0">
                  <c:v>10.000080000000001</c:v>
                </c:pt>
                <c:pt idx="193" formatCode="0.0">
                  <c:v>10.000080000000001</c:v>
                </c:pt>
                <c:pt idx="194" formatCode="0.0">
                  <c:v>10.000080000000001</c:v>
                </c:pt>
                <c:pt idx="195" formatCode="0.0">
                  <c:v>10.000080000000001</c:v>
                </c:pt>
                <c:pt idx="196" formatCode="0.0">
                  <c:v>10.000080000000001</c:v>
                </c:pt>
                <c:pt idx="197" formatCode="0.0">
                  <c:v>10.000080000000001</c:v>
                </c:pt>
                <c:pt idx="198" formatCode="0.0">
                  <c:v>10.000080000000001</c:v>
                </c:pt>
                <c:pt idx="199" formatCode="0.0">
                  <c:v>10.000080000000001</c:v>
                </c:pt>
                <c:pt idx="200" formatCode="0.0">
                  <c:v>10.000080000000001</c:v>
                </c:pt>
                <c:pt idx="201" formatCode="0.0">
                  <c:v>10.000080000000001</c:v>
                </c:pt>
                <c:pt idx="202" formatCode="0.0">
                  <c:v>10.000080000000001</c:v>
                </c:pt>
                <c:pt idx="203" formatCode="0.0">
                  <c:v>10.000080000000001</c:v>
                </c:pt>
                <c:pt idx="204" formatCode="0.0">
                  <c:v>10.000080000000001</c:v>
                </c:pt>
                <c:pt idx="205" formatCode="0.0">
                  <c:v>10.000080000000001</c:v>
                </c:pt>
                <c:pt idx="206" formatCode="0.0">
                  <c:v>10.000080000000001</c:v>
                </c:pt>
                <c:pt idx="207" formatCode="0.0">
                  <c:v>10.000080000000001</c:v>
                </c:pt>
                <c:pt idx="208" formatCode="0.0">
                  <c:v>10.000080000000001</c:v>
                </c:pt>
                <c:pt idx="209" formatCode="0.0">
                  <c:v>10.000080000000001</c:v>
                </c:pt>
                <c:pt idx="210" formatCode="0.0">
                  <c:v>10.000080000000001</c:v>
                </c:pt>
                <c:pt idx="211" formatCode="0.0">
                  <c:v>10.000080000000001</c:v>
                </c:pt>
                <c:pt idx="212" formatCode="0.0">
                  <c:v>10.000080000000001</c:v>
                </c:pt>
                <c:pt idx="213" formatCode="0.0">
                  <c:v>10.000080000000001</c:v>
                </c:pt>
                <c:pt idx="214" formatCode="0.0">
                  <c:v>10.000080000000001</c:v>
                </c:pt>
                <c:pt idx="215" formatCode="0.0">
                  <c:v>10.000080000000001</c:v>
                </c:pt>
                <c:pt idx="216" formatCode="0.0">
                  <c:v>10.000080000000001</c:v>
                </c:pt>
                <c:pt idx="217" formatCode="0.0">
                  <c:v>10.000080000000001</c:v>
                </c:pt>
                <c:pt idx="218" formatCode="0.0">
                  <c:v>10.000080000000001</c:v>
                </c:pt>
                <c:pt idx="219" formatCode="0.0">
                  <c:v>10.000080000000001</c:v>
                </c:pt>
                <c:pt idx="220" formatCode="0.0">
                  <c:v>10.000080000000001</c:v>
                </c:pt>
                <c:pt idx="221" formatCode="0.0">
                  <c:v>10.000080000000001</c:v>
                </c:pt>
                <c:pt idx="222" formatCode="0.0">
                  <c:v>10.000080000000001</c:v>
                </c:pt>
                <c:pt idx="223" formatCode="0.0">
                  <c:v>10.000080000000001</c:v>
                </c:pt>
                <c:pt idx="224" formatCode="0.0">
                  <c:v>10.000080000000001</c:v>
                </c:pt>
                <c:pt idx="225" formatCode="0.0">
                  <c:v>10.000080000000001</c:v>
                </c:pt>
                <c:pt idx="226" formatCode="0.0">
                  <c:v>10.000080000000001</c:v>
                </c:pt>
                <c:pt idx="227" formatCode="0.0">
                  <c:v>10.000080000000001</c:v>
                </c:pt>
                <c:pt idx="228" formatCode="0.0">
                  <c:v>10.000080000000001</c:v>
                </c:pt>
                <c:pt idx="229" formatCode="0.0">
                  <c:v>10.000080000000001</c:v>
                </c:pt>
                <c:pt idx="230" formatCode="0.0">
                  <c:v>10.000080000000001</c:v>
                </c:pt>
                <c:pt idx="231" formatCode="0.0">
                  <c:v>10.000080000000001</c:v>
                </c:pt>
                <c:pt idx="232" formatCode="0.0">
                  <c:v>10.000080000000001</c:v>
                </c:pt>
                <c:pt idx="233" formatCode="0.0">
                  <c:v>10.000080000000001</c:v>
                </c:pt>
                <c:pt idx="234" formatCode="0.0">
                  <c:v>10.000080000000001</c:v>
                </c:pt>
                <c:pt idx="235" formatCode="0.0">
                  <c:v>10.000080000000001</c:v>
                </c:pt>
                <c:pt idx="236" formatCode="0.0">
                  <c:v>10.000080000000001</c:v>
                </c:pt>
                <c:pt idx="237" formatCode="0.0">
                  <c:v>10.000080000000001</c:v>
                </c:pt>
                <c:pt idx="238" formatCode="0.0">
                  <c:v>10.000080000000001</c:v>
                </c:pt>
                <c:pt idx="239" formatCode="0.0">
                  <c:v>10.000080000000001</c:v>
                </c:pt>
                <c:pt idx="240" formatCode="0.0">
                  <c:v>10.000080000000001</c:v>
                </c:pt>
                <c:pt idx="241" formatCode="0.0">
                  <c:v>10.000080000000001</c:v>
                </c:pt>
                <c:pt idx="242" formatCode="0.0">
                  <c:v>10.000080000000001</c:v>
                </c:pt>
                <c:pt idx="243" formatCode="0.0">
                  <c:v>10.000080000000001</c:v>
                </c:pt>
                <c:pt idx="244" formatCode="0.0">
                  <c:v>10.000080000000001</c:v>
                </c:pt>
                <c:pt idx="245" formatCode="0.0">
                  <c:v>10.000080000000001</c:v>
                </c:pt>
                <c:pt idx="246" formatCode="0.0">
                  <c:v>10.000080000000001</c:v>
                </c:pt>
                <c:pt idx="247" formatCode="0.0">
                  <c:v>10.000080000000001</c:v>
                </c:pt>
                <c:pt idx="248" formatCode="0.0">
                  <c:v>10.000080000000001</c:v>
                </c:pt>
                <c:pt idx="249" formatCode="0.0">
                  <c:v>10.000080000000001</c:v>
                </c:pt>
                <c:pt idx="250" formatCode="0.0">
                  <c:v>10.000080000000001</c:v>
                </c:pt>
                <c:pt idx="251" formatCode="0.0">
                  <c:v>10.000080000000001</c:v>
                </c:pt>
                <c:pt idx="252" formatCode="0.0">
                  <c:v>10.000080000000001</c:v>
                </c:pt>
                <c:pt idx="253" formatCode="0.0">
                  <c:v>10.000080000000001</c:v>
                </c:pt>
                <c:pt idx="254" formatCode="0.0">
                  <c:v>10.000080000000001</c:v>
                </c:pt>
                <c:pt idx="255" formatCode="0.0">
                  <c:v>10.000080000000001</c:v>
                </c:pt>
                <c:pt idx="256" formatCode="0.0">
                  <c:v>10.000080000000001</c:v>
                </c:pt>
                <c:pt idx="257" formatCode="0.0">
                  <c:v>10.000080000000001</c:v>
                </c:pt>
                <c:pt idx="258" formatCode="0.0">
                  <c:v>10.000080000000001</c:v>
                </c:pt>
                <c:pt idx="259" formatCode="0.0">
                  <c:v>10.000080000000001</c:v>
                </c:pt>
                <c:pt idx="260" formatCode="0.0">
                  <c:v>10.000080000000001</c:v>
                </c:pt>
                <c:pt idx="261" formatCode="0.0">
                  <c:v>10.000080000000001</c:v>
                </c:pt>
                <c:pt idx="262" formatCode="0.0">
                  <c:v>10.000080000000001</c:v>
                </c:pt>
                <c:pt idx="263" formatCode="0.0">
                  <c:v>10.000080000000001</c:v>
                </c:pt>
                <c:pt idx="264" formatCode="0.0">
                  <c:v>10.000080000000001</c:v>
                </c:pt>
                <c:pt idx="265" formatCode="0.0">
                  <c:v>10.000080000000001</c:v>
                </c:pt>
                <c:pt idx="266" formatCode="0.0">
                  <c:v>10.000080000000001</c:v>
                </c:pt>
                <c:pt idx="267" formatCode="0.0">
                  <c:v>10.000080000000001</c:v>
                </c:pt>
                <c:pt idx="268" formatCode="0.0">
                  <c:v>10.000080000000001</c:v>
                </c:pt>
                <c:pt idx="269" formatCode="0.0">
                  <c:v>10.000080000000001</c:v>
                </c:pt>
                <c:pt idx="270" formatCode="0.0">
                  <c:v>10.000080000000001</c:v>
                </c:pt>
                <c:pt idx="271" formatCode="0.0">
                  <c:v>10.000080000000001</c:v>
                </c:pt>
                <c:pt idx="272" formatCode="0.0">
                  <c:v>10.000080000000001</c:v>
                </c:pt>
                <c:pt idx="273" formatCode="0.0">
                  <c:v>10.000080000000001</c:v>
                </c:pt>
                <c:pt idx="274" formatCode="0.0">
                  <c:v>10.000080000000001</c:v>
                </c:pt>
                <c:pt idx="275" formatCode="0.0">
                  <c:v>10.000080000000001</c:v>
                </c:pt>
                <c:pt idx="276" formatCode="0.0">
                  <c:v>10.000080000000001</c:v>
                </c:pt>
                <c:pt idx="277" formatCode="0.0">
                  <c:v>10.000080000000001</c:v>
                </c:pt>
              </c:numCache>
            </c:numRef>
          </c:val>
        </c:ser>
        <c:ser>
          <c:idx val="1"/>
          <c:order val="1"/>
          <c:tx>
            <c:v>Reflection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Sheet1!$M$5:$M$282</c:f>
              <c:numCache>
                <c:formatCode>General</c:formatCode>
                <c:ptCount val="27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 formatCode="0.0">
                  <c:v>10.0008</c:v>
                </c:pt>
                <c:pt idx="20" formatCode="0.0">
                  <c:v>10.0008</c:v>
                </c:pt>
                <c:pt idx="21" formatCode="0.0">
                  <c:v>10.0008</c:v>
                </c:pt>
                <c:pt idx="22" formatCode="0.0">
                  <c:v>10.0008</c:v>
                </c:pt>
                <c:pt idx="23" formatCode="0.0">
                  <c:v>10.0008</c:v>
                </c:pt>
                <c:pt idx="24" formatCode="0.0">
                  <c:v>10.0008</c:v>
                </c:pt>
                <c:pt idx="25" formatCode="0.0">
                  <c:v>10.0008</c:v>
                </c:pt>
                <c:pt idx="26" formatCode="0.0">
                  <c:v>10.0008</c:v>
                </c:pt>
                <c:pt idx="27" formatCode="0.0">
                  <c:v>10.0008</c:v>
                </c:pt>
                <c:pt idx="28" formatCode="0.0">
                  <c:v>10.0008</c:v>
                </c:pt>
                <c:pt idx="29" formatCode="0.0">
                  <c:v>10.0008</c:v>
                </c:pt>
                <c:pt idx="30" formatCode="0.0">
                  <c:v>10.0008</c:v>
                </c:pt>
                <c:pt idx="31" formatCode="0.0">
                  <c:v>10.0008</c:v>
                </c:pt>
                <c:pt idx="32" formatCode="0.0">
                  <c:v>10.0008</c:v>
                </c:pt>
                <c:pt idx="33" formatCode="0.0">
                  <c:v>10.0008</c:v>
                </c:pt>
                <c:pt idx="34" formatCode="0.0">
                  <c:v>10.0008</c:v>
                </c:pt>
                <c:pt idx="35" formatCode="0.0">
                  <c:v>10.0008</c:v>
                </c:pt>
                <c:pt idx="36" formatCode="0.0">
                  <c:v>10.0008</c:v>
                </c:pt>
                <c:pt idx="37" formatCode="0.0">
                  <c:v>10.0008</c:v>
                </c:pt>
                <c:pt idx="38" formatCode="0.0">
                  <c:v>10.0008</c:v>
                </c:pt>
                <c:pt idx="39" formatCode="0.0">
                  <c:v>10.0008</c:v>
                </c:pt>
                <c:pt idx="40" formatCode="0.0">
                  <c:v>10.0008</c:v>
                </c:pt>
                <c:pt idx="41" formatCode="0.0">
                  <c:v>10.0008</c:v>
                </c:pt>
                <c:pt idx="42" formatCode="0.0">
                  <c:v>10.0008</c:v>
                </c:pt>
                <c:pt idx="43" formatCode="0.0">
                  <c:v>10.0008</c:v>
                </c:pt>
                <c:pt idx="44" formatCode="0.0">
                  <c:v>10.0008</c:v>
                </c:pt>
                <c:pt idx="45" formatCode="0.0">
                  <c:v>10.0008</c:v>
                </c:pt>
                <c:pt idx="46" formatCode="0.0">
                  <c:v>10.0008</c:v>
                </c:pt>
                <c:pt idx="47" formatCode="0.0">
                  <c:v>10.0008</c:v>
                </c:pt>
                <c:pt idx="48" formatCode="0.0">
                  <c:v>10.0008</c:v>
                </c:pt>
                <c:pt idx="49" formatCode="0.0">
                  <c:v>10.0008</c:v>
                </c:pt>
                <c:pt idx="50" formatCode="0.0">
                  <c:v>10.0008</c:v>
                </c:pt>
                <c:pt idx="51" formatCode="0.0">
                  <c:v>10.0008</c:v>
                </c:pt>
                <c:pt idx="52" formatCode="0.0">
                  <c:v>10.0008</c:v>
                </c:pt>
                <c:pt idx="53" formatCode="0.0">
                  <c:v>10.0008</c:v>
                </c:pt>
                <c:pt idx="54" formatCode="0.0">
                  <c:v>10.0008</c:v>
                </c:pt>
                <c:pt idx="55" formatCode="0.0">
                  <c:v>10.0008</c:v>
                </c:pt>
                <c:pt idx="56" formatCode="0.0">
                  <c:v>10.0008</c:v>
                </c:pt>
                <c:pt idx="57" formatCode="0.0">
                  <c:v>10.0008</c:v>
                </c:pt>
                <c:pt idx="58" formatCode="0.0">
                  <c:v>10.0008</c:v>
                </c:pt>
                <c:pt idx="59" formatCode="0.0">
                  <c:v>10.0008</c:v>
                </c:pt>
                <c:pt idx="60" formatCode="0.0">
                  <c:v>10.0008</c:v>
                </c:pt>
                <c:pt idx="61" formatCode="0.0">
                  <c:v>10.0008</c:v>
                </c:pt>
                <c:pt idx="62" formatCode="0.0">
                  <c:v>10.0008</c:v>
                </c:pt>
                <c:pt idx="63" formatCode="0.0">
                  <c:v>10.0008</c:v>
                </c:pt>
                <c:pt idx="64" formatCode="0.0">
                  <c:v>10.0008</c:v>
                </c:pt>
                <c:pt idx="65" formatCode="0.0">
                  <c:v>10.0008</c:v>
                </c:pt>
                <c:pt idx="66" formatCode="0.0">
                  <c:v>10.0008</c:v>
                </c:pt>
                <c:pt idx="67" formatCode="0.0">
                  <c:v>10.0008</c:v>
                </c:pt>
                <c:pt idx="68" formatCode="0.0">
                  <c:v>10.0008</c:v>
                </c:pt>
                <c:pt idx="69" formatCode="0.0">
                  <c:v>10.0008</c:v>
                </c:pt>
                <c:pt idx="70" formatCode="0.0">
                  <c:v>10.0008</c:v>
                </c:pt>
                <c:pt idx="71" formatCode="0.0">
                  <c:v>10.0008</c:v>
                </c:pt>
                <c:pt idx="72" formatCode="0.0">
                  <c:v>10.0008</c:v>
                </c:pt>
                <c:pt idx="73" formatCode="0.0">
                  <c:v>10.0008</c:v>
                </c:pt>
                <c:pt idx="74" formatCode="0.0">
                  <c:v>10.0008</c:v>
                </c:pt>
                <c:pt idx="75" formatCode="0.0">
                  <c:v>10.0008</c:v>
                </c:pt>
                <c:pt idx="76" formatCode="0.0">
                  <c:v>10.0008</c:v>
                </c:pt>
                <c:pt idx="77" formatCode="0.0">
                  <c:v>10.0008</c:v>
                </c:pt>
                <c:pt idx="78" formatCode="0.0">
                  <c:v>10.0008</c:v>
                </c:pt>
                <c:pt idx="79" formatCode="0.0">
                  <c:v>10.0008</c:v>
                </c:pt>
                <c:pt idx="80" formatCode="0.0">
                  <c:v>10.0008</c:v>
                </c:pt>
                <c:pt idx="81" formatCode="0.0">
                  <c:v>10.0008</c:v>
                </c:pt>
                <c:pt idx="82" formatCode="0.0">
                  <c:v>10.0008</c:v>
                </c:pt>
                <c:pt idx="83" formatCode="0.0">
                  <c:v>10.0008</c:v>
                </c:pt>
                <c:pt idx="84" formatCode="0.0">
                  <c:v>10.0008</c:v>
                </c:pt>
                <c:pt idx="85" formatCode="0.0">
                  <c:v>10.0008</c:v>
                </c:pt>
                <c:pt idx="86" formatCode="0.0">
                  <c:v>10.0008</c:v>
                </c:pt>
                <c:pt idx="87" formatCode="0.0">
                  <c:v>10.0008</c:v>
                </c:pt>
                <c:pt idx="88" formatCode="0.0">
                  <c:v>10.0008</c:v>
                </c:pt>
                <c:pt idx="89" formatCode="0.0">
                  <c:v>10.0008</c:v>
                </c:pt>
                <c:pt idx="90" formatCode="0.0">
                  <c:v>10.0008</c:v>
                </c:pt>
                <c:pt idx="91" formatCode="0.0">
                  <c:v>10.0008</c:v>
                </c:pt>
                <c:pt idx="92" formatCode="0.0">
                  <c:v>10.0008</c:v>
                </c:pt>
                <c:pt idx="93" formatCode="0.0">
                  <c:v>10.0008</c:v>
                </c:pt>
                <c:pt idx="94" formatCode="0.0">
                  <c:v>10.0008</c:v>
                </c:pt>
                <c:pt idx="95" formatCode="0.0">
                  <c:v>10.0008</c:v>
                </c:pt>
                <c:pt idx="96" formatCode="0.0">
                  <c:v>10.0008</c:v>
                </c:pt>
                <c:pt idx="97" formatCode="0.0">
                  <c:v>10.0008</c:v>
                </c:pt>
                <c:pt idx="98" formatCode="0.0">
                  <c:v>10.0008</c:v>
                </c:pt>
                <c:pt idx="99" formatCode="0.0">
                  <c:v>10.0008</c:v>
                </c:pt>
                <c:pt idx="100" formatCode="0.0">
                  <c:v>10.0008</c:v>
                </c:pt>
                <c:pt idx="101" formatCode="0.0">
                  <c:v>10.0008</c:v>
                </c:pt>
                <c:pt idx="102" formatCode="0.0">
                  <c:v>10.0008</c:v>
                </c:pt>
                <c:pt idx="103" formatCode="0.0">
                  <c:v>10.0008</c:v>
                </c:pt>
                <c:pt idx="104" formatCode="0.0">
                  <c:v>10.0008</c:v>
                </c:pt>
                <c:pt idx="105" formatCode="0.0">
                  <c:v>10.0008</c:v>
                </c:pt>
                <c:pt idx="106" formatCode="0.0">
                  <c:v>10.0008</c:v>
                </c:pt>
                <c:pt idx="107" formatCode="0.0">
                  <c:v>10.0008</c:v>
                </c:pt>
                <c:pt idx="108" formatCode="0.0">
                  <c:v>10.0008</c:v>
                </c:pt>
                <c:pt idx="109" formatCode="0.0">
                  <c:v>10.0008</c:v>
                </c:pt>
                <c:pt idx="110" formatCode="0.0">
                  <c:v>10.000330549175706</c:v>
                </c:pt>
                <c:pt idx="111" formatCode="0.0">
                  <c:v>10.002602979808117</c:v>
                </c:pt>
                <c:pt idx="112" formatCode="0.0">
                  <c:v>10.008555138626189</c:v>
                </c:pt>
                <c:pt idx="113" formatCode="0.0">
                  <c:v>10.019530776254101</c:v>
                </c:pt>
                <c:pt idx="114" formatCode="0.0">
                  <c:v>10.036316624051013</c:v>
                </c:pt>
                <c:pt idx="115" formatCode="0.0">
                  <c:v>10.059018200093261</c:v>
                </c:pt>
                <c:pt idx="116" formatCode="0.0">
                  <c:v>10.086983679698724</c:v>
                </c:pt>
                <c:pt idx="117" formatCode="0.0">
                  <c:v>10.11878234922777</c:v>
                </c:pt>
                <c:pt idx="118" formatCode="0.0">
                  <c:v>10.152240934977426</c:v>
                </c:pt>
                <c:pt idx="119" formatCode="0.0">
                  <c:v>10.184537635446356</c:v>
                </c:pt>
                <c:pt idx="120" formatCode="0.0">
                  <c:v>10.212350172582346</c:v>
                </c:pt>
                <c:pt idx="121" formatCode="0.0">
                  <c:v>10.232050807568877</c:v>
                </c:pt>
                <c:pt idx="122" formatCode="0.0">
                  <c:v>10.239938225359872</c:v>
                </c:pt>
                <c:pt idx="123" formatCode="0.0">
                  <c:v>10.232493650336352</c:v>
                </c:pt>
                <c:pt idx="124" formatCode="0.0">
                  <c:v>10.206646659708765</c:v>
                </c:pt>
                <c:pt idx="125" formatCode="0.0">
                  <c:v>10.160035026192567</c:v>
                </c:pt>
                <c:pt idx="126" formatCode="0.0">
                  <c:v>10.09124262338945</c:v>
                </c:pt>
                <c:pt idx="127" formatCode="0.0">
                  <c:v>10</c:v>
                </c:pt>
                <c:pt idx="128" formatCode="0.0">
                  <c:v>9.8873336614703042</c:v>
                </c:pt>
                <c:pt idx="129" formatCode="0.0">
                  <c:v>9.7556523341345702</c:v>
                </c:pt>
                <c:pt idx="130" formatCode="0.0">
                  <c:v>9.6087614290087213</c:v>
                </c:pt>
                <c:pt idx="131" formatCode="0.0">
                  <c:v>9.4518004336161461</c:v>
                </c:pt>
                <c:pt idx="132" formatCode="0.0">
                  <c:v>9.2911018722902199</c:v>
                </c:pt>
                <c:pt idx="133" formatCode="0.0">
                  <c:v>9.1339745962155625</c:v>
                </c:pt>
                <c:pt idx="134" formatCode="0.0">
                  <c:v>8.9884182874583587</c:v>
                </c:pt>
                <c:pt idx="135" formatCode="0.0">
                  <c:v>8.8627799754291505</c:v>
                </c:pt>
                <c:pt idx="136" formatCode="0.0">
                  <c:v>8.7653668647301792</c:v>
                </c:pt>
                <c:pt idx="137" formatCode="0.0">
                  <c:v>8.7040326716425138</c:v>
                </c:pt>
                <c:pt idx="138" formatCode="0.0">
                  <c:v>8.6857568000715677</c:v>
                </c:pt>
                <c:pt idx="139" formatCode="0.0">
                  <c:v>8.7162369285151495</c:v>
                </c:pt>
                <c:pt idx="140" formatCode="0.0">
                  <c:v>8.7995158408182448</c:v>
                </c:pt>
                <c:pt idx="141" formatCode="0.0">
                  <c:v>8.9376625747248202</c:v>
                </c:pt>
                <c:pt idx="142" formatCode="0.0">
                  <c:v>9.1305261922200511</c:v>
                </c:pt>
                <c:pt idx="143" formatCode="0.0">
                  <c:v>9.37557775260108</c:v>
                </c:pt>
                <c:pt idx="144" formatCode="0.0">
                  <c:v>9.6678524989200163</c:v>
                </c:pt>
                <c:pt idx="145" formatCode="0.0">
                  <c:v>10</c:v>
                </c:pt>
                <c:pt idx="146" formatCode="0.0">
                  <c:v>10.362445209587737</c:v>
                </c:pt>
                <c:pt idx="147" formatCode="0.0">
                  <c:v>10.743658325903755</c:v>
                </c:pt>
                <c:pt idx="148" formatCode="0.0">
                  <c:v>11.130526192220049</c:v>
                </c:pt>
                <c:pt idx="149" formatCode="0.0">
                  <c:v>11.508813013470977</c:v>
                </c:pt>
                <c:pt idx="150" formatCode="0.0">
                  <c:v>11.863693613294156</c:v>
                </c:pt>
                <c:pt idx="151" formatCode="0.0">
                  <c:v>12.180338543652905</c:v>
                </c:pt>
                <c:pt idx="152" formatCode="0.0">
                  <c:v>12.444527283215201</c:v>
                </c:pt>
                <c:pt idx="153" formatCode="0.0">
                  <c:v>12.643263683691346</c:v>
                </c:pt>
                <c:pt idx="154" formatCode="0.0">
                  <c:v>12.765366864730179</c:v>
                </c:pt>
                <c:pt idx="155" formatCode="0.0">
                  <c:v>12.802010987477983</c:v>
                </c:pt>
                <c:pt idx="156" formatCode="0.0">
                  <c:v>12.747188770601992</c:v>
                </c:pt>
                <c:pt idx="157" formatCode="0.0">
                  <c:v>12.598076211353316</c:v>
                </c:pt>
                <c:pt idx="158" formatCode="0.0">
                  <c:v>12.35527964476613</c:v>
                </c:pt>
                <c:pt idx="159" formatCode="0.0">
                  <c:v>12.022950872362307</c:v>
                </c:pt>
                <c:pt idx="160" formatCode="0.0">
                  <c:v>11.60876142900872</c:v>
                </c:pt>
                <c:pt idx="161" formatCode="0.0">
                  <c:v>11.123732907437246</c:v>
                </c:pt>
                <c:pt idx="162" formatCode="0.0">
                  <c:v>10.581926372138026</c:v>
                </c:pt>
                <c:pt idx="163" formatCode="0.0">
                  <c:v>10.000000000000002</c:v>
                </c:pt>
                <c:pt idx="164" formatCode="0.0">
                  <c:v>9.3966499127217293</c:v>
                </c:pt>
                <c:pt idx="165" formatCode="0.0">
                  <c:v>8.791954452889895</c:v>
                </c:pt>
                <c:pt idx="166" formatCode="0.0">
                  <c:v>8.2066466597087686</c:v>
                </c:pt>
                <c:pt idx="167" formatCode="0.0">
                  <c:v>7.6613432115901929</c:v>
                </c:pt>
                <c:pt idx="168" formatCode="0.0">
                  <c:v>7.1757604528839636</c:v>
                </c:pt>
                <c:pt idx="169" formatCode="0.0">
                  <c:v>6.7679491924311224</c:v>
                </c:pt>
                <c:pt idx="170" formatCode="0.0">
                  <c:v>6.4535796894387127</c:v>
                </c:pt>
                <c:pt idx="171" formatCode="0.0">
                  <c:v>6.2453066233975232</c:v>
                </c:pt>
                <c:pt idx="172" formatCode="0.0">
                  <c:v>6.1522409349774261</c:v>
                </c:pt>
                <c:pt idx="173" formatCode="0.0">
                  <c:v>6.1795513371789372</c:v>
                </c:pt>
                <c:pt idx="174" formatCode="0.0">
                  <c:v>6.3282131965550894</c:v>
                </c:pt>
                <c:pt idx="175" formatCode="0.0">
                  <c:v>6.5949165849555049</c:v>
                </c:pt>
                <c:pt idx="176" formatCode="0.0">
                  <c:v>6.972138851575103</c:v>
                </c:pt>
                <c:pt idx="177" formatCode="0.0">
                  <c:v>7.4483803375079383</c:v>
                </c:pt>
                <c:pt idx="178" formatCode="0.0">
                  <c:v>8.0085551386261891</c:v>
                </c:pt>
                <c:pt idx="179" formatCode="0.0">
                  <c:v>8.6345224065054413</c:v>
                </c:pt>
                <c:pt idx="180" formatCode="0.0">
                  <c:v>9.3057378385079836</c:v>
                </c:pt>
                <c:pt idx="181" formatCode="0.0">
                  <c:v>9.9999999999999982</c:v>
                </c:pt>
                <c:pt idx="182" formatCode="0.0">
                  <c:v>10.694262161492013</c:v>
                </c:pt>
                <c:pt idx="183" formatCode="0.0">
                  <c:v>11.365477593494553</c:v>
                </c:pt>
                <c:pt idx="184" formatCode="0.0">
                  <c:v>11.991444861373813</c:v>
                </c:pt>
                <c:pt idx="185" formatCode="0.0">
                  <c:v>12.551619662492058</c:v>
                </c:pt>
                <c:pt idx="186" formatCode="0.0">
                  <c:v>13.027861148424895</c:v>
                </c:pt>
                <c:pt idx="187" formatCode="0.0">
                  <c:v>13.405083415044491</c:v>
                </c:pt>
                <c:pt idx="188" formatCode="0.0">
                  <c:v>13.67178680344491</c:v>
                </c:pt>
                <c:pt idx="189" formatCode="0.0">
                  <c:v>13.820448662821063</c:v>
                </c:pt>
                <c:pt idx="190" formatCode="0.0">
                  <c:v>13.847759065022574</c:v>
                </c:pt>
                <c:pt idx="191" formatCode="0.0">
                  <c:v>13.754693376602477</c:v>
                </c:pt>
                <c:pt idx="192" formatCode="0.0">
                  <c:v>13.546420310561288</c:v>
                </c:pt>
                <c:pt idx="193" formatCode="0.0">
                  <c:v>13.232050807568877</c:v>
                </c:pt>
                <c:pt idx="194" formatCode="0.0">
                  <c:v>12.824239547116038</c:v>
                </c:pt>
                <c:pt idx="195" formatCode="0.0">
                  <c:v>12.338656788409811</c:v>
                </c:pt>
                <c:pt idx="196" formatCode="0.0">
                  <c:v>11.79335334029124</c:v>
                </c:pt>
                <c:pt idx="197" formatCode="0.0">
                  <c:v>11.208045547110109</c:v>
                </c:pt>
                <c:pt idx="198" formatCode="0.0">
                  <c:v>10.603350087278274</c:v>
                </c:pt>
                <c:pt idx="199" formatCode="0.0">
                  <c:v>10.000000000000002</c:v>
                </c:pt>
                <c:pt idx="200" formatCode="0.0">
                  <c:v>9.4180736278619772</c:v>
                </c:pt>
                <c:pt idx="201" formatCode="0.0">
                  <c:v>8.8762670925627578</c:v>
                </c:pt>
                <c:pt idx="202" formatCode="0.0">
                  <c:v>8.3912385709912822</c:v>
                </c:pt>
                <c:pt idx="203" formatCode="0.0">
                  <c:v>7.9770491276376996</c:v>
                </c:pt>
                <c:pt idx="204" formatCode="0.0">
                  <c:v>7.6447203552338712</c:v>
                </c:pt>
                <c:pt idx="205" formatCode="0.0">
                  <c:v>7.4019237886466858</c:v>
                </c:pt>
                <c:pt idx="206" formatCode="0.0">
                  <c:v>7.2528112293980076</c:v>
                </c:pt>
                <c:pt idx="207" formatCode="0.0">
                  <c:v>7.1979890125220169</c:v>
                </c:pt>
                <c:pt idx="208" formatCode="0.0">
                  <c:v>7.234633135269819</c:v>
                </c:pt>
                <c:pt idx="209" formatCode="0.0">
                  <c:v>7.356736316308651</c:v>
                </c:pt>
                <c:pt idx="210" formatCode="0.0">
                  <c:v>7.555472716784795</c:v>
                </c:pt>
                <c:pt idx="211" formatCode="0.0">
                  <c:v>7.819661456347097</c:v>
                </c:pt>
                <c:pt idx="212" formatCode="0.0">
                  <c:v>8.1363063867058436</c:v>
                </c:pt>
                <c:pt idx="213" formatCode="0.0">
                  <c:v>8.4911869865290228</c:v>
                </c:pt>
                <c:pt idx="214" formatCode="0.0">
                  <c:v>8.8694738077799489</c:v>
                </c:pt>
                <c:pt idx="215" formatCode="0.0">
                  <c:v>9.2563416740962428</c:v>
                </c:pt>
                <c:pt idx="216" formatCode="0.0">
                  <c:v>9.6375547904122616</c:v>
                </c:pt>
                <c:pt idx="217" formatCode="0.0">
                  <c:v>9.9999999999999982</c:v>
                </c:pt>
                <c:pt idx="218" formatCode="0.0">
                  <c:v>10.332147501079982</c:v>
                </c:pt>
                <c:pt idx="219" formatCode="0.0">
                  <c:v>10.624422247398918</c:v>
                </c:pt>
                <c:pt idx="220" formatCode="0.0">
                  <c:v>10.869473807779947</c:v>
                </c:pt>
                <c:pt idx="221" formatCode="0.0">
                  <c:v>11.062337425275178</c:v>
                </c:pt>
                <c:pt idx="222" formatCode="0.0">
                  <c:v>11.200484159181753</c:v>
                </c:pt>
                <c:pt idx="223" formatCode="0.0">
                  <c:v>11.28376307148485</c:v>
                </c:pt>
                <c:pt idx="224" formatCode="0.0">
                  <c:v>11.314243199928432</c:v>
                </c:pt>
                <c:pt idx="225" formatCode="0.0">
                  <c:v>11.295967328357486</c:v>
                </c:pt>
                <c:pt idx="226" formatCode="0.0">
                  <c:v>11.234633135269821</c:v>
                </c:pt>
                <c:pt idx="227" formatCode="0.0">
                  <c:v>11.137220024570851</c:v>
                </c:pt>
                <c:pt idx="228" formatCode="0.0">
                  <c:v>11.011581712541643</c:v>
                </c:pt>
                <c:pt idx="229" formatCode="0.0">
                  <c:v>10.866025403784437</c:v>
                </c:pt>
                <c:pt idx="230" formatCode="0.0">
                  <c:v>10.70889812770978</c:v>
                </c:pt>
                <c:pt idx="231" formatCode="0.0">
                  <c:v>10.548199566383854</c:v>
                </c:pt>
                <c:pt idx="232" formatCode="0.0">
                  <c:v>10.39123857099128</c:v>
                </c:pt>
                <c:pt idx="233" formatCode="0.0">
                  <c:v>10.24434766586543</c:v>
                </c:pt>
                <c:pt idx="234" formatCode="0.0">
                  <c:v>10.112666338529696</c:v>
                </c:pt>
                <c:pt idx="235" formatCode="0.0">
                  <c:v>10</c:v>
                </c:pt>
                <c:pt idx="236" formatCode="0.0">
                  <c:v>9.9087573766105503</c:v>
                </c:pt>
                <c:pt idx="237" formatCode="0.0">
                  <c:v>9.8399649738074331</c:v>
                </c:pt>
                <c:pt idx="238" formatCode="0.0">
                  <c:v>9.7933533402912349</c:v>
                </c:pt>
                <c:pt idx="239" formatCode="0.0">
                  <c:v>9.7675063496636483</c:v>
                </c:pt>
                <c:pt idx="240" formatCode="0.0">
                  <c:v>9.7600617746401284</c:v>
                </c:pt>
                <c:pt idx="241" formatCode="0.0">
                  <c:v>9.7679491924311233</c:v>
                </c:pt>
                <c:pt idx="242" formatCode="0.0">
                  <c:v>9.7876498274176544</c:v>
                </c:pt>
                <c:pt idx="243" formatCode="0.0">
                  <c:v>9.8154623645536443</c:v>
                </c:pt>
                <c:pt idx="244" formatCode="0.0">
                  <c:v>9.8477590650225721</c:v>
                </c:pt>
                <c:pt idx="245" formatCode="0.0">
                  <c:v>9.8812176507722302</c:v>
                </c:pt>
                <c:pt idx="246" formatCode="0.0">
                  <c:v>9.913016320301276</c:v>
                </c:pt>
                <c:pt idx="247" formatCode="0.0">
                  <c:v>9.9409817999067389</c:v>
                </c:pt>
                <c:pt idx="248" formatCode="0.0">
                  <c:v>9.9636833759489871</c:v>
                </c:pt>
                <c:pt idx="249" formatCode="0.0">
                  <c:v>9.9804692237458994</c:v>
                </c:pt>
                <c:pt idx="250" formatCode="0.0">
                  <c:v>9.9914448613738109</c:v>
                </c:pt>
                <c:pt idx="251" formatCode="0.0">
                  <c:v>9.9973970201918831</c:v>
                </c:pt>
                <c:pt idx="252" formatCode="0.0">
                  <c:v>9.9996694508242943</c:v>
                </c:pt>
                <c:pt idx="253" formatCode="0.0">
                  <c:v>10</c:v>
                </c:pt>
                <c:pt idx="254" formatCode="0.0">
                  <c:v>10</c:v>
                </c:pt>
                <c:pt idx="255" formatCode="0.0">
                  <c:v>10</c:v>
                </c:pt>
                <c:pt idx="256" formatCode="0.0">
                  <c:v>10</c:v>
                </c:pt>
                <c:pt idx="257" formatCode="0.0">
                  <c:v>10</c:v>
                </c:pt>
                <c:pt idx="258" formatCode="0.0">
                  <c:v>10</c:v>
                </c:pt>
                <c:pt idx="259" formatCode="0.0">
                  <c:v>10</c:v>
                </c:pt>
                <c:pt idx="260" formatCode="0.0">
                  <c:v>10</c:v>
                </c:pt>
                <c:pt idx="261" formatCode="0.0">
                  <c:v>10</c:v>
                </c:pt>
                <c:pt idx="262" formatCode="0.0">
                  <c:v>10</c:v>
                </c:pt>
                <c:pt idx="263" formatCode="0.0">
                  <c:v>10</c:v>
                </c:pt>
                <c:pt idx="264" formatCode="0.0">
                  <c:v>10</c:v>
                </c:pt>
                <c:pt idx="265" formatCode="0.0">
                  <c:v>10</c:v>
                </c:pt>
                <c:pt idx="266" formatCode="0.0">
                  <c:v>10</c:v>
                </c:pt>
                <c:pt idx="267" formatCode="0.0">
                  <c:v>10</c:v>
                </c:pt>
                <c:pt idx="268" formatCode="0.0">
                  <c:v>10</c:v>
                </c:pt>
                <c:pt idx="269" formatCode="0.0">
                  <c:v>10</c:v>
                </c:pt>
                <c:pt idx="270" formatCode="0.0">
                  <c:v>10</c:v>
                </c:pt>
                <c:pt idx="271" formatCode="0.0">
                  <c:v>10</c:v>
                </c:pt>
                <c:pt idx="272" formatCode="0.0">
                  <c:v>10</c:v>
                </c:pt>
                <c:pt idx="273" formatCode="0.0">
                  <c:v>10</c:v>
                </c:pt>
                <c:pt idx="274" formatCode="0.0">
                  <c:v>10</c:v>
                </c:pt>
                <c:pt idx="275" formatCode="0.0">
                  <c:v>10</c:v>
                </c:pt>
                <c:pt idx="276" formatCode="0.0">
                  <c:v>10</c:v>
                </c:pt>
                <c:pt idx="277" formatCode="0.0">
                  <c:v>10</c:v>
                </c:pt>
              </c:numCache>
            </c:numRef>
          </c:val>
        </c:ser>
        <c:ser>
          <c:idx val="2"/>
          <c:order val="2"/>
          <c:tx>
            <c:v>log(|B+R|)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Sheet1!$Q$5:$Q$282</c:f>
              <c:numCache>
                <c:formatCode>General</c:formatCode>
                <c:ptCount val="278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 formatCode="0.0">
                  <c:v>-79.913572524347146</c:v>
                </c:pt>
                <c:pt idx="20" formatCode="0.0">
                  <c:v>-74.768210725217557</c:v>
                </c:pt>
                <c:pt idx="21" formatCode="0.0">
                  <c:v>-62.490151585861248</c:v>
                </c:pt>
                <c:pt idx="22" formatCode="0.0">
                  <c:v>-52.999753563621596</c:v>
                </c:pt>
                <c:pt idx="23" formatCode="0.0">
                  <c:v>-46.050715552190901</c:v>
                </c:pt>
                <c:pt idx="24" formatCode="0.0">
                  <c:v>-40.743944972607771</c:v>
                </c:pt>
                <c:pt idx="25" formatCode="0.0">
                  <c:v>-36.562809987742838</c:v>
                </c:pt>
                <c:pt idx="26" formatCode="0.0">
                  <c:v>-33.21259325136036</c:v>
                </c:pt>
                <c:pt idx="27" formatCode="0.0">
                  <c:v>-30.516960993741492</c:v>
                </c:pt>
                <c:pt idx="28" formatCode="0.0">
                  <c:v>-28.36777947517994</c:v>
                </c:pt>
                <c:pt idx="29" formatCode="0.0">
                  <c:v>-26.700693815009618</c:v>
                </c:pt>
                <c:pt idx="30" formatCode="0.0">
                  <c:v>-25.483801405454454</c:v>
                </c:pt>
                <c:pt idx="31" formatCode="0.0">
                  <c:v>-24.71457864004481</c:v>
                </c:pt>
                <c:pt idx="32" formatCode="0.0">
                  <c:v>-24.424742825578466</c:v>
                </c:pt>
                <c:pt idx="33" formatCode="0.0">
                  <c:v>-24.698046866640734</c:v>
                </c:pt>
                <c:pt idx="34" formatCode="0.0">
                  <c:v>-25.719835258432045</c:v>
                </c:pt>
                <c:pt idx="35" formatCode="0.0">
                  <c:v>-27.935216036184226</c:v>
                </c:pt>
                <c:pt idx="36" formatCode="0.0">
                  <c:v>-32.799249567749726</c:v>
                </c:pt>
                <c:pt idx="37" formatCode="0.0">
                  <c:v>-79.999999999998437</c:v>
                </c:pt>
                <c:pt idx="38" formatCode="0.0">
                  <c:v>-31.036208651861791</c:v>
                </c:pt>
                <c:pt idx="39" formatCode="0.0">
                  <c:v>-24.295266485329876</c:v>
                </c:pt>
                <c:pt idx="40" formatCode="0.0">
                  <c:v>-20.201251492150682</c:v>
                </c:pt>
                <c:pt idx="41" formatCode="0.0">
                  <c:v>-17.268766143599233</c:v>
                </c:pt>
                <c:pt idx="42" formatCode="0.0">
                  <c:v>-15.03442568835149</c:v>
                </c:pt>
                <c:pt idx="43" formatCode="0.0">
                  <c:v>-13.294599959999083</c:v>
                </c:pt>
                <c:pt idx="44" formatCode="0.0">
                  <c:v>-11.94461569272325</c:v>
                </c:pt>
                <c:pt idx="45" formatCode="0.0">
                  <c:v>-10.927365528803833</c:v>
                </c:pt>
                <c:pt idx="46" formatCode="0.0">
                  <c:v>-10.213255793099684</c:v>
                </c:pt>
                <c:pt idx="47" formatCode="0.0">
                  <c:v>-9.7920000779713288</c:v>
                </c:pt>
                <c:pt idx="48" formatCode="0.0">
                  <c:v>-9.6703290741267871</c:v>
                </c:pt>
                <c:pt idx="49" formatCode="0.0">
                  <c:v>-9.8742090585933422</c:v>
                </c:pt>
                <c:pt idx="50" formatCode="0.0">
                  <c:v>-10.456965762496285</c:v>
                </c:pt>
                <c:pt idx="51" formatCode="0.0">
                  <c:v>-11.519221293125758</c:v>
                </c:pt>
                <c:pt idx="52" formatCode="0.0">
                  <c:v>-13.260066600223947</c:v>
                </c:pt>
                <c:pt idx="53" formatCode="0.0">
                  <c:v>-16.137198361425057</c:v>
                </c:pt>
                <c:pt idx="54" formatCode="0.0">
                  <c:v>-21.625046622883964</c:v>
                </c:pt>
                <c:pt idx="55" formatCode="0.0">
                  <c:v>-80.000000000010644</c:v>
                </c:pt>
                <c:pt idx="56" formatCode="0.0">
                  <c:v>-20.846771951673389</c:v>
                </c:pt>
                <c:pt idx="57" formatCode="0.0">
                  <c:v>-14.609060211735548</c:v>
                </c:pt>
                <c:pt idx="58" formatCode="0.0">
                  <c:v>-10.972514577873545</c:v>
                </c:pt>
                <c:pt idx="59" formatCode="0.0">
                  <c:v>-8.4661889999521343</c:v>
                </c:pt>
                <c:pt idx="60" formatCode="0.0">
                  <c:v>-6.6318454567985095</c:v>
                </c:pt>
                <c:pt idx="61" formatCode="0.0">
                  <c:v>-5.2691278341546681</c:v>
                </c:pt>
                <c:pt idx="62" formatCode="0.0">
                  <c:v>-4.2758808883931128</c:v>
                </c:pt>
                <c:pt idx="63" formatCode="0.0">
                  <c:v>-3.597075724108926</c:v>
                </c:pt>
                <c:pt idx="64" formatCode="0.0">
                  <c:v>-3.2048884414507177</c:v>
                </c:pt>
                <c:pt idx="65" formatCode="0.0">
                  <c:v>-3.0905632853301053</c:v>
                </c:pt>
                <c:pt idx="66" formatCode="0.0">
                  <c:v>-3.2621651716382742</c:v>
                </c:pt>
                <c:pt idx="67" formatCode="0.0">
                  <c:v>-3.7468249209901243</c:v>
                </c:pt>
                <c:pt idx="68" formatCode="0.0">
                  <c:v>-4.5988752415255441</c:v>
                </c:pt>
                <c:pt idx="69" formatCode="0.0">
                  <c:v>-5.9197758071525799</c:v>
                </c:pt>
                <c:pt idx="70" formatCode="0.0">
                  <c:v>-7.9092075435714477</c:v>
                </c:pt>
                <c:pt idx="71" formatCode="0.0">
                  <c:v>-11.024846599153573</c:v>
                </c:pt>
                <c:pt idx="72" formatCode="0.0">
                  <c:v>-16.737870652780281</c:v>
                </c:pt>
                <c:pt idx="73" formatCode="0.0">
                  <c:v>-79.999999999972744</c:v>
                </c:pt>
                <c:pt idx="74" formatCode="0.0">
                  <c:v>-16.435572579338714</c:v>
                </c:pt>
                <c:pt idx="75" formatCode="0.0">
                  <c:v>-10.40241013957851</c:v>
                </c:pt>
                <c:pt idx="76" formatCode="0.0">
                  <c:v>-6.9698200734384921</c:v>
                </c:pt>
                <c:pt idx="77" formatCode="0.0">
                  <c:v>-4.6633557493628794</c:v>
                </c:pt>
                <c:pt idx="78" formatCode="0.0">
                  <c:v>-3.0243995043309146</c:v>
                </c:pt>
                <c:pt idx="79" formatCode="0.0">
                  <c:v>-1.852711277942537</c:v>
                </c:pt>
                <c:pt idx="80" formatCode="0.0">
                  <c:v>-1.0463754508978724</c:v>
                </c:pt>
                <c:pt idx="81" formatCode="0.0">
                  <c:v>-0.55063568162418786</c:v>
                </c:pt>
                <c:pt idx="82" formatCode="0.0">
                  <c:v>-0.33794542882966538</c:v>
                </c:pt>
                <c:pt idx="83" formatCode="0.0">
                  <c:v>-0.39982191984313487</c:v>
                </c:pt>
                <c:pt idx="84" formatCode="0.0">
                  <c:v>-0.74459697574849537</c:v>
                </c:pt>
                <c:pt idx="85" formatCode="0.0">
                  <c:v>-1.3996651226777095</c:v>
                </c:pt>
                <c:pt idx="86" formatCode="0.0">
                  <c:v>-2.4196282560407454</c:v>
                </c:pt>
                <c:pt idx="87" formatCode="0.0">
                  <c:v>-3.9062427586274513</c:v>
                </c:pt>
                <c:pt idx="88" formatCode="0.0">
                  <c:v>-6.0595789170446803</c:v>
                </c:pt>
                <c:pt idx="89" formatCode="0.0">
                  <c:v>-9.3380530632177425</c:v>
                </c:pt>
                <c:pt idx="90" formatCode="0.0">
                  <c:v>-15.215735732994739</c:v>
                </c:pt>
                <c:pt idx="91" formatCode="0.0">
                  <c:v>-80.000000000042562</c:v>
                </c:pt>
                <c:pt idx="92" formatCode="0.0">
                  <c:v>-15.205726959847201</c:v>
                </c:pt>
                <c:pt idx="93" formatCode="0.0">
                  <c:v>-9.3329642122968011</c:v>
                </c:pt>
                <c:pt idx="94" formatCode="0.0">
                  <c:v>-6.0560896354990543</c:v>
                </c:pt>
                <c:pt idx="95" formatCode="0.0">
                  <c:v>-3.9035195033282828</c:v>
                </c:pt>
                <c:pt idx="96" formatCode="0.0">
                  <c:v>-2.4173333318648234</c:v>
                </c:pt>
                <c:pt idx="97" formatCode="0.0">
                  <c:v>-1.3976244350071312</c:v>
                </c:pt>
                <c:pt idx="98" formatCode="0.0">
                  <c:v>-0.74270451518095659</c:v>
                </c:pt>
                <c:pt idx="99" formatCode="0.0">
                  <c:v>-0.39800309897964303</c:v>
                </c:pt>
                <c:pt idx="100" formatCode="0.0">
                  <c:v>-0.33613951748800863</c:v>
                </c:pt>
                <c:pt idx="101" formatCode="0.0">
                  <c:v>-0.54878500806984443</c:v>
                </c:pt>
                <c:pt idx="102" formatCode="0.0">
                  <c:v>-1.044416091563267</c:v>
                </c:pt>
                <c:pt idx="103" formatCode="0.0">
                  <c:v>-1.8505613390462659</c:v>
                </c:pt>
                <c:pt idx="104" formatCode="0.0">
                  <c:v>-3.0219391210521551</c:v>
                </c:pt>
                <c:pt idx="105" formatCode="0.0">
                  <c:v>-4.6603845088573586</c:v>
                </c:pt>
                <c:pt idx="106" formatCode="0.0">
                  <c:v>-6.9659453702945857</c:v>
                </c:pt>
                <c:pt idx="107" formatCode="0.0">
                  <c:v>-10.396658111452549</c:v>
                </c:pt>
                <c:pt idx="108" formatCode="0.0">
                  <c:v>-16.424055695733266</c:v>
                </c:pt>
                <c:pt idx="109" formatCode="0.0">
                  <c:v>-79.999999999954582</c:v>
                </c:pt>
                <c:pt idx="110" formatCode="0.0">
                  <c:v>-16.746306295632035</c:v>
                </c:pt>
                <c:pt idx="111" formatCode="0.0">
                  <c:v>-11.038003539454376</c:v>
                </c:pt>
                <c:pt idx="112" formatCode="0.0">
                  <c:v>-7.9344927731906658</c:v>
                </c:pt>
                <c:pt idx="113" formatCode="0.0">
                  <c:v>-5.9635240201046873</c:v>
                </c:pt>
                <c:pt idx="114" formatCode="0.0">
                  <c:v>-4.6675746350101122</c:v>
                </c:pt>
                <c:pt idx="115" formatCode="0.0">
                  <c:v>-3.8473814781891962</c:v>
                </c:pt>
                <c:pt idx="116" formatCode="0.0">
                  <c:v>-3.4020396660673988</c:v>
                </c:pt>
                <c:pt idx="117" formatCode="0.0">
                  <c:v>-3.2778876454408357</c:v>
                </c:pt>
                <c:pt idx="118" formatCode="0.0">
                  <c:v>-3.4485879170138087</c:v>
                </c:pt>
                <c:pt idx="119" formatCode="0.0">
                  <c:v>-3.9070081352253592</c:v>
                </c:pt>
                <c:pt idx="120" formatCode="0.0">
                  <c:v>-4.6630013439260338</c:v>
                </c:pt>
                <c:pt idx="121" formatCode="0.0">
                  <c:v>-5.7456882872063204</c:v>
                </c:pt>
                <c:pt idx="122" formatCode="0.0">
                  <c:v>-7.2116424315363474</c:v>
                </c:pt>
                <c:pt idx="123" formatCode="0.0">
                  <c:v>-9.1648829017942042</c:v>
                </c:pt>
                <c:pt idx="124" formatCode="0.0">
                  <c:v>-11.808075408249756</c:v>
                </c:pt>
                <c:pt idx="125" formatCode="0.0">
                  <c:v>-15.602538095304135</c:v>
                </c:pt>
                <c:pt idx="126" formatCode="0.0">
                  <c:v>-22.024841170506598</c:v>
                </c:pt>
                <c:pt idx="127" formatCode="0.0">
                  <c:v>-308.90843390156562</c:v>
                </c:pt>
                <c:pt idx="128" formatCode="0.0">
                  <c:v>-23.228863243387398</c:v>
                </c:pt>
                <c:pt idx="129" formatCode="0.0">
                  <c:v>-18.022828338349264</c:v>
                </c:pt>
                <c:pt idx="130" formatCode="0.0">
                  <c:v>-15.46987688067847</c:v>
                </c:pt>
                <c:pt idx="131" formatCode="0.0">
                  <c:v>-14.108056413666223</c:v>
                </c:pt>
                <c:pt idx="132" formatCode="0.0">
                  <c:v>-13.493432249214619</c:v>
                </c:pt>
                <c:pt idx="133" formatCode="0.0">
                  <c:v>-13.445156897778734</c:v>
                </c:pt>
                <c:pt idx="134" formatCode="0.0">
                  <c:v>-13.888111339151319</c:v>
                </c:pt>
                <c:pt idx="135" formatCode="0.0">
                  <c:v>-14.806243596289853</c:v>
                </c:pt>
                <c:pt idx="136" formatCode="0.0">
                  <c:v>-16.231041170876047</c:v>
                </c:pt>
                <c:pt idx="137" formatCode="0.0">
                  <c:v>-18.250825293827258</c:v>
                </c:pt>
                <c:pt idx="138" formatCode="0.0">
                  <c:v>-21.049852404987526</c:v>
                </c:pt>
                <c:pt idx="139" formatCode="0.0">
                  <c:v>-25.030662581255481</c:v>
                </c:pt>
                <c:pt idx="140" formatCode="0.0">
                  <c:v>-31.320121717513029</c:v>
                </c:pt>
                <c:pt idx="141" formatCode="0.0">
                  <c:v>-47.416471438067205</c:v>
                </c:pt>
                <c:pt idx="142" formatCode="0.0">
                  <c:v>-39.271747573338459</c:v>
                </c:pt>
                <c:pt idx="143" formatCode="0.0">
                  <c:v>-35.408480138597184</c:v>
                </c:pt>
                <c:pt idx="144" formatCode="0.0">
                  <c:v>-37.489169153482145</c:v>
                </c:pt>
                <c:pt idx="145" formatCode="0.0">
                  <c:v>-323.83095083816488</c:v>
                </c:pt>
                <c:pt idx="146" formatCode="0.0">
                  <c:v>-32.9582818450247</c:v>
                </c:pt>
                <c:pt idx="147" formatCode="0.0">
                  <c:v>-25.522921165173692</c:v>
                </c:pt>
                <c:pt idx="148" formatCode="0.0">
                  <c:v>-20.948596014128302</c:v>
                </c:pt>
                <c:pt idx="149" formatCode="0.0">
                  <c:v>-17.689239925302417</c:v>
                </c:pt>
                <c:pt idx="150" formatCode="0.0">
                  <c:v>-15.240225488443105</c:v>
                </c:pt>
                <c:pt idx="151" formatCode="0.0">
                  <c:v>-13.370254889586304</c:v>
                </c:pt>
                <c:pt idx="152" formatCode="0.0">
                  <c:v>-11.955516539713393</c:v>
                </c:pt>
                <c:pt idx="153" formatCode="0.0">
                  <c:v>-10.925270891212014</c:v>
                </c:pt>
                <c:pt idx="154" formatCode="0.0">
                  <c:v>-10.239973376400631</c:v>
                </c:pt>
                <c:pt idx="155" formatCode="0.0">
                  <c:v>-9.881927591284402</c:v>
                </c:pt>
                <c:pt idx="156" formatCode="0.0">
                  <c:v>-9.8522566116106898</c:v>
                </c:pt>
                <c:pt idx="157" formatCode="0.0">
                  <c:v>-10.172626690804201</c:v>
                </c:pt>
                <c:pt idx="158" formatCode="0.0">
                  <c:v>-10.893026931597976</c:v>
                </c:pt>
                <c:pt idx="159" formatCode="0.0">
                  <c:v>-12.111450951191721</c:v>
                </c:pt>
                <c:pt idx="160" formatCode="0.0">
                  <c:v>-14.02484198271994</c:v>
                </c:pt>
                <c:pt idx="161" formatCode="0.0">
                  <c:v>-17.088870706116897</c:v>
                </c:pt>
                <c:pt idx="162" formatCode="0.0">
                  <c:v>-22.774312181565818</c:v>
                </c:pt>
                <c:pt idx="163" formatCode="0.0">
                  <c:v>-316.08978664899644</c:v>
                </c:pt>
                <c:pt idx="164" formatCode="0.0">
                  <c:v>-22.451563906544227</c:v>
                </c:pt>
                <c:pt idx="165" formatCode="0.0">
                  <c:v>-16.420708784489989</c:v>
                </c:pt>
                <c:pt idx="166" formatCode="0.0">
                  <c:v>-12.988869898037663</c:v>
                </c:pt>
                <c:pt idx="167" formatCode="0.0">
                  <c:v>-10.682767044470458</c:v>
                </c:pt>
                <c:pt idx="168" formatCode="0.0">
                  <c:v>-9.0440151806654612</c:v>
                </c:pt>
                <c:pt idx="169" formatCode="0.0">
                  <c:v>-7.8724511518040297</c:v>
                </c:pt>
                <c:pt idx="170" formatCode="0.0">
                  <c:v>-7.0661915674038847</c:v>
                </c:pt>
                <c:pt idx="171" formatCode="0.0">
                  <c:v>-6.5704952781633814</c:v>
                </c:pt>
                <c:pt idx="172" formatCode="0.0">
                  <c:v>-6.3578229325152602</c:v>
                </c:pt>
                <c:pt idx="173" formatCode="0.0">
                  <c:v>-6.4196942590735038</c:v>
                </c:pt>
                <c:pt idx="174" formatCode="0.0">
                  <c:v>-6.7644398553214184</c:v>
                </c:pt>
                <c:pt idx="175" formatCode="0.0">
                  <c:v>-7.4194487033547993</c:v>
                </c:pt>
                <c:pt idx="176" formatCode="0.0">
                  <c:v>-8.4393101268868858</c:v>
                </c:pt>
                <c:pt idx="177" formatCode="0.0">
                  <c:v>-9.9257532673277851</c:v>
                </c:pt>
                <c:pt idx="178" formatCode="0.0">
                  <c:v>-12.07878294949653</c:v>
                </c:pt>
                <c:pt idx="179" formatCode="0.0">
                  <c:v>-15.356617078342973</c:v>
                </c:pt>
                <c:pt idx="180" formatCode="0.0">
                  <c:v>-21.23233075293285</c:v>
                </c:pt>
                <c:pt idx="181" formatCode="0.0">
                  <c:v>-100.00000000021282</c:v>
                </c:pt>
                <c:pt idx="182" formatCode="0.0">
                  <c:v>-21.230328998516015</c:v>
                </c:pt>
                <c:pt idx="183" formatCode="0.0">
                  <c:v>-15.355599308186749</c:v>
                </c:pt>
                <c:pt idx="184" formatCode="0.0">
                  <c:v>-12.078085093196405</c:v>
                </c:pt>
                <c:pt idx="185" formatCode="0.0">
                  <c:v>-9.9252086162722435</c:v>
                </c:pt>
                <c:pt idx="186" formatCode="0.0">
                  <c:v>-8.4388511420542685</c:v>
                </c:pt>
                <c:pt idx="187" formatCode="0.0">
                  <c:v>-7.4190405658224954</c:v>
                </c:pt>
                <c:pt idx="188" formatCode="0.0">
                  <c:v>-6.7640613632093496</c:v>
                </c:pt>
                <c:pt idx="189" formatCode="0.0">
                  <c:v>-6.4193304949020824</c:v>
                </c:pt>
                <c:pt idx="190" formatCode="0.0">
                  <c:v>-6.3574617502481772</c:v>
                </c:pt>
                <c:pt idx="191" formatCode="0.0">
                  <c:v>-6.5701251434538559</c:v>
                </c:pt>
                <c:pt idx="192" formatCode="0.0">
                  <c:v>-7.065799695538554</c:v>
                </c:pt>
                <c:pt idx="193" formatCode="0.0">
                  <c:v>-7.8720211640268856</c:v>
                </c:pt>
                <c:pt idx="194" formatCode="0.0">
                  <c:v>-9.043523104012861</c:v>
                </c:pt>
                <c:pt idx="195" formatCode="0.0">
                  <c:v>-10.682172796374909</c:v>
                </c:pt>
                <c:pt idx="196" formatCode="0.0">
                  <c:v>-12.988094957421181</c:v>
                </c:pt>
                <c:pt idx="197" formatCode="0.0">
                  <c:v>-16.419558378905133</c:v>
                </c:pt>
                <c:pt idx="198" formatCode="0.0">
                  <c:v>-22.449260530147058</c:v>
                </c:pt>
                <c:pt idx="199" formatCode="0.0">
                  <c:v>-99.999999999772925</c:v>
                </c:pt>
                <c:pt idx="200" formatCode="0.0">
                  <c:v>-22.765633123821289</c:v>
                </c:pt>
                <c:pt idx="201" formatCode="0.0">
                  <c:v>-17.049156142649814</c:v>
                </c:pt>
                <c:pt idx="202" formatCode="0.0">
                  <c:v>-13.932398774849606</c:v>
                </c:pt>
                <c:pt idx="203" formatCode="0.0">
                  <c:v>-11.942436520511349</c:v>
                </c:pt>
                <c:pt idx="204" formatCode="0.0">
                  <c:v>-10.621245196780125</c:v>
                </c:pt>
                <c:pt idx="205" formatCode="0.0">
                  <c:v>-9.769029471684906</c:v>
                </c:pt>
                <c:pt idx="206" formatCode="0.0">
                  <c:v>-9.2842826305173105</c:v>
                </c:pt>
                <c:pt idx="207" formatCode="0.0">
                  <c:v>-9.1126510546524528</c:v>
                </c:pt>
                <c:pt idx="208" formatCode="0.0">
                  <c:v>-9.2269959253455109</c:v>
                </c:pt>
                <c:pt idx="209" formatCode="0.0">
                  <c:v>-9.619252844653289</c:v>
                </c:pt>
                <c:pt idx="210" formatCode="0.0">
                  <c:v>-10.298186225130475</c:v>
                </c:pt>
                <c:pt idx="211" formatCode="0.0">
                  <c:v>-11.291639799636872</c:v>
                </c:pt>
                <c:pt idx="212" formatCode="0.0">
                  <c:v>-12.654682255539296</c:v>
                </c:pt>
                <c:pt idx="213" formatCode="0.0">
                  <c:v>-14.489551869907725</c:v>
                </c:pt>
                <c:pt idx="214" formatCode="0.0">
                  <c:v>-16.996801833510013</c:v>
                </c:pt>
                <c:pt idx="215" formatCode="0.0">
                  <c:v>-20.635265293677676</c:v>
                </c:pt>
                <c:pt idx="216" formatCode="0.0">
                  <c:v>-26.878869845469659</c:v>
                </c:pt>
                <c:pt idx="217" formatCode="0.0">
                  <c:v>-100.00000000015962</c:v>
                </c:pt>
                <c:pt idx="218" formatCode="0.0">
                  <c:v>-27.633088148456256</c:v>
                </c:pt>
                <c:pt idx="219" formatCode="0.0">
                  <c:v>-22.151119627631232</c:v>
                </c:pt>
                <c:pt idx="220" formatCode="0.0">
                  <c:v>-19.275870515677628</c:v>
                </c:pt>
                <c:pt idx="221" formatCode="0.0">
                  <c:v>-17.53589603628032</c:v>
                </c:pt>
                <c:pt idx="222" formatCode="0.0">
                  <c:v>-16.474092258157899</c:v>
                </c:pt>
                <c:pt idx="223" formatCode="0.0">
                  <c:v>-15.891560906199494</c:v>
                </c:pt>
                <c:pt idx="224" formatCode="0.0">
                  <c:v>-15.687756260540368</c:v>
                </c:pt>
                <c:pt idx="225" formatCode="0.0">
                  <c:v>-15.809382516721595</c:v>
                </c:pt>
                <c:pt idx="226" formatCode="0.0">
                  <c:v>-16.230478373199933</c:v>
                </c:pt>
                <c:pt idx="227" formatCode="0.0">
                  <c:v>-16.944298769262222</c:v>
                </c:pt>
                <c:pt idx="228" formatCode="0.0">
                  <c:v>-17.961093460855256</c:v>
                </c:pt>
                <c:pt idx="229" formatCode="0.0">
                  <c:v>-19.31038477486408</c:v>
                </c:pt>
                <c:pt idx="230" formatCode="0.0">
                  <c:v>-21.049142995598466</c:v>
                </c:pt>
                <c:pt idx="231" formatCode="0.0">
                  <c:v>-23.281758527151936</c:v>
                </c:pt>
                <c:pt idx="232" formatCode="0.0">
                  <c:v>-26.211190561653822</c:v>
                </c:pt>
                <c:pt idx="233" formatCode="0.0">
                  <c:v>-30.298792528993744</c:v>
                </c:pt>
                <c:pt idx="234" formatCode="0.0">
                  <c:v>-37.019750801063964</c:v>
                </c:pt>
                <c:pt idx="235" formatCode="0.0">
                  <c:v>-99.999999999945445</c:v>
                </c:pt>
                <c:pt idx="236" formatCode="0.0">
                  <c:v>-38.865463451978343</c:v>
                </c:pt>
                <c:pt idx="237" formatCode="0.0">
                  <c:v>-33.981841914468397</c:v>
                </c:pt>
                <c:pt idx="238" formatCode="0.0">
                  <c:v>-31.760595203810293</c:v>
                </c:pt>
                <c:pt idx="239" formatCode="0.0">
                  <c:v>-30.736567102679707</c:v>
                </c:pt>
                <c:pt idx="240" formatCode="0.0">
                  <c:v>-30.462707417037734</c:v>
                </c:pt>
                <c:pt idx="241" formatCode="0.0">
                  <c:v>-30.7531330514568</c:v>
                </c:pt>
                <c:pt idx="242" formatCode="0.0">
                  <c:v>-31.524020279785002</c:v>
                </c:pt>
                <c:pt idx="243" formatCode="0.0">
                  <c:v>-32.743866997095708</c:v>
                </c:pt>
                <c:pt idx="244" formatCode="0.0">
                  <c:v>-34.415736375957152</c:v>
                </c:pt>
                <c:pt idx="245" formatCode="0.0">
                  <c:v>-36.572613457366877</c:v>
                </c:pt>
                <c:pt idx="246" formatCode="0.0">
                  <c:v>-39.281036422829281</c:v>
                </c:pt>
                <c:pt idx="247" formatCode="0.0">
                  <c:v>-42.653862362869305</c:v>
                </c:pt>
                <c:pt idx="248" formatCode="0.0">
                  <c:v>-46.878845134307532</c:v>
                </c:pt>
                <c:pt idx="249" formatCode="0.0">
                  <c:v>-52.283060977611711</c:v>
                </c:pt>
                <c:pt idx="250" formatCode="0.0">
                  <c:v>-59.498863527771711</c:v>
                </c:pt>
                <c:pt idx="251" formatCode="0.0">
                  <c:v>-70.023524244020422</c:v>
                </c:pt>
                <c:pt idx="252" formatCode="0.0">
                  <c:v>-90.083940174348072</c:v>
                </c:pt>
                <c:pt idx="253" formatCode="0.0">
                  <c:v>-100</c:v>
                </c:pt>
                <c:pt idx="254" formatCode="0.0">
                  <c:v>-100</c:v>
                </c:pt>
                <c:pt idx="255" formatCode="0.0">
                  <c:v>-100</c:v>
                </c:pt>
                <c:pt idx="256" formatCode="0.0">
                  <c:v>-100</c:v>
                </c:pt>
                <c:pt idx="257" formatCode="0.0">
                  <c:v>-100</c:v>
                </c:pt>
                <c:pt idx="258" formatCode="0.0">
                  <c:v>-100</c:v>
                </c:pt>
                <c:pt idx="259" formatCode="0.0">
                  <c:v>-100</c:v>
                </c:pt>
                <c:pt idx="260" formatCode="0.0">
                  <c:v>-100</c:v>
                </c:pt>
                <c:pt idx="261" formatCode="0.0">
                  <c:v>-100</c:v>
                </c:pt>
                <c:pt idx="262" formatCode="0.0">
                  <c:v>-100</c:v>
                </c:pt>
                <c:pt idx="263" formatCode="0.0">
                  <c:v>-100</c:v>
                </c:pt>
                <c:pt idx="264" formatCode="0.0">
                  <c:v>-100</c:v>
                </c:pt>
                <c:pt idx="265" formatCode="0.0">
                  <c:v>-100</c:v>
                </c:pt>
                <c:pt idx="266" formatCode="0.0">
                  <c:v>-100</c:v>
                </c:pt>
                <c:pt idx="267" formatCode="0.0">
                  <c:v>-100</c:v>
                </c:pt>
                <c:pt idx="268" formatCode="0.0">
                  <c:v>-100</c:v>
                </c:pt>
                <c:pt idx="269" formatCode="0.0">
                  <c:v>-100</c:v>
                </c:pt>
                <c:pt idx="270" formatCode="0.0">
                  <c:v>-100</c:v>
                </c:pt>
                <c:pt idx="271" formatCode="0.0">
                  <c:v>-100</c:v>
                </c:pt>
                <c:pt idx="272" formatCode="0.0">
                  <c:v>-100</c:v>
                </c:pt>
                <c:pt idx="273" formatCode="0.0">
                  <c:v>-100</c:v>
                </c:pt>
                <c:pt idx="274" formatCode="0.0">
                  <c:v>-100</c:v>
                </c:pt>
                <c:pt idx="275" formatCode="0.0">
                  <c:v>-100</c:v>
                </c:pt>
                <c:pt idx="276" formatCode="0.0">
                  <c:v>-100</c:v>
                </c:pt>
                <c:pt idx="277" formatCode="0.0">
                  <c:v>-100</c:v>
                </c:pt>
              </c:numCache>
            </c:numRef>
          </c:val>
        </c:ser>
        <c:ser>
          <c:idx val="3"/>
          <c:order val="3"/>
          <c:tx>
            <c:v>log(|B-R|)</c:v>
          </c:tx>
          <c:spPr>
            <a:ln>
              <a:solidFill>
                <a:srgbClr val="FFC00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Sheet1!$R$5:$R$282</c:f>
              <c:numCache>
                <c:formatCode>General</c:formatCode>
                <c:ptCount val="278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 formatCode="0.0">
                  <c:v>-80.087296108049003</c:v>
                </c:pt>
                <c:pt idx="20" formatCode="0.0">
                  <c:v>-95.207651733907781</c:v>
                </c:pt>
                <c:pt idx="21" formatCode="0.0">
                  <c:v>-65.180989495558805</c:v>
                </c:pt>
                <c:pt idx="22" formatCode="0.0">
                  <c:v>-53.812572869548383</c:v>
                </c:pt>
                <c:pt idx="23" formatCode="0.0">
                  <c:v>-46.406547978514325</c:v>
                </c:pt>
                <c:pt idx="24" formatCode="0.0">
                  <c:v>-40.935289650238957</c:v>
                </c:pt>
                <c:pt idx="25" formatCode="0.0">
                  <c:v>-36.68055024582975</c:v>
                </c:pt>
                <c:pt idx="26" formatCode="0.0">
                  <c:v>-33.292479049663228</c:v>
                </c:pt>
                <c:pt idx="27" formatCode="0.0">
                  <c:v>-30.575460745784824</c:v>
                </c:pt>
                <c:pt idx="28" formatCode="0.0">
                  <c:v>-28.413422440399788</c:v>
                </c:pt>
                <c:pt idx="29" formatCode="0.0">
                  <c:v>-26.738348587036398</c:v>
                </c:pt>
                <c:pt idx="30" formatCode="0.0">
                  <c:v>-25.516524335907327</c:v>
                </c:pt>
                <c:pt idx="31" formatCode="0.0">
                  <c:v>-24.744523455430784</c:v>
                </c:pt>
                <c:pt idx="32" formatCode="0.0">
                  <c:v>-24.453703272115682</c:v>
                </c:pt>
                <c:pt idx="33" formatCode="0.0">
                  <c:v>-24.727934644464217</c:v>
                </c:pt>
                <c:pt idx="34" formatCode="0.0">
                  <c:v>-25.753461354294402</c:v>
                </c:pt>
                <c:pt idx="35" formatCode="0.0">
                  <c:v>-27.978636069572985</c:v>
                </c:pt>
                <c:pt idx="36" formatCode="0.0">
                  <c:v>-32.875406477403899</c:v>
                </c:pt>
                <c:pt idx="37" formatCode="0.0">
                  <c:v>-80.000000000001563</c:v>
                </c:pt>
                <c:pt idx="38" formatCode="0.0">
                  <c:v>-30.974533257091977</c:v>
                </c:pt>
                <c:pt idx="39" formatCode="0.0">
                  <c:v>-24.266828653141378</c:v>
                </c:pt>
                <c:pt idx="40" formatCode="0.0">
                  <c:v>-20.183490681620199</c:v>
                </c:pt>
                <c:pt idx="41" formatCode="0.0">
                  <c:v>-17.256090626561765</c:v>
                </c:pt>
                <c:pt idx="42" formatCode="0.0">
                  <c:v>-15.024623557161842</c:v>
                </c:pt>
                <c:pt idx="43" formatCode="0.0">
                  <c:v>-13.286576278275408</c:v>
                </c:pt>
                <c:pt idx="44" formatCode="0.0">
                  <c:v>-11.937746537234908</c:v>
                </c:pt>
                <c:pt idx="45" formatCode="0.0">
                  <c:v>-10.921255267071821</c:v>
                </c:pt>
                <c:pt idx="46" formatCode="0.0">
                  <c:v>-10.207627633806798</c:v>
                </c:pt>
                <c:pt idx="47" formatCode="0.0">
                  <c:v>-9.7866382823619329</c:v>
                </c:pt>
                <c:pt idx="48" formatCode="0.0">
                  <c:v>-9.6650418396747533</c:v>
                </c:pt>
                <c:pt idx="49" formatCode="0.0">
                  <c:v>-9.8687962903889375</c:v>
                </c:pt>
                <c:pt idx="50" formatCode="0.0">
                  <c:v>-10.451177504555138</c:v>
                </c:pt>
                <c:pt idx="51" formatCode="0.0">
                  <c:v>-11.512680328010996</c:v>
                </c:pt>
                <c:pt idx="52" formatCode="0.0">
                  <c:v>-13.252074741080529</c:v>
                </c:pt>
                <c:pt idx="53" formatCode="0.0">
                  <c:v>-16.126070134187984</c:v>
                </c:pt>
                <c:pt idx="54" formatCode="0.0">
                  <c:v>-21.604126052814642</c:v>
                </c:pt>
                <c:pt idx="55" formatCode="0.0">
                  <c:v>-79.999999999989356</c:v>
                </c:pt>
                <c:pt idx="56" formatCode="0.0">
                  <c:v>-20.86594371708162</c:v>
                </c:pt>
                <c:pt idx="57" formatCode="0.0">
                  <c:v>-14.618404170027324</c:v>
                </c:pt>
                <c:pt idx="58" formatCode="0.0">
                  <c:v>-10.978661018396759</c:v>
                </c:pt>
                <c:pt idx="59" formatCode="0.0">
                  <c:v>-8.4707944161377071</c:v>
                </c:pt>
                <c:pt idx="60" formatCode="0.0">
                  <c:v>-6.6355739193352603</c:v>
                </c:pt>
                <c:pt idx="61" formatCode="0.0">
                  <c:v>-5.2723148217023752</c:v>
                </c:pt>
                <c:pt idx="62" formatCode="0.0">
                  <c:v>-4.2787234468788302</c:v>
                </c:pt>
                <c:pt idx="63" formatCode="0.0">
                  <c:v>-3.5997045620135082</c:v>
                </c:pt>
                <c:pt idx="64" formatCode="0.0">
                  <c:v>-3.2074012045301985</c:v>
                </c:pt>
                <c:pt idx="65" formatCode="0.0">
                  <c:v>-3.0930431870109718</c:v>
                </c:pt>
                <c:pt idx="66" formatCode="0.0">
                  <c:v>-3.2646945616219245</c:v>
                </c:pt>
                <c:pt idx="67" formatCode="0.0">
                  <c:v>-3.7494994813956235</c:v>
                </c:pt>
                <c:pt idx="68" formatCode="0.0">
                  <c:v>-4.601825511907534</c:v>
                </c:pt>
                <c:pt idx="69" formatCode="0.0">
                  <c:v>-5.9232107456357355</c:v>
                </c:pt>
                <c:pt idx="70" formatCode="0.0">
                  <c:v>-7.9135268364935341</c:v>
                </c:pt>
                <c:pt idx="71" formatCode="0.0">
                  <c:v>-11.031030196659655</c:v>
                </c:pt>
                <c:pt idx="72" formatCode="0.0">
                  <c:v>-16.749811532481779</c:v>
                </c:pt>
                <c:pt idx="73" formatCode="0.0">
                  <c:v>-80.000000000027256</c:v>
                </c:pt>
                <c:pt idx="74" formatCode="0.0">
                  <c:v>-16.424055695733315</c:v>
                </c:pt>
                <c:pt idx="75" formatCode="0.0">
                  <c:v>-10.39665811145257</c:v>
                </c:pt>
                <c:pt idx="76" formatCode="0.0">
                  <c:v>-6.9659453702946292</c:v>
                </c:pt>
                <c:pt idx="77" formatCode="0.0">
                  <c:v>-4.6603845088573683</c:v>
                </c:pt>
                <c:pt idx="78" formatCode="0.0">
                  <c:v>-3.0219391210521627</c:v>
                </c:pt>
                <c:pt idx="79" formatCode="0.0">
                  <c:v>-1.8505613390462621</c:v>
                </c:pt>
                <c:pt idx="80" formatCode="0.0">
                  <c:v>-1.0444160915632712</c:v>
                </c:pt>
                <c:pt idx="81" formatCode="0.0">
                  <c:v>-0.54878500806984643</c:v>
                </c:pt>
                <c:pt idx="82" formatCode="0.0">
                  <c:v>-0.33613951748800963</c:v>
                </c:pt>
                <c:pt idx="83" formatCode="0.0">
                  <c:v>-0.39800309897964209</c:v>
                </c:pt>
                <c:pt idx="84" formatCode="0.0">
                  <c:v>-0.74270451518095359</c:v>
                </c:pt>
                <c:pt idx="85" formatCode="0.0">
                  <c:v>-1.397624435007119</c:v>
                </c:pt>
                <c:pt idx="86" formatCode="0.0">
                  <c:v>-2.4173333318648171</c:v>
                </c:pt>
                <c:pt idx="87" formatCode="0.0">
                  <c:v>-3.9035195033282721</c:v>
                </c:pt>
                <c:pt idx="88" formatCode="0.0">
                  <c:v>-6.0560896354990668</c:v>
                </c:pt>
                <c:pt idx="89" formatCode="0.0">
                  <c:v>-9.3329642122967762</c:v>
                </c:pt>
                <c:pt idx="90" formatCode="0.0">
                  <c:v>-15.205726959847151</c:v>
                </c:pt>
                <c:pt idx="91" formatCode="0.0">
                  <c:v>-79.999999999957424</c:v>
                </c:pt>
                <c:pt idx="92" formatCode="0.0">
                  <c:v>-15.215735732994789</c:v>
                </c:pt>
                <c:pt idx="93" formatCode="0.0">
                  <c:v>-9.3380530632177674</c:v>
                </c:pt>
                <c:pt idx="94" formatCode="0.0">
                  <c:v>-6.0595789170446679</c:v>
                </c:pt>
                <c:pt idx="95" formatCode="0.0">
                  <c:v>-3.906242758627462</c:v>
                </c:pt>
                <c:pt idx="96" formatCode="0.0">
                  <c:v>-2.419628256040752</c:v>
                </c:pt>
                <c:pt idx="97" formatCode="0.0">
                  <c:v>-1.3996651226777221</c:v>
                </c:pt>
                <c:pt idx="98" formatCode="0.0">
                  <c:v>-0.74459697574849837</c:v>
                </c:pt>
                <c:pt idx="99" formatCode="0.0">
                  <c:v>-0.39982191984313581</c:v>
                </c:pt>
                <c:pt idx="100" formatCode="0.0">
                  <c:v>-0.33794542882966433</c:v>
                </c:pt>
                <c:pt idx="101" formatCode="0.0">
                  <c:v>-0.55063568162418575</c:v>
                </c:pt>
                <c:pt idx="102" formatCode="0.0">
                  <c:v>-1.046375450897868</c:v>
                </c:pt>
                <c:pt idx="103" formatCode="0.0">
                  <c:v>-1.8527112779425405</c:v>
                </c:pt>
                <c:pt idx="104" formatCode="0.0">
                  <c:v>-3.0243995043309062</c:v>
                </c:pt>
                <c:pt idx="105" formatCode="0.0">
                  <c:v>-4.6633557493628688</c:v>
                </c:pt>
                <c:pt idx="106" formatCode="0.0">
                  <c:v>-6.9698200734384486</c:v>
                </c:pt>
                <c:pt idx="107" formatCode="0.0">
                  <c:v>-10.402410139578489</c:v>
                </c:pt>
                <c:pt idx="108" formatCode="0.0">
                  <c:v>-16.435572579338665</c:v>
                </c:pt>
                <c:pt idx="109" formatCode="0.0">
                  <c:v>-80.000000000045418</c:v>
                </c:pt>
                <c:pt idx="110" formatCode="0.0">
                  <c:v>-16.741372486348247</c:v>
                </c:pt>
                <c:pt idx="111" formatCode="0.0">
                  <c:v>-11.017883806995668</c:v>
                </c:pt>
                <c:pt idx="112" formatCode="0.0">
                  <c:v>-7.8883024781448583</c:v>
                </c:pt>
                <c:pt idx="113" formatCode="0.0">
                  <c:v>-5.8796646011053504</c:v>
                </c:pt>
                <c:pt idx="114" formatCode="0.0">
                  <c:v>-4.5336421572956382</c:v>
                </c:pt>
                <c:pt idx="115" formatCode="0.0">
                  <c:v>-3.6500633179483915</c:v>
                </c:pt>
                <c:pt idx="116" formatCode="0.0">
                  <c:v>-3.1269971279997049</c:v>
                </c:pt>
                <c:pt idx="117" formatCode="0.0">
                  <c:v>-2.9096218070985778</c:v>
                </c:pt>
                <c:pt idx="118" formatCode="0.0">
                  <c:v>-2.9702853418701536</c:v>
                </c:pt>
                <c:pt idx="119" formatCode="0.0">
                  <c:v>-3.3003622448661263</c:v>
                </c:pt>
                <c:pt idx="120" formatCode="0.0">
                  <c:v>-3.9080041143562942</c:v>
                </c:pt>
                <c:pt idx="121" formatCode="0.0">
                  <c:v>-4.8203854287156309</c:v>
                </c:pt>
                <c:pt idx="122" formatCode="0.0">
                  <c:v>-6.091843170801015</c:v>
                </c:pt>
                <c:pt idx="123" formatCode="0.0">
                  <c:v>-7.8238126788789808</c:v>
                </c:pt>
                <c:pt idx="124" formatCode="0.0">
                  <c:v>-10.215955882495596</c:v>
                </c:pt>
                <c:pt idx="125" formatCode="0.0">
                  <c:v>-13.726073287578886</c:v>
                </c:pt>
                <c:pt idx="126" formatCode="0.0">
                  <c:v>-19.826580512260357</c:v>
                </c:pt>
                <c:pt idx="127" formatCode="0.0">
                  <c:v>-308.48434331000118</c:v>
                </c:pt>
                <c:pt idx="128" formatCode="0.0">
                  <c:v>-20.253811537381633</c:v>
                </c:pt>
                <c:pt idx="129" formatCode="0.0">
                  <c:v>-14.579485716007532</c:v>
                </c:pt>
                <c:pt idx="130" formatCode="0.0">
                  <c:v>-11.493448457374484</c:v>
                </c:pt>
                <c:pt idx="131" formatCode="0.0">
                  <c:v>-9.5222286553458773</c:v>
                </c:pt>
                <c:pt idx="132" formatCode="0.0">
                  <c:v>-8.2069649688123363</c:v>
                </c:pt>
                <c:pt idx="133" formatCode="0.0">
                  <c:v>-7.3469283059168342</c:v>
                </c:pt>
                <c:pt idx="134" formatCode="0.0">
                  <c:v>-6.8396095362969707</c:v>
                </c:pt>
                <c:pt idx="135" formatCode="0.0">
                  <c:v>-6.6295917838723319</c:v>
                </c:pt>
                <c:pt idx="136" formatCode="0.0">
                  <c:v>-6.6886160764827949</c:v>
                </c:pt>
                <c:pt idx="137" formatCode="0.0">
                  <c:v>-7.007444315598792</c:v>
                </c:pt>
                <c:pt idx="138" formatCode="0.0">
                  <c:v>-7.5936172654765421</c:v>
                </c:pt>
                <c:pt idx="139" formatCode="0.0">
                  <c:v>-8.4737090290017374</c:v>
                </c:pt>
                <c:pt idx="140" formatCode="0.0">
                  <c:v>-9.7014765976649446</c:v>
                </c:pt>
                <c:pt idx="141" formatCode="0.0">
                  <c:v>-11.377806813201527</c:v>
                </c:pt>
                <c:pt idx="142" formatCode="0.0">
                  <c:v>-13.701856780438915</c:v>
                </c:pt>
                <c:pt idx="143" formatCode="0.0">
                  <c:v>-17.130978910104279</c:v>
                </c:pt>
                <c:pt idx="144" formatCode="0.0">
                  <c:v>-23.137211136923028</c:v>
                </c:pt>
                <c:pt idx="145" formatCode="0.0">
                  <c:v>-314.57010965505435</c:v>
                </c:pt>
                <c:pt idx="146" formatCode="0.0">
                  <c:v>-23.33497811057558</c:v>
                </c:pt>
                <c:pt idx="147" formatCode="0.0">
                  <c:v>-17.525184828590124</c:v>
                </c:pt>
                <c:pt idx="148" formatCode="0.0">
                  <c:v>-14.289869230228987</c:v>
                </c:pt>
                <c:pt idx="149" formatCode="0.0">
                  <c:v>-12.155735464677594</c:v>
                </c:pt>
                <c:pt idx="150" formatCode="0.0">
                  <c:v>-10.664240903091805</c:v>
                </c:pt>
                <c:pt idx="151" formatCode="0.0">
                  <c:v>-9.6151248640797409</c:v>
                </c:pt>
                <c:pt idx="152" formatCode="0.0">
                  <c:v>-8.9064996579596887</c:v>
                </c:pt>
                <c:pt idx="153" formatCode="0.0">
                  <c:v>-8.483722980081053</c:v>
                </c:pt>
                <c:pt idx="154" formatCode="0.0">
                  <c:v>-8.3194602127712294</c:v>
                </c:pt>
                <c:pt idx="155" formatCode="0.0">
                  <c:v>-8.4055405026591572</c:v>
                </c:pt>
                <c:pt idx="156" formatCode="0.0">
                  <c:v>-8.7507043443930339</c:v>
                </c:pt>
                <c:pt idx="157" formatCode="0.0">
                  <c:v>-9.3828442983876297</c:v>
                </c:pt>
                <c:pt idx="158" formatCode="0.0">
                  <c:v>-10.357137713070259</c:v>
                </c:pt>
                <c:pt idx="159" formatCode="0.0">
                  <c:v>-11.775974182999079</c:v>
                </c:pt>
                <c:pt idx="160" formatCode="0.0">
                  <c:v>-13.840074270902596</c:v>
                </c:pt>
                <c:pt idx="161" formatCode="0.0">
                  <c:v>-17.008391236506331</c:v>
                </c:pt>
                <c:pt idx="162" formatCode="0.0">
                  <c:v>-22.754576936471107</c:v>
                </c:pt>
                <c:pt idx="163" formatCode="0.0">
                  <c:v>-316.08978664899644</c:v>
                </c:pt>
                <c:pt idx="164" formatCode="0.0">
                  <c:v>-22.449260530147107</c:v>
                </c:pt>
                <c:pt idx="165" formatCode="0.0">
                  <c:v>-16.419558378905158</c:v>
                </c:pt>
                <c:pt idx="166" formatCode="0.0">
                  <c:v>-12.988094957421225</c:v>
                </c:pt>
                <c:pt idx="167" formatCode="0.0">
                  <c:v>-10.682172796374918</c:v>
                </c:pt>
                <c:pt idx="168" formatCode="0.0">
                  <c:v>-9.0435231040128681</c:v>
                </c:pt>
                <c:pt idx="169" formatCode="0.0">
                  <c:v>-7.872021164026882</c:v>
                </c:pt>
                <c:pt idx="170" formatCode="0.0">
                  <c:v>-7.0657996955385585</c:v>
                </c:pt>
                <c:pt idx="171" formatCode="0.0">
                  <c:v>-6.5701251434538577</c:v>
                </c:pt>
                <c:pt idx="172" formatCode="0.0">
                  <c:v>-6.3574617502481781</c:v>
                </c:pt>
                <c:pt idx="173" formatCode="0.0">
                  <c:v>-6.4193304949020815</c:v>
                </c:pt>
                <c:pt idx="174" formatCode="0.0">
                  <c:v>-6.764061363209346</c:v>
                </c:pt>
                <c:pt idx="175" formatCode="0.0">
                  <c:v>-7.4190405658224821</c:v>
                </c:pt>
                <c:pt idx="176" formatCode="0.0">
                  <c:v>-8.4388511420542613</c:v>
                </c:pt>
                <c:pt idx="177" formatCode="0.0">
                  <c:v>-9.9252086162722328</c:v>
                </c:pt>
                <c:pt idx="178" formatCode="0.0">
                  <c:v>-12.078085093196416</c:v>
                </c:pt>
                <c:pt idx="179" formatCode="0.0">
                  <c:v>-15.355599308186727</c:v>
                </c:pt>
                <c:pt idx="180" formatCode="0.0">
                  <c:v>-21.230328998515965</c:v>
                </c:pt>
                <c:pt idx="181" formatCode="0.0">
                  <c:v>-99.999999999787178</c:v>
                </c:pt>
                <c:pt idx="182" formatCode="0.0">
                  <c:v>-21.232330752932896</c:v>
                </c:pt>
                <c:pt idx="183" formatCode="0.0">
                  <c:v>-15.356617078342996</c:v>
                </c:pt>
                <c:pt idx="184" formatCode="0.0">
                  <c:v>-12.078782949496517</c:v>
                </c:pt>
                <c:pt idx="185" formatCode="0.0">
                  <c:v>-9.9257532673277975</c:v>
                </c:pt>
                <c:pt idx="186" formatCode="0.0">
                  <c:v>-8.4393101268868911</c:v>
                </c:pt>
                <c:pt idx="187" formatCode="0.0">
                  <c:v>-7.4194487033548118</c:v>
                </c:pt>
                <c:pt idx="188" formatCode="0.0">
                  <c:v>-6.7644398553214211</c:v>
                </c:pt>
                <c:pt idx="189" formatCode="0.0">
                  <c:v>-6.4196942590735055</c:v>
                </c:pt>
                <c:pt idx="190" formatCode="0.0">
                  <c:v>-6.3578229325152593</c:v>
                </c:pt>
                <c:pt idx="191" formatCode="0.0">
                  <c:v>-6.5704952781633796</c:v>
                </c:pt>
                <c:pt idx="192" formatCode="0.0">
                  <c:v>-7.0661915674038802</c:v>
                </c:pt>
                <c:pt idx="193" formatCode="0.0">
                  <c:v>-7.8724511518040341</c:v>
                </c:pt>
                <c:pt idx="194" formatCode="0.0">
                  <c:v>-9.0440151806654541</c:v>
                </c:pt>
                <c:pt idx="195" formatCode="0.0">
                  <c:v>-10.682767044470449</c:v>
                </c:pt>
                <c:pt idx="196" formatCode="0.0">
                  <c:v>-12.988869898037619</c:v>
                </c:pt>
                <c:pt idx="197" formatCode="0.0">
                  <c:v>-16.420708784489964</c:v>
                </c:pt>
                <c:pt idx="198" formatCode="0.0">
                  <c:v>-22.451563906544173</c:v>
                </c:pt>
                <c:pt idx="199" formatCode="0.0">
                  <c:v>-100.00000000022708</c:v>
                </c:pt>
                <c:pt idx="200" formatCode="0.0">
                  <c:v>-22.763244948242068</c:v>
                </c:pt>
                <c:pt idx="201" formatCode="0.0">
                  <c:v>-17.047919423198739</c:v>
                </c:pt>
                <c:pt idx="202" formatCode="0.0">
                  <c:v>-13.931534916282276</c:v>
                </c:pt>
                <c:pt idx="203" formatCode="0.0">
                  <c:v>-11.941749532823309</c:v>
                </c:pt>
                <c:pt idx="204" formatCode="0.0">
                  <c:v>-10.620655142709172</c:v>
                </c:pt>
                <c:pt idx="205" formatCode="0.0">
                  <c:v>-9.7684945596078627</c:v>
                </c:pt>
                <c:pt idx="206" formatCode="0.0">
                  <c:v>-9.2837767525240125</c:v>
                </c:pt>
                <c:pt idx="207" formatCode="0.0">
                  <c:v>-9.1121550743195137</c:v>
                </c:pt>
                <c:pt idx="208" formatCode="0.0">
                  <c:v>-9.2264933727329783</c:v>
                </c:pt>
                <c:pt idx="209" formatCode="0.0">
                  <c:v>-9.6187270770762261</c:v>
                </c:pt>
                <c:pt idx="210" formatCode="0.0">
                  <c:v>-10.2976177134382</c:v>
                </c:pt>
                <c:pt idx="211" formatCode="0.0">
                  <c:v>-11.291002402134197</c:v>
                </c:pt>
                <c:pt idx="212" formatCode="0.0">
                  <c:v>-12.653936563042938</c:v>
                </c:pt>
                <c:pt idx="213" formatCode="0.0">
                  <c:v>-14.488630786691326</c:v>
                </c:pt>
                <c:pt idx="214" formatCode="0.0">
                  <c:v>-16.99557254545461</c:v>
                </c:pt>
                <c:pt idx="215" formatCode="0.0">
                  <c:v>-20.633396502192337</c:v>
                </c:pt>
                <c:pt idx="216" formatCode="0.0">
                  <c:v>-26.875035493882447</c:v>
                </c:pt>
                <c:pt idx="217" formatCode="0.0">
                  <c:v>-99.999999999840384</c:v>
                </c:pt>
                <c:pt idx="218" formatCode="0.0">
                  <c:v>-27.637272260528292</c:v>
                </c:pt>
                <c:pt idx="219" formatCode="0.0">
                  <c:v>-22.153345272786385</c:v>
                </c:pt>
                <c:pt idx="220" formatCode="0.0">
                  <c:v>-19.277468887398058</c:v>
                </c:pt>
                <c:pt idx="221" formatCode="0.0">
                  <c:v>-17.537204229243923</c:v>
                </c:pt>
                <c:pt idx="222" formatCode="0.0">
                  <c:v>-16.475249909705003</c:v>
                </c:pt>
                <c:pt idx="223" formatCode="0.0">
                  <c:v>-15.892643459806745</c:v>
                </c:pt>
                <c:pt idx="224" formatCode="0.0">
                  <c:v>-15.688813707399431</c:v>
                </c:pt>
                <c:pt idx="225" formatCode="0.0">
                  <c:v>-15.810454875810784</c:v>
                </c:pt>
                <c:pt idx="226" formatCode="0.0">
                  <c:v>-16.231604005020699</c:v>
                </c:pt>
                <c:pt idx="227" formatCode="0.0">
                  <c:v>-16.945520821560248</c:v>
                </c:pt>
                <c:pt idx="228" formatCode="0.0">
                  <c:v>-17.962467291884188</c:v>
                </c:pt>
                <c:pt idx="229" formatCode="0.0">
                  <c:v>-19.311989511099263</c:v>
                </c:pt>
                <c:pt idx="230" formatCode="0.0">
                  <c:v>-21.051103421636661</c:v>
                </c:pt>
                <c:pt idx="231" formatCode="0.0">
                  <c:v>-23.284293630127522</c:v>
                </c:pt>
                <c:pt idx="232" formatCode="0.0">
                  <c:v>-26.214742722571749</c:v>
                </c:pt>
                <c:pt idx="233" formatCode="0.0">
                  <c:v>-30.304480090554136</c:v>
                </c:pt>
                <c:pt idx="234" formatCode="0.0">
                  <c:v>-37.032085830264258</c:v>
                </c:pt>
                <c:pt idx="235" formatCode="0.0">
                  <c:v>-100.00000000005456</c:v>
                </c:pt>
                <c:pt idx="236" formatCode="0.0">
                  <c:v>-38.850232163720889</c:v>
                </c:pt>
                <c:pt idx="237" formatCode="0.0">
                  <c:v>-33.973157925151092</c:v>
                </c:pt>
                <c:pt idx="238" formatCode="0.0">
                  <c:v>-31.753869992701258</c:v>
                </c:pt>
                <c:pt idx="239" formatCode="0.0">
                  <c:v>-30.730589552777037</c:v>
                </c:pt>
                <c:pt idx="240" formatCode="0.0">
                  <c:v>-30.456915332881472</c:v>
                </c:pt>
                <c:pt idx="241" formatCode="0.0">
                  <c:v>-30.747144094074102</c:v>
                </c:pt>
                <c:pt idx="242" formatCode="0.0">
                  <c:v>-31.517475701125427</c:v>
                </c:pt>
                <c:pt idx="243" formatCode="0.0">
                  <c:v>-32.736336054013066</c:v>
                </c:pt>
                <c:pt idx="244" formatCode="0.0">
                  <c:v>-34.406607803078813</c:v>
                </c:pt>
                <c:pt idx="245" formatCode="0.0">
                  <c:v>-36.560913549415439</c:v>
                </c:pt>
                <c:pt idx="246" formatCode="0.0">
                  <c:v>-39.26505937128637</c:v>
                </c:pt>
                <c:pt idx="247" formatCode="0.0">
                  <c:v>-42.630314657397534</c:v>
                </c:pt>
                <c:pt idx="248" formatCode="0.0">
                  <c:v>-46.840577684445705</c:v>
                </c:pt>
                <c:pt idx="249" formatCode="0.0">
                  <c:v>-52.211904045779249</c:v>
                </c:pt>
                <c:pt idx="250" formatCode="0.0">
                  <c:v>-59.336413459717335</c:v>
                </c:pt>
                <c:pt idx="251" formatCode="0.0">
                  <c:v>-69.489451655436611</c:v>
                </c:pt>
                <c:pt idx="252" formatCode="0.0">
                  <c:v>-85.794496049889545</c:v>
                </c:pt>
                <c:pt idx="253" formatCode="0.0">
                  <c:v>-100</c:v>
                </c:pt>
                <c:pt idx="254" formatCode="0.0">
                  <c:v>-100</c:v>
                </c:pt>
                <c:pt idx="255" formatCode="0.0">
                  <c:v>-100</c:v>
                </c:pt>
                <c:pt idx="256" formatCode="0.0">
                  <c:v>-100</c:v>
                </c:pt>
                <c:pt idx="257" formatCode="0.0">
                  <c:v>-100</c:v>
                </c:pt>
                <c:pt idx="258" formatCode="0.0">
                  <c:v>-100</c:v>
                </c:pt>
                <c:pt idx="259" formatCode="0.0">
                  <c:v>-100</c:v>
                </c:pt>
                <c:pt idx="260" formatCode="0.0">
                  <c:v>-100</c:v>
                </c:pt>
                <c:pt idx="261" formatCode="0.0">
                  <c:v>-100</c:v>
                </c:pt>
                <c:pt idx="262" formatCode="0.0">
                  <c:v>-100</c:v>
                </c:pt>
                <c:pt idx="263" formatCode="0.0">
                  <c:v>-100</c:v>
                </c:pt>
                <c:pt idx="264" formatCode="0.0">
                  <c:v>-100</c:v>
                </c:pt>
                <c:pt idx="265" formatCode="0.0">
                  <c:v>-100</c:v>
                </c:pt>
                <c:pt idx="266" formatCode="0.0">
                  <c:v>-100</c:v>
                </c:pt>
                <c:pt idx="267" formatCode="0.0">
                  <c:v>-100</c:v>
                </c:pt>
                <c:pt idx="268" formatCode="0.0">
                  <c:v>-100</c:v>
                </c:pt>
                <c:pt idx="269" formatCode="0.0">
                  <c:v>-100</c:v>
                </c:pt>
                <c:pt idx="270" formatCode="0.0">
                  <c:v>-100</c:v>
                </c:pt>
                <c:pt idx="271" formatCode="0.0">
                  <c:v>-100</c:v>
                </c:pt>
                <c:pt idx="272" formatCode="0.0">
                  <c:v>-100</c:v>
                </c:pt>
                <c:pt idx="273" formatCode="0.0">
                  <c:v>-100</c:v>
                </c:pt>
                <c:pt idx="274" formatCode="0.0">
                  <c:v>-100</c:v>
                </c:pt>
                <c:pt idx="275" formatCode="0.0">
                  <c:v>-100</c:v>
                </c:pt>
                <c:pt idx="276" formatCode="0.0">
                  <c:v>-100</c:v>
                </c:pt>
                <c:pt idx="277" formatCode="0.0">
                  <c:v>-100</c:v>
                </c:pt>
              </c:numCache>
            </c:numRef>
          </c:val>
        </c:ser>
        <c:marker val="1"/>
        <c:axId val="113100672"/>
        <c:axId val="113183360"/>
      </c:lineChart>
      <c:catAx>
        <c:axId val="113100672"/>
        <c:scaling>
          <c:orientation val="minMax"/>
        </c:scaling>
        <c:axPos val="b"/>
        <c:majorGridlines/>
        <c:majorTickMark val="none"/>
        <c:tickLblPos val="none"/>
        <c:crossAx val="113183360"/>
        <c:crosses val="autoZero"/>
        <c:auto val="1"/>
        <c:lblAlgn val="ctr"/>
        <c:lblOffset val="100"/>
        <c:tickMarkSkip val="19"/>
      </c:catAx>
      <c:valAx>
        <c:axId val="113183360"/>
        <c:scaling>
          <c:orientation val="minMax"/>
          <c:max val="20"/>
          <c:min val="-60"/>
        </c:scaling>
        <c:axPos val="l"/>
        <c:majorGridlines/>
        <c:numFmt formatCode="General" sourceLinked="1"/>
        <c:tickLblPos val="nextTo"/>
        <c:crossAx val="11310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69471413160736"/>
          <c:y val="0.75554493619332064"/>
          <c:w val="0.21952535059331177"/>
          <c:h val="0.2107492080731288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Sheet1!$F$5:$F$62</c:f>
              <c:numCache>
                <c:formatCode>General</c:formatCode>
                <c:ptCount val="5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 formatCode="0.0">
                  <c:v>10.000007999999999</c:v>
                </c:pt>
                <c:pt idx="20" formatCode="0.0">
                  <c:v>10.000661098351413</c:v>
                </c:pt>
                <c:pt idx="21" formatCode="0.0">
                  <c:v>10.005205959616234</c:v>
                </c:pt>
                <c:pt idx="22" formatCode="0.0">
                  <c:v>10.01711027725238</c:v>
                </c:pt>
                <c:pt idx="23" formatCode="0.0">
                  <c:v>10.039061552508201</c:v>
                </c:pt>
                <c:pt idx="24" formatCode="0.0">
                  <c:v>10.072633248102028</c:v>
                </c:pt>
                <c:pt idx="25" formatCode="0.0">
                  <c:v>10.118036400186522</c:v>
                </c:pt>
                <c:pt idx="26" formatCode="0.0">
                  <c:v>10.173967359397448</c:v>
                </c:pt>
                <c:pt idx="27" formatCode="0.0">
                  <c:v>10.23756469845554</c:v>
                </c:pt>
                <c:pt idx="28" formatCode="0.0">
                  <c:v>10.304481869954852</c:v>
                </c:pt>
                <c:pt idx="29" formatCode="0.0">
                  <c:v>10.369075270892711</c:v>
                </c:pt>
                <c:pt idx="30" formatCode="0.0">
                  <c:v>10.424700345164693</c:v>
                </c:pt>
                <c:pt idx="31" formatCode="0.0">
                  <c:v>10.464101615137753</c:v>
                </c:pt>
                <c:pt idx="32" formatCode="0.0">
                  <c:v>10.479876450719745</c:v>
                </c:pt>
                <c:pt idx="33" formatCode="0.0">
                  <c:v>10.464987300672705</c:v>
                </c:pt>
                <c:pt idx="34" formatCode="0.0">
                  <c:v>10.41329331941753</c:v>
                </c:pt>
                <c:pt idx="35" formatCode="0.0">
                  <c:v>10.320070052385136</c:v>
                </c:pt>
                <c:pt idx="36" formatCode="0.0">
                  <c:v>10.182485246778899</c:v>
                </c:pt>
                <c:pt idx="37" formatCode="0.0">
                  <c:v>10</c:v>
                </c:pt>
                <c:pt idx="38" formatCode="0.0">
                  <c:v>9.7746673229406085</c:v>
                </c:pt>
                <c:pt idx="39" formatCode="0.0">
                  <c:v>9.5113046682691422</c:v>
                </c:pt>
                <c:pt idx="40" formatCode="0.0">
                  <c:v>9.2175228580174409</c:v>
                </c:pt>
                <c:pt idx="41" formatCode="0.0">
                  <c:v>8.9036008672322922</c:v>
                </c:pt>
                <c:pt idx="42" formatCode="0.0">
                  <c:v>8.5822037445804398</c:v>
                </c:pt>
                <c:pt idx="43" formatCode="0.0">
                  <c:v>8.2679491924311233</c:v>
                </c:pt>
                <c:pt idx="44" formatCode="0.0">
                  <c:v>7.9768365749167192</c:v>
                </c:pt>
                <c:pt idx="45" formatCode="0.0">
                  <c:v>7.7255599508583019</c:v>
                </c:pt>
                <c:pt idx="46" formatCode="0.0">
                  <c:v>7.5307337294603593</c:v>
                </c:pt>
                <c:pt idx="47" formatCode="0.0">
                  <c:v>7.4080653432850294</c:v>
                </c:pt>
                <c:pt idx="48" formatCode="0.0">
                  <c:v>7.3715136001431354</c:v>
                </c:pt>
                <c:pt idx="49" formatCode="0.0">
                  <c:v>7.4324738570302991</c:v>
                </c:pt>
                <c:pt idx="50" formatCode="0.0">
                  <c:v>7.5990316816364896</c:v>
                </c:pt>
                <c:pt idx="51" formatCode="0.0">
                  <c:v>7.8753251494496403</c:v>
                </c:pt>
                <c:pt idx="52" formatCode="0.0">
                  <c:v>8.2610523844401023</c:v>
                </c:pt>
                <c:pt idx="53" formatCode="0.0">
                  <c:v>8.7511555052021599</c:v>
                </c:pt>
                <c:pt idx="54" formatCode="0.0">
                  <c:v>9.3357049978400326</c:v>
                </c:pt>
                <c:pt idx="55" formatCode="0.0">
                  <c:v>9.9999999999999982</c:v>
                </c:pt>
                <c:pt idx="56" formatCode="0.0">
                  <c:v>10.724890419175473</c:v>
                </c:pt>
                <c:pt idx="57" formatCode="0.0">
                  <c:v>11.487316651807513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Sheet1!$M$5:$M$62</c:f>
              <c:numCache>
                <c:formatCode>General</c:formatCode>
                <c:ptCount val="5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 formatCode="0.0">
                  <c:v>10.0008</c:v>
                </c:pt>
                <c:pt idx="20" formatCode="0.0">
                  <c:v>10.0008</c:v>
                </c:pt>
                <c:pt idx="21" formatCode="0.0">
                  <c:v>10.0008</c:v>
                </c:pt>
                <c:pt idx="22" formatCode="0.0">
                  <c:v>10.0008</c:v>
                </c:pt>
                <c:pt idx="23" formatCode="0.0">
                  <c:v>10.0008</c:v>
                </c:pt>
                <c:pt idx="24" formatCode="0.0">
                  <c:v>10.0008</c:v>
                </c:pt>
                <c:pt idx="25" formatCode="0.0">
                  <c:v>10.0008</c:v>
                </c:pt>
                <c:pt idx="26" formatCode="0.0">
                  <c:v>10.0008</c:v>
                </c:pt>
                <c:pt idx="27" formatCode="0.0">
                  <c:v>10.0008</c:v>
                </c:pt>
                <c:pt idx="28" formatCode="0.0">
                  <c:v>10.0008</c:v>
                </c:pt>
                <c:pt idx="29" formatCode="0.0">
                  <c:v>10.0008</c:v>
                </c:pt>
                <c:pt idx="30" formatCode="0.0">
                  <c:v>10.0008</c:v>
                </c:pt>
                <c:pt idx="31" formatCode="0.0">
                  <c:v>10.0008</c:v>
                </c:pt>
                <c:pt idx="32" formatCode="0.0">
                  <c:v>10.0008</c:v>
                </c:pt>
                <c:pt idx="33" formatCode="0.0">
                  <c:v>10.0008</c:v>
                </c:pt>
                <c:pt idx="34" formatCode="0.0">
                  <c:v>10.0008</c:v>
                </c:pt>
                <c:pt idx="35" formatCode="0.0">
                  <c:v>10.0008</c:v>
                </c:pt>
                <c:pt idx="36" formatCode="0.0">
                  <c:v>10.0008</c:v>
                </c:pt>
                <c:pt idx="37" formatCode="0.0">
                  <c:v>10.0008</c:v>
                </c:pt>
                <c:pt idx="38" formatCode="0.0">
                  <c:v>10.0008</c:v>
                </c:pt>
                <c:pt idx="39" formatCode="0.0">
                  <c:v>10.0008</c:v>
                </c:pt>
                <c:pt idx="40" formatCode="0.0">
                  <c:v>10.0008</c:v>
                </c:pt>
                <c:pt idx="41" formatCode="0.0">
                  <c:v>10.0008</c:v>
                </c:pt>
                <c:pt idx="42" formatCode="0.0">
                  <c:v>10.0008</c:v>
                </c:pt>
                <c:pt idx="43" formatCode="0.0">
                  <c:v>10.0008</c:v>
                </c:pt>
                <c:pt idx="44" formatCode="0.0">
                  <c:v>10.0008</c:v>
                </c:pt>
                <c:pt idx="45" formatCode="0.0">
                  <c:v>10.0008</c:v>
                </c:pt>
                <c:pt idx="46" formatCode="0.0">
                  <c:v>10.0008</c:v>
                </c:pt>
                <c:pt idx="47" formatCode="0.0">
                  <c:v>10.0008</c:v>
                </c:pt>
                <c:pt idx="48" formatCode="0.0">
                  <c:v>10.0008</c:v>
                </c:pt>
                <c:pt idx="49" formatCode="0.0">
                  <c:v>10.0008</c:v>
                </c:pt>
                <c:pt idx="50" formatCode="0.0">
                  <c:v>10.0008</c:v>
                </c:pt>
                <c:pt idx="51" formatCode="0.0">
                  <c:v>10.0008</c:v>
                </c:pt>
                <c:pt idx="52" formatCode="0.0">
                  <c:v>10.0008</c:v>
                </c:pt>
                <c:pt idx="53" formatCode="0.0">
                  <c:v>10.0008</c:v>
                </c:pt>
                <c:pt idx="54" formatCode="0.0">
                  <c:v>10.0008</c:v>
                </c:pt>
                <c:pt idx="55" formatCode="0.0">
                  <c:v>10.0008</c:v>
                </c:pt>
                <c:pt idx="56" formatCode="0.0">
                  <c:v>10.0008</c:v>
                </c:pt>
                <c:pt idx="57" formatCode="0.0">
                  <c:v>10.0008</c:v>
                </c:pt>
              </c:numCache>
            </c:numRef>
          </c:val>
        </c:ser>
        <c:marker val="1"/>
        <c:axId val="81597952"/>
        <c:axId val="81599872"/>
      </c:lineChart>
      <c:catAx>
        <c:axId val="81597952"/>
        <c:scaling>
          <c:orientation val="minMax"/>
        </c:scaling>
        <c:axPos val="b"/>
        <c:tickLblPos val="nextTo"/>
        <c:crossAx val="81599872"/>
        <c:crosses val="autoZero"/>
        <c:auto val="1"/>
        <c:lblAlgn val="ctr"/>
        <c:lblOffset val="100"/>
      </c:catAx>
      <c:valAx>
        <c:axId val="81599872"/>
        <c:scaling>
          <c:orientation val="minMax"/>
        </c:scaling>
        <c:axPos val="l"/>
        <c:majorGridlines/>
        <c:numFmt formatCode="General" sourceLinked="1"/>
        <c:tickLblPos val="nextTo"/>
        <c:crossAx val="8159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257175</xdr:colOff>
      <xdr:row>4</xdr:row>
      <xdr:rowOff>9525</xdr:rowOff>
    </xdr:from>
    <xdr:to>
      <xdr:col>29</xdr:col>
      <xdr:colOff>47625</xdr:colOff>
      <xdr:row>33</xdr:row>
      <xdr:rowOff>9525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133350</xdr:colOff>
      <xdr:row>42</xdr:row>
      <xdr:rowOff>152400</xdr:rowOff>
    </xdr:from>
    <xdr:to>
      <xdr:col>33</xdr:col>
      <xdr:colOff>438150</xdr:colOff>
      <xdr:row>57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0.68447</cdr:x>
      <cdr:y>0.0069</cdr:y>
    </cdr:from>
    <cdr:to>
      <cdr:x>0.99353</cdr:x>
      <cdr:y>0.13276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9074" y="38101"/>
          <a:ext cx="1819276" cy="695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Reflection = -6 dB</a:t>
          </a:r>
        </a:p>
        <a:p xmlns:a="http://schemas.openxmlformats.org/drawingml/2006/main">
          <a:r>
            <a:rPr lang="en-US" sz="1800"/>
            <a:t>         Delay = 2.5 </a:t>
          </a:r>
          <a:r>
            <a:rPr lang="en-US" sz="1800">
              <a:latin typeface="Symbol" pitchFamily="18" charset="2"/>
            </a:rPr>
            <a:t>l</a:t>
          </a:r>
          <a:r>
            <a:rPr lang="en-US" sz="1800"/>
            <a:t> </a:t>
          </a:r>
        </a:p>
      </cdr:txBody>
    </cdr:sp>
  </cdr:relSizeAnchor>
  <cdr:relSizeAnchor xmlns:cdr="http://schemas.openxmlformats.org/drawingml/2006/chartDrawing">
    <cdr:from>
      <cdr:x>0.02427</cdr:x>
      <cdr:y>0.27586</cdr:y>
    </cdr:from>
    <cdr:to>
      <cdr:x>0.10841</cdr:x>
      <cdr:y>0.35172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2875" y="1524000"/>
          <a:ext cx="4953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dB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84"/>
  <sheetViews>
    <sheetView tabSelected="1" zoomScaleNormal="100" workbookViewId="0">
      <selection activeCell="B7" sqref="B7"/>
    </sheetView>
  </sheetViews>
  <sheetFormatPr defaultRowHeight="15"/>
  <cols>
    <col min="2" max="2" width="9.140625" style="2"/>
    <col min="3" max="4" width="9.140625" style="1"/>
    <col min="5" max="5" width="9.140625" style="8"/>
    <col min="7" max="7" width="4.85546875" customWidth="1"/>
    <col min="8" max="8" width="9.28515625" style="2" bestFit="1" customWidth="1"/>
    <col min="11" max="11" width="9.140625" style="11"/>
    <col min="12" max="12" width="3.140625" style="11" customWidth="1"/>
    <col min="14" max="15" width="9.140625" style="14"/>
    <col min="16" max="16" width="3.140625" style="14" customWidth="1"/>
  </cols>
  <sheetData>
    <row r="2" spans="1:18">
      <c r="B2" s="16" t="s">
        <v>14</v>
      </c>
    </row>
    <row r="3" spans="1:18">
      <c r="F3" s="5" t="s">
        <v>12</v>
      </c>
      <c r="G3" s="5"/>
      <c r="M3" s="5" t="s">
        <v>12</v>
      </c>
      <c r="Q3" s="5" t="s">
        <v>12</v>
      </c>
      <c r="R3" s="5" t="s">
        <v>12</v>
      </c>
    </row>
    <row r="4" spans="1:18" s="16" customFormat="1">
      <c r="B4" s="4" t="s">
        <v>15</v>
      </c>
      <c r="C4" s="7"/>
      <c r="D4" s="7"/>
      <c r="E4" s="9"/>
      <c r="F4" s="6" t="s">
        <v>9</v>
      </c>
      <c r="G4" s="6"/>
      <c r="H4" s="4"/>
      <c r="K4" s="17"/>
      <c r="L4" s="17"/>
      <c r="M4" s="6" t="s">
        <v>10</v>
      </c>
      <c r="N4" s="18"/>
      <c r="O4" s="18"/>
      <c r="P4" s="18"/>
      <c r="Q4" s="6" t="s">
        <v>6</v>
      </c>
      <c r="R4" s="6" t="s">
        <v>11</v>
      </c>
    </row>
    <row r="5" spans="1:18">
      <c r="A5" s="2"/>
      <c r="F5" s="20">
        <v>10</v>
      </c>
      <c r="M5" s="20">
        <v>10</v>
      </c>
      <c r="Q5" s="20">
        <v>-60</v>
      </c>
      <c r="R5" s="22">
        <v>-60</v>
      </c>
    </row>
    <row r="6" spans="1:18">
      <c r="A6" s="2"/>
      <c r="F6" s="20">
        <v>10</v>
      </c>
      <c r="M6" s="20">
        <v>10</v>
      </c>
      <c r="Q6" s="20">
        <v>-60</v>
      </c>
      <c r="R6" s="20">
        <v>-60</v>
      </c>
    </row>
    <row r="7" spans="1:18">
      <c r="A7" s="2"/>
      <c r="F7" s="20">
        <v>10</v>
      </c>
      <c r="M7" s="20">
        <v>10</v>
      </c>
      <c r="Q7" s="20">
        <v>-60</v>
      </c>
      <c r="R7" s="20">
        <v>-60</v>
      </c>
    </row>
    <row r="8" spans="1:18">
      <c r="A8" s="2"/>
      <c r="F8" s="20">
        <v>10</v>
      </c>
      <c r="M8" s="20">
        <v>10</v>
      </c>
      <c r="Q8" s="20">
        <v>-60</v>
      </c>
      <c r="R8" s="20">
        <v>-60</v>
      </c>
    </row>
    <row r="9" spans="1:18">
      <c r="A9" s="2"/>
      <c r="F9" s="20">
        <v>10</v>
      </c>
      <c r="M9" s="20">
        <v>10</v>
      </c>
      <c r="Q9" s="20">
        <v>-60</v>
      </c>
      <c r="R9" s="20">
        <v>-60</v>
      </c>
    </row>
    <row r="10" spans="1:18">
      <c r="A10" s="2"/>
      <c r="F10" s="20">
        <v>10</v>
      </c>
      <c r="M10" s="20">
        <v>10</v>
      </c>
      <c r="Q10" s="20">
        <v>-60</v>
      </c>
      <c r="R10" s="20">
        <v>-60</v>
      </c>
    </row>
    <row r="11" spans="1:18">
      <c r="A11" s="2"/>
      <c r="F11" s="20">
        <v>10</v>
      </c>
      <c r="M11" s="20">
        <v>10</v>
      </c>
      <c r="Q11" s="20">
        <v>-60</v>
      </c>
      <c r="R11" s="20">
        <v>-60</v>
      </c>
    </row>
    <row r="12" spans="1:18">
      <c r="A12" s="2"/>
      <c r="F12" s="20">
        <v>10</v>
      </c>
      <c r="M12" s="20">
        <v>10</v>
      </c>
      <c r="Q12" s="20">
        <v>-60</v>
      </c>
      <c r="R12" s="20">
        <v>-60</v>
      </c>
    </row>
    <row r="13" spans="1:18">
      <c r="A13" s="2"/>
      <c r="F13" s="20">
        <v>10</v>
      </c>
      <c r="M13" s="20">
        <v>10</v>
      </c>
      <c r="Q13" s="20">
        <v>-60</v>
      </c>
      <c r="R13" s="20">
        <v>-60</v>
      </c>
    </row>
    <row r="14" spans="1:18">
      <c r="A14" s="2"/>
      <c r="F14" s="20">
        <v>10</v>
      </c>
      <c r="M14" s="20">
        <v>10</v>
      </c>
      <c r="Q14" s="20">
        <v>-60</v>
      </c>
      <c r="R14" s="20">
        <v>-60</v>
      </c>
    </row>
    <row r="15" spans="1:18">
      <c r="A15" s="2"/>
      <c r="F15" s="20">
        <v>10</v>
      </c>
      <c r="M15" s="20">
        <v>10</v>
      </c>
      <c r="Q15" s="20">
        <v>-60</v>
      </c>
      <c r="R15" s="20">
        <v>-60</v>
      </c>
    </row>
    <row r="16" spans="1:18">
      <c r="A16" s="2"/>
      <c r="F16" s="20">
        <v>10</v>
      </c>
      <c r="M16" s="20">
        <v>10</v>
      </c>
      <c r="Q16" s="20">
        <v>-60</v>
      </c>
      <c r="R16" s="20">
        <v>-60</v>
      </c>
    </row>
    <row r="17" spans="1:18">
      <c r="A17" s="2"/>
      <c r="F17" s="20">
        <v>10</v>
      </c>
      <c r="M17" s="20">
        <v>10</v>
      </c>
      <c r="Q17" s="20">
        <v>-60</v>
      </c>
      <c r="R17" s="20">
        <v>-60</v>
      </c>
    </row>
    <row r="18" spans="1:18">
      <c r="A18" s="2"/>
      <c r="F18" s="20">
        <v>10</v>
      </c>
      <c r="M18" s="20">
        <v>10</v>
      </c>
      <c r="Q18" s="20">
        <v>-60</v>
      </c>
      <c r="R18" s="20">
        <v>-60</v>
      </c>
    </row>
    <row r="19" spans="1:18">
      <c r="A19" s="2"/>
      <c r="F19" s="20">
        <v>10</v>
      </c>
      <c r="M19" s="20">
        <v>10</v>
      </c>
      <c r="Q19" s="20">
        <v>-60</v>
      </c>
      <c r="R19" s="20">
        <v>-60</v>
      </c>
    </row>
    <row r="20" spans="1:18">
      <c r="A20" s="2"/>
      <c r="F20" s="20">
        <v>10</v>
      </c>
      <c r="M20" s="20">
        <v>10</v>
      </c>
      <c r="Q20" s="20">
        <v>-60</v>
      </c>
      <c r="R20" s="20">
        <v>-60</v>
      </c>
    </row>
    <row r="21" spans="1:18">
      <c r="A21" s="2"/>
      <c r="F21" s="20">
        <v>10</v>
      </c>
      <c r="J21" s="6" t="s">
        <v>5</v>
      </c>
      <c r="K21" s="12">
        <v>0.5</v>
      </c>
      <c r="L21" s="12"/>
      <c r="M21" s="20">
        <v>10</v>
      </c>
      <c r="Q21" s="20">
        <v>-60</v>
      </c>
      <c r="R21" s="20">
        <v>-60</v>
      </c>
    </row>
    <row r="22" spans="1:18">
      <c r="A22" s="2"/>
      <c r="B22" s="2" t="s">
        <v>0</v>
      </c>
      <c r="C22" s="1" t="s">
        <v>1</v>
      </c>
      <c r="D22" s="1" t="s">
        <v>13</v>
      </c>
      <c r="E22" s="9" t="s">
        <v>3</v>
      </c>
      <c r="F22" s="20">
        <v>10</v>
      </c>
      <c r="H22" s="2" t="s">
        <v>0</v>
      </c>
      <c r="I22" s="1" t="s">
        <v>1</v>
      </c>
      <c r="J22" s="3" t="s">
        <v>2</v>
      </c>
      <c r="K22" s="19" t="s">
        <v>4</v>
      </c>
      <c r="L22" s="13"/>
      <c r="M22" s="20">
        <v>10</v>
      </c>
      <c r="N22" s="14" t="s">
        <v>6</v>
      </c>
      <c r="O22" s="14" t="s">
        <v>7</v>
      </c>
      <c r="Q22" s="20">
        <v>-60</v>
      </c>
      <c r="R22" s="20">
        <v>-60</v>
      </c>
    </row>
    <row r="23" spans="1:18">
      <c r="A23" s="2"/>
      <c r="F23" s="20">
        <v>10</v>
      </c>
      <c r="M23" s="20">
        <v>10</v>
      </c>
      <c r="Q23" s="20">
        <v>-60</v>
      </c>
      <c r="R23" s="20">
        <v>-60</v>
      </c>
    </row>
    <row r="24" spans="1:18">
      <c r="A24" s="2" t="s">
        <v>8</v>
      </c>
      <c r="B24" s="25">
        <v>0</v>
      </c>
      <c r="C24" s="1">
        <f>(B24/180)*PI()</f>
        <v>0</v>
      </c>
      <c r="D24" s="26">
        <f>B24/360</f>
        <v>0</v>
      </c>
      <c r="E24" s="8">
        <v>9.9999999999999995E-7</v>
      </c>
      <c r="F24" s="21">
        <f>10+8*E24</f>
        <v>10.000007999999999</v>
      </c>
      <c r="G24" s="15"/>
      <c r="K24" s="11">
        <v>1E-4</v>
      </c>
      <c r="L24" s="13"/>
      <c r="M24" s="21">
        <f>10+8*K24</f>
        <v>10.0008</v>
      </c>
      <c r="N24" s="14">
        <f>20*LOG(ABS(E24+K24))</f>
        <v>-79.913572524347146</v>
      </c>
      <c r="O24" s="14">
        <f>20*LOG(ABS(E24-K24))</f>
        <v>-80.087296108049003</v>
      </c>
      <c r="Q24" s="21">
        <f>N24</f>
        <v>-79.913572524347146</v>
      </c>
      <c r="R24" s="21">
        <f>O24</f>
        <v>-80.087296108049003</v>
      </c>
    </row>
    <row r="25" spans="1:18">
      <c r="B25" s="25">
        <v>10</v>
      </c>
      <c r="C25" s="1">
        <f t="shared" ref="C25:C88" si="0">(B25/180)*PI()</f>
        <v>0.17453292519943295</v>
      </c>
      <c r="D25" s="26">
        <f t="shared" ref="D25:D88" si="1">B25/360</f>
        <v>2.7777777777777776E-2</v>
      </c>
      <c r="E25" s="8">
        <f t="shared" ref="E25:E60" si="2">(0.5-0.5*COS(C25/4))*SIN(C25)</f>
        <v>8.2637293926553481E-5</v>
      </c>
      <c r="F25" s="21">
        <f t="shared" ref="F25:F88" si="3">10+8*E25</f>
        <v>10.000661098351413</v>
      </c>
      <c r="G25" s="15"/>
      <c r="K25" s="11">
        <v>1E-4</v>
      </c>
      <c r="L25" s="13"/>
      <c r="M25" s="21">
        <f t="shared" ref="M25:M59" si="4">10+8*K25</f>
        <v>10.0008</v>
      </c>
      <c r="N25" s="14">
        <f t="shared" ref="N25:N59" si="5">20*LOG(ABS(E25+K25))</f>
        <v>-74.768210725217557</v>
      </c>
      <c r="O25" s="14">
        <f t="shared" ref="O25:O59" si="6">20*LOG(ABS(E25-K25))</f>
        <v>-95.207651733907781</v>
      </c>
      <c r="Q25" s="21">
        <f t="shared" ref="Q25:Q86" si="7">N25</f>
        <v>-74.768210725217557</v>
      </c>
      <c r="R25" s="21">
        <f t="shared" ref="R25:R86" si="8">O25</f>
        <v>-95.207651733907781</v>
      </c>
    </row>
    <row r="26" spans="1:18">
      <c r="B26" s="25">
        <v>20</v>
      </c>
      <c r="C26" s="1">
        <f t="shared" si="0"/>
        <v>0.3490658503988659</v>
      </c>
      <c r="D26" s="26">
        <f t="shared" si="1"/>
        <v>5.5555555555555552E-2</v>
      </c>
      <c r="E26" s="8">
        <f t="shared" si="2"/>
        <v>6.5074495202931462E-4</v>
      </c>
      <c r="F26" s="21">
        <f t="shared" si="3"/>
        <v>10.005205959616234</v>
      </c>
      <c r="G26" s="15"/>
      <c r="K26" s="11">
        <v>1E-4</v>
      </c>
      <c r="L26" s="13"/>
      <c r="M26" s="21">
        <f t="shared" si="4"/>
        <v>10.0008</v>
      </c>
      <c r="N26" s="14">
        <f t="shared" si="5"/>
        <v>-62.490151585861248</v>
      </c>
      <c r="O26" s="14">
        <f t="shared" si="6"/>
        <v>-65.180989495558805</v>
      </c>
      <c r="Q26" s="21">
        <f t="shared" si="7"/>
        <v>-62.490151585861248</v>
      </c>
      <c r="R26" s="21">
        <f t="shared" si="8"/>
        <v>-65.180989495558805</v>
      </c>
    </row>
    <row r="27" spans="1:18">
      <c r="B27" s="25">
        <v>30</v>
      </c>
      <c r="C27" s="1">
        <f t="shared" si="0"/>
        <v>0.52359877559829882</v>
      </c>
      <c r="D27" s="26">
        <f t="shared" si="1"/>
        <v>8.3333333333333329E-2</v>
      </c>
      <c r="E27" s="8">
        <f t="shared" si="2"/>
        <v>2.138784656547404E-3</v>
      </c>
      <c r="F27" s="21">
        <f t="shared" si="3"/>
        <v>10.01711027725238</v>
      </c>
      <c r="G27" s="15"/>
      <c r="K27" s="11">
        <v>1E-4</v>
      </c>
      <c r="L27" s="13"/>
      <c r="M27" s="21">
        <f t="shared" si="4"/>
        <v>10.0008</v>
      </c>
      <c r="N27" s="14">
        <f t="shared" si="5"/>
        <v>-52.999753563621596</v>
      </c>
      <c r="O27" s="14">
        <f t="shared" si="6"/>
        <v>-53.812572869548383</v>
      </c>
      <c r="Q27" s="21">
        <f t="shared" si="7"/>
        <v>-52.999753563621596</v>
      </c>
      <c r="R27" s="21">
        <f t="shared" si="8"/>
        <v>-53.812572869548383</v>
      </c>
    </row>
    <row r="28" spans="1:18">
      <c r="B28" s="25">
        <v>40</v>
      </c>
      <c r="C28" s="1">
        <f t="shared" si="0"/>
        <v>0.69813170079773179</v>
      </c>
      <c r="D28" s="26">
        <f t="shared" si="1"/>
        <v>0.1111111111111111</v>
      </c>
      <c r="E28" s="8">
        <f t="shared" si="2"/>
        <v>4.882694063525166E-3</v>
      </c>
      <c r="F28" s="21">
        <f t="shared" si="3"/>
        <v>10.039061552508201</v>
      </c>
      <c r="G28" s="15"/>
      <c r="K28" s="11">
        <v>1E-4</v>
      </c>
      <c r="L28" s="13"/>
      <c r="M28" s="21">
        <f t="shared" si="4"/>
        <v>10.0008</v>
      </c>
      <c r="N28" s="14">
        <f t="shared" si="5"/>
        <v>-46.050715552190901</v>
      </c>
      <c r="O28" s="14">
        <f t="shared" si="6"/>
        <v>-46.406547978514325</v>
      </c>
      <c r="Q28" s="21">
        <f t="shared" si="7"/>
        <v>-46.050715552190901</v>
      </c>
      <c r="R28" s="21">
        <f t="shared" si="8"/>
        <v>-46.406547978514325</v>
      </c>
    </row>
    <row r="29" spans="1:18">
      <c r="B29" s="25">
        <v>50</v>
      </c>
      <c r="C29" s="1">
        <f t="shared" si="0"/>
        <v>0.87266462599716477</v>
      </c>
      <c r="D29" s="26">
        <f t="shared" si="1"/>
        <v>0.1388888888888889</v>
      </c>
      <c r="E29" s="8">
        <f t="shared" si="2"/>
        <v>9.0791560127534334E-3</v>
      </c>
      <c r="F29" s="21">
        <f t="shared" si="3"/>
        <v>10.072633248102028</v>
      </c>
      <c r="G29" s="15"/>
      <c r="K29" s="11">
        <v>1E-4</v>
      </c>
      <c r="L29" s="13"/>
      <c r="M29" s="21">
        <f t="shared" si="4"/>
        <v>10.0008</v>
      </c>
      <c r="N29" s="14">
        <f t="shared" si="5"/>
        <v>-40.743944972607771</v>
      </c>
      <c r="O29" s="14">
        <f t="shared" si="6"/>
        <v>-40.935289650238957</v>
      </c>
      <c r="Q29" s="21">
        <f t="shared" si="7"/>
        <v>-40.743944972607771</v>
      </c>
      <c r="R29" s="21">
        <f t="shared" si="8"/>
        <v>-40.935289650238957</v>
      </c>
    </row>
    <row r="30" spans="1:18">
      <c r="B30" s="25">
        <v>60</v>
      </c>
      <c r="C30" s="1">
        <f t="shared" si="0"/>
        <v>1.0471975511965976</v>
      </c>
      <c r="D30" s="26">
        <f t="shared" si="1"/>
        <v>0.16666666666666666</v>
      </c>
      <c r="E30" s="8">
        <f t="shared" si="2"/>
        <v>1.4754550023315358E-2</v>
      </c>
      <c r="F30" s="21">
        <f t="shared" si="3"/>
        <v>10.118036400186522</v>
      </c>
      <c r="G30" s="15"/>
      <c r="K30" s="11">
        <v>1E-4</v>
      </c>
      <c r="L30" s="13"/>
      <c r="M30" s="21">
        <f t="shared" si="4"/>
        <v>10.0008</v>
      </c>
      <c r="N30" s="14">
        <f t="shared" si="5"/>
        <v>-36.562809987742838</v>
      </c>
      <c r="O30" s="14">
        <f t="shared" si="6"/>
        <v>-36.68055024582975</v>
      </c>
      <c r="Q30" s="21">
        <f t="shared" si="7"/>
        <v>-36.562809987742838</v>
      </c>
      <c r="R30" s="21">
        <f t="shared" si="8"/>
        <v>-36.68055024582975</v>
      </c>
    </row>
    <row r="31" spans="1:18">
      <c r="B31" s="25">
        <v>70</v>
      </c>
      <c r="C31" s="1">
        <f t="shared" si="0"/>
        <v>1.2217304763960306</v>
      </c>
      <c r="D31" s="26">
        <f t="shared" si="1"/>
        <v>0.19444444444444445</v>
      </c>
      <c r="E31" s="8">
        <f t="shared" si="2"/>
        <v>2.1745919924680952E-2</v>
      </c>
      <c r="F31" s="21">
        <f t="shared" si="3"/>
        <v>10.173967359397448</v>
      </c>
      <c r="G31" s="15"/>
      <c r="K31" s="11">
        <v>1E-4</v>
      </c>
      <c r="L31" s="13"/>
      <c r="M31" s="21">
        <f t="shared" si="4"/>
        <v>10.0008</v>
      </c>
      <c r="N31" s="14">
        <f t="shared" si="5"/>
        <v>-33.21259325136036</v>
      </c>
      <c r="O31" s="14">
        <f t="shared" si="6"/>
        <v>-33.292479049663228</v>
      </c>
      <c r="Q31" s="21">
        <f t="shared" si="7"/>
        <v>-33.21259325136036</v>
      </c>
      <c r="R31" s="21">
        <f t="shared" si="8"/>
        <v>-33.292479049663228</v>
      </c>
    </row>
    <row r="32" spans="1:18">
      <c r="B32" s="25">
        <v>80</v>
      </c>
      <c r="C32" s="1">
        <f t="shared" si="0"/>
        <v>1.3962634015954636</v>
      </c>
      <c r="D32" s="26">
        <f t="shared" si="1"/>
        <v>0.22222222222222221</v>
      </c>
      <c r="E32" s="8">
        <f t="shared" si="2"/>
        <v>2.9695587306942332E-2</v>
      </c>
      <c r="F32" s="21">
        <f t="shared" si="3"/>
        <v>10.23756469845554</v>
      </c>
      <c r="G32" s="15"/>
      <c r="K32" s="11">
        <v>1E-4</v>
      </c>
      <c r="L32" s="13"/>
      <c r="M32" s="21">
        <f t="shared" si="4"/>
        <v>10.0008</v>
      </c>
      <c r="N32" s="14">
        <f t="shared" si="5"/>
        <v>-30.516960993741492</v>
      </c>
      <c r="O32" s="14">
        <f t="shared" si="6"/>
        <v>-30.575460745784824</v>
      </c>
      <c r="Q32" s="21">
        <f t="shared" si="7"/>
        <v>-30.516960993741492</v>
      </c>
      <c r="R32" s="21">
        <f t="shared" si="8"/>
        <v>-30.575460745784824</v>
      </c>
    </row>
    <row r="33" spans="2:18">
      <c r="B33" s="25">
        <v>90</v>
      </c>
      <c r="C33" s="1">
        <f t="shared" si="0"/>
        <v>1.5707963267948966</v>
      </c>
      <c r="D33" s="26">
        <f t="shared" si="1"/>
        <v>0.25</v>
      </c>
      <c r="E33" s="8">
        <f t="shared" si="2"/>
        <v>3.8060233744356631E-2</v>
      </c>
      <c r="F33" s="21">
        <f t="shared" si="3"/>
        <v>10.304481869954852</v>
      </c>
      <c r="G33" s="15"/>
      <c r="K33" s="11">
        <v>1E-4</v>
      </c>
      <c r="L33" s="13"/>
      <c r="M33" s="21">
        <f t="shared" si="4"/>
        <v>10.0008</v>
      </c>
      <c r="N33" s="14">
        <f t="shared" si="5"/>
        <v>-28.36777947517994</v>
      </c>
      <c r="O33" s="14">
        <f t="shared" si="6"/>
        <v>-28.413422440399788</v>
      </c>
      <c r="Q33" s="21">
        <f t="shared" si="7"/>
        <v>-28.36777947517994</v>
      </c>
      <c r="R33" s="21">
        <f t="shared" si="8"/>
        <v>-28.413422440399788</v>
      </c>
    </row>
    <row r="34" spans="2:18">
      <c r="B34" s="25">
        <v>100</v>
      </c>
      <c r="C34" s="1">
        <f t="shared" si="0"/>
        <v>1.7453292519943295</v>
      </c>
      <c r="D34" s="26">
        <f t="shared" si="1"/>
        <v>0.27777777777777779</v>
      </c>
      <c r="E34" s="8">
        <f t="shared" si="2"/>
        <v>4.6134408861589024E-2</v>
      </c>
      <c r="F34" s="21">
        <f t="shared" si="3"/>
        <v>10.369075270892711</v>
      </c>
      <c r="G34" s="15"/>
      <c r="K34" s="11">
        <v>1E-4</v>
      </c>
      <c r="L34" s="13"/>
      <c r="M34" s="21">
        <f t="shared" si="4"/>
        <v>10.0008</v>
      </c>
      <c r="N34" s="14">
        <f t="shared" si="5"/>
        <v>-26.700693815009618</v>
      </c>
      <c r="O34" s="14">
        <f t="shared" si="6"/>
        <v>-26.738348587036398</v>
      </c>
      <c r="Q34" s="21">
        <f t="shared" si="7"/>
        <v>-26.700693815009618</v>
      </c>
      <c r="R34" s="21">
        <f t="shared" si="8"/>
        <v>-26.738348587036398</v>
      </c>
    </row>
    <row r="35" spans="2:18">
      <c r="B35" s="25">
        <v>110</v>
      </c>
      <c r="C35" s="1">
        <f t="shared" si="0"/>
        <v>1.9198621771937625</v>
      </c>
      <c r="D35" s="26">
        <f t="shared" si="1"/>
        <v>0.30555555555555558</v>
      </c>
      <c r="E35" s="8">
        <f t="shared" si="2"/>
        <v>5.3087543145586523E-2</v>
      </c>
      <c r="F35" s="21">
        <f t="shared" si="3"/>
        <v>10.424700345164693</v>
      </c>
      <c r="G35" s="15"/>
      <c r="K35" s="11">
        <v>1E-4</v>
      </c>
      <c r="L35" s="13"/>
      <c r="M35" s="21">
        <f t="shared" si="4"/>
        <v>10.0008</v>
      </c>
      <c r="N35" s="14">
        <f t="shared" si="5"/>
        <v>-25.483801405454454</v>
      </c>
      <c r="O35" s="14">
        <f t="shared" si="6"/>
        <v>-25.516524335907327</v>
      </c>
      <c r="Q35" s="21">
        <f t="shared" si="7"/>
        <v>-25.483801405454454</v>
      </c>
      <c r="R35" s="21">
        <f t="shared" si="8"/>
        <v>-25.516524335907327</v>
      </c>
    </row>
    <row r="36" spans="2:18">
      <c r="B36" s="25">
        <v>120</v>
      </c>
      <c r="C36" s="1">
        <f t="shared" si="0"/>
        <v>2.0943951023931953</v>
      </c>
      <c r="D36" s="26">
        <f t="shared" si="1"/>
        <v>0.33333333333333331</v>
      </c>
      <c r="E36" s="8">
        <f t="shared" si="2"/>
        <v>5.8012701892219298E-2</v>
      </c>
      <c r="F36" s="21">
        <f t="shared" si="3"/>
        <v>10.464101615137753</v>
      </c>
      <c r="G36" s="15"/>
      <c r="K36" s="11">
        <v>1E-4</v>
      </c>
      <c r="L36" s="13"/>
      <c r="M36" s="21">
        <f t="shared" si="4"/>
        <v>10.0008</v>
      </c>
      <c r="N36" s="14">
        <f t="shared" si="5"/>
        <v>-24.71457864004481</v>
      </c>
      <c r="O36" s="14">
        <f t="shared" si="6"/>
        <v>-24.744523455430784</v>
      </c>
      <c r="Q36" s="21">
        <f t="shared" si="7"/>
        <v>-24.71457864004481</v>
      </c>
      <c r="R36" s="21">
        <f t="shared" si="8"/>
        <v>-24.744523455430784</v>
      </c>
    </row>
    <row r="37" spans="2:18">
      <c r="B37" s="25">
        <v>130</v>
      </c>
      <c r="C37" s="1">
        <f t="shared" si="0"/>
        <v>2.2689280275926285</v>
      </c>
      <c r="D37" s="26">
        <f t="shared" si="1"/>
        <v>0.3611111111111111</v>
      </c>
      <c r="E37" s="8">
        <f t="shared" si="2"/>
        <v>5.9984556339968124E-2</v>
      </c>
      <c r="F37" s="21">
        <f t="shared" si="3"/>
        <v>10.479876450719745</v>
      </c>
      <c r="G37" s="15"/>
      <c r="K37" s="11">
        <v>1E-4</v>
      </c>
      <c r="L37" s="13"/>
      <c r="M37" s="21">
        <f t="shared" si="4"/>
        <v>10.0008</v>
      </c>
      <c r="N37" s="14">
        <f t="shared" si="5"/>
        <v>-24.424742825578466</v>
      </c>
      <c r="O37" s="14">
        <f t="shared" si="6"/>
        <v>-24.453703272115682</v>
      </c>
      <c r="Q37" s="21">
        <f t="shared" si="7"/>
        <v>-24.424742825578466</v>
      </c>
      <c r="R37" s="21">
        <f t="shared" si="8"/>
        <v>-24.453703272115682</v>
      </c>
    </row>
    <row r="38" spans="2:18">
      <c r="B38" s="25">
        <v>140</v>
      </c>
      <c r="C38" s="1">
        <f t="shared" si="0"/>
        <v>2.4434609527920612</v>
      </c>
      <c r="D38" s="26">
        <f t="shared" si="1"/>
        <v>0.3888888888888889</v>
      </c>
      <c r="E38" s="8">
        <f t="shared" si="2"/>
        <v>5.8123412584088062E-2</v>
      </c>
      <c r="F38" s="21">
        <f t="shared" si="3"/>
        <v>10.464987300672705</v>
      </c>
      <c r="G38" s="15"/>
      <c r="K38" s="11">
        <v>1E-4</v>
      </c>
      <c r="L38" s="13"/>
      <c r="M38" s="21">
        <f t="shared" si="4"/>
        <v>10.0008</v>
      </c>
      <c r="N38" s="14">
        <f t="shared" si="5"/>
        <v>-24.698046866640734</v>
      </c>
      <c r="O38" s="14">
        <f t="shared" si="6"/>
        <v>-24.727934644464217</v>
      </c>
      <c r="Q38" s="21">
        <f t="shared" si="7"/>
        <v>-24.698046866640734</v>
      </c>
      <c r="R38" s="21">
        <f t="shared" si="8"/>
        <v>-24.727934644464217</v>
      </c>
    </row>
    <row r="39" spans="2:18">
      <c r="B39" s="25">
        <v>150</v>
      </c>
      <c r="C39" s="1">
        <f t="shared" si="0"/>
        <v>2.6179938779914944</v>
      </c>
      <c r="D39" s="26">
        <f t="shared" si="1"/>
        <v>0.41666666666666669</v>
      </c>
      <c r="E39" s="8">
        <f t="shared" si="2"/>
        <v>5.1661664927191202E-2</v>
      </c>
      <c r="F39" s="21">
        <f t="shared" si="3"/>
        <v>10.41329331941753</v>
      </c>
      <c r="G39" s="15"/>
      <c r="K39" s="11">
        <v>1E-4</v>
      </c>
      <c r="L39" s="13"/>
      <c r="M39" s="21">
        <f t="shared" si="4"/>
        <v>10.0008</v>
      </c>
      <c r="N39" s="14">
        <f t="shared" si="5"/>
        <v>-25.719835258432045</v>
      </c>
      <c r="O39" s="14">
        <f t="shared" si="6"/>
        <v>-25.753461354294402</v>
      </c>
      <c r="Q39" s="21">
        <f t="shared" si="7"/>
        <v>-25.719835258432045</v>
      </c>
      <c r="R39" s="21">
        <f t="shared" si="8"/>
        <v>-25.753461354294402</v>
      </c>
    </row>
    <row r="40" spans="2:18">
      <c r="B40" s="25">
        <v>160</v>
      </c>
      <c r="C40" s="1">
        <f t="shared" si="0"/>
        <v>2.7925268031909272</v>
      </c>
      <c r="D40" s="26">
        <f t="shared" si="1"/>
        <v>0.44444444444444442</v>
      </c>
      <c r="E40" s="8">
        <f t="shared" si="2"/>
        <v>4.0008756548141906E-2</v>
      </c>
      <c r="F40" s="21">
        <f t="shared" si="3"/>
        <v>10.320070052385136</v>
      </c>
      <c r="G40" s="15"/>
      <c r="K40" s="11">
        <v>1E-4</v>
      </c>
      <c r="L40" s="13"/>
      <c r="M40" s="21">
        <f t="shared" si="4"/>
        <v>10.0008</v>
      </c>
      <c r="N40" s="14">
        <f t="shared" si="5"/>
        <v>-27.935216036184226</v>
      </c>
      <c r="O40" s="14">
        <f t="shared" si="6"/>
        <v>-27.978636069572985</v>
      </c>
      <c r="Q40" s="21">
        <f t="shared" si="7"/>
        <v>-27.935216036184226</v>
      </c>
      <c r="R40" s="21">
        <f t="shared" si="8"/>
        <v>-27.978636069572985</v>
      </c>
    </row>
    <row r="41" spans="2:18">
      <c r="B41" s="25">
        <v>170</v>
      </c>
      <c r="C41" s="1">
        <f t="shared" si="0"/>
        <v>2.9670597283903599</v>
      </c>
      <c r="D41" s="26">
        <f t="shared" si="1"/>
        <v>0.47222222222222221</v>
      </c>
      <c r="E41" s="8">
        <f t="shared" si="2"/>
        <v>2.2810655847362384E-2</v>
      </c>
      <c r="F41" s="21">
        <f t="shared" si="3"/>
        <v>10.182485246778899</v>
      </c>
      <c r="G41" s="15"/>
      <c r="K41" s="11">
        <v>1E-4</v>
      </c>
      <c r="L41" s="13"/>
      <c r="M41" s="21">
        <f t="shared" si="4"/>
        <v>10.0008</v>
      </c>
      <c r="N41" s="14">
        <f t="shared" si="5"/>
        <v>-32.799249567749726</v>
      </c>
      <c r="O41" s="14">
        <f t="shared" si="6"/>
        <v>-32.875406477403899</v>
      </c>
      <c r="Q41" s="21">
        <f t="shared" si="7"/>
        <v>-32.799249567749726</v>
      </c>
      <c r="R41" s="21">
        <f t="shared" si="8"/>
        <v>-32.875406477403899</v>
      </c>
    </row>
    <row r="42" spans="2:18">
      <c r="B42" s="25">
        <v>180</v>
      </c>
      <c r="C42" s="1">
        <f t="shared" si="0"/>
        <v>3.1415926535897931</v>
      </c>
      <c r="D42" s="26">
        <f t="shared" si="1"/>
        <v>0.5</v>
      </c>
      <c r="E42" s="8">
        <f t="shared" si="2"/>
        <v>1.7941883724125681E-17</v>
      </c>
      <c r="F42" s="21">
        <f t="shared" si="3"/>
        <v>10</v>
      </c>
      <c r="G42" s="15"/>
      <c r="K42" s="11">
        <v>1E-4</v>
      </c>
      <c r="L42" s="13"/>
      <c r="M42" s="21">
        <f t="shared" si="4"/>
        <v>10.0008</v>
      </c>
      <c r="N42" s="14">
        <f t="shared" si="5"/>
        <v>-79.999999999998437</v>
      </c>
      <c r="O42" s="14">
        <f t="shared" si="6"/>
        <v>-80.000000000001563</v>
      </c>
      <c r="Q42" s="21">
        <f t="shared" si="7"/>
        <v>-79.999999999998437</v>
      </c>
      <c r="R42" s="21">
        <f t="shared" si="8"/>
        <v>-80.000000000001563</v>
      </c>
    </row>
    <row r="43" spans="2:18">
      <c r="B43" s="25">
        <v>190</v>
      </c>
      <c r="C43" s="1">
        <f t="shared" si="0"/>
        <v>3.3161255787892263</v>
      </c>
      <c r="D43" s="26">
        <f t="shared" si="1"/>
        <v>0.52777777777777779</v>
      </c>
      <c r="E43" s="8">
        <f t="shared" si="2"/>
        <v>-2.8166584632423927E-2</v>
      </c>
      <c r="F43" s="21">
        <f t="shared" si="3"/>
        <v>9.7746673229406085</v>
      </c>
      <c r="G43" s="15"/>
      <c r="K43" s="11">
        <v>1E-4</v>
      </c>
      <c r="L43" s="13"/>
      <c r="M43" s="21">
        <f t="shared" si="4"/>
        <v>10.0008</v>
      </c>
      <c r="N43" s="14">
        <f t="shared" si="5"/>
        <v>-31.036208651861791</v>
      </c>
      <c r="O43" s="14">
        <f t="shared" si="6"/>
        <v>-30.974533257091977</v>
      </c>
      <c r="Q43" s="21">
        <f t="shared" si="7"/>
        <v>-31.036208651861791</v>
      </c>
      <c r="R43" s="21">
        <f t="shared" si="8"/>
        <v>-30.974533257091977</v>
      </c>
    </row>
    <row r="44" spans="2:18">
      <c r="B44" s="25">
        <v>200</v>
      </c>
      <c r="C44" s="1">
        <f t="shared" si="0"/>
        <v>3.4906585039886591</v>
      </c>
      <c r="D44" s="26">
        <f t="shared" si="1"/>
        <v>0.55555555555555558</v>
      </c>
      <c r="E44" s="8">
        <f t="shared" si="2"/>
        <v>-6.1086916466357249E-2</v>
      </c>
      <c r="F44" s="21">
        <f t="shared" si="3"/>
        <v>9.5113046682691422</v>
      </c>
      <c r="G44" s="15"/>
      <c r="K44" s="11">
        <v>1E-4</v>
      </c>
      <c r="L44" s="13"/>
      <c r="M44" s="21">
        <f t="shared" si="4"/>
        <v>10.0008</v>
      </c>
      <c r="N44" s="14">
        <f t="shared" si="5"/>
        <v>-24.295266485329876</v>
      </c>
      <c r="O44" s="14">
        <f t="shared" si="6"/>
        <v>-24.266828653141378</v>
      </c>
      <c r="Q44" s="21">
        <f t="shared" si="7"/>
        <v>-24.295266485329876</v>
      </c>
      <c r="R44" s="21">
        <f t="shared" si="8"/>
        <v>-24.266828653141378</v>
      </c>
    </row>
    <row r="45" spans="2:18">
      <c r="B45" s="25">
        <v>210</v>
      </c>
      <c r="C45" s="1">
        <f t="shared" si="0"/>
        <v>3.6651914291880923</v>
      </c>
      <c r="D45" s="26">
        <f t="shared" si="1"/>
        <v>0.58333333333333337</v>
      </c>
      <c r="E45" s="8">
        <f t="shared" si="2"/>
        <v>-9.7809642747819864E-2</v>
      </c>
      <c r="F45" s="21">
        <f t="shared" si="3"/>
        <v>9.2175228580174409</v>
      </c>
      <c r="G45" s="15"/>
      <c r="K45" s="11">
        <v>1E-4</v>
      </c>
      <c r="L45" s="13"/>
      <c r="M45" s="21">
        <f t="shared" si="4"/>
        <v>10.0008</v>
      </c>
      <c r="N45" s="14">
        <f t="shared" si="5"/>
        <v>-20.201251492150682</v>
      </c>
      <c r="O45" s="14">
        <f t="shared" si="6"/>
        <v>-20.183490681620199</v>
      </c>
      <c r="Q45" s="21">
        <f t="shared" si="7"/>
        <v>-20.201251492150682</v>
      </c>
      <c r="R45" s="21">
        <f t="shared" si="8"/>
        <v>-20.183490681620199</v>
      </c>
    </row>
    <row r="46" spans="2:18">
      <c r="B46" s="25">
        <v>220</v>
      </c>
      <c r="C46" s="1">
        <f t="shared" si="0"/>
        <v>3.839724354387525</v>
      </c>
      <c r="D46" s="26">
        <f t="shared" si="1"/>
        <v>0.61111111111111116</v>
      </c>
      <c r="E46" s="8">
        <f t="shared" si="2"/>
        <v>-0.13704989159596342</v>
      </c>
      <c r="F46" s="21">
        <f t="shared" si="3"/>
        <v>8.9036008672322922</v>
      </c>
      <c r="G46" s="15"/>
      <c r="K46" s="11">
        <v>1E-4</v>
      </c>
      <c r="L46" s="13"/>
      <c r="M46" s="21">
        <f t="shared" si="4"/>
        <v>10.0008</v>
      </c>
      <c r="N46" s="14">
        <f t="shared" si="5"/>
        <v>-17.268766143599233</v>
      </c>
      <c r="O46" s="14">
        <f t="shared" si="6"/>
        <v>-17.256090626561765</v>
      </c>
      <c r="Q46" s="21">
        <f t="shared" si="7"/>
        <v>-17.268766143599233</v>
      </c>
      <c r="R46" s="21">
        <f t="shared" si="8"/>
        <v>-17.256090626561765</v>
      </c>
    </row>
    <row r="47" spans="2:18">
      <c r="B47" s="25">
        <v>230</v>
      </c>
      <c r="C47" s="1">
        <f t="shared" si="0"/>
        <v>4.0142572795869578</v>
      </c>
      <c r="D47" s="26">
        <f t="shared" si="1"/>
        <v>0.63888888888888884</v>
      </c>
      <c r="E47" s="8">
        <f t="shared" si="2"/>
        <v>-0.17722453192744514</v>
      </c>
      <c r="F47" s="21">
        <f t="shared" si="3"/>
        <v>8.5822037445804398</v>
      </c>
      <c r="G47" s="15"/>
      <c r="K47" s="11">
        <v>1E-4</v>
      </c>
      <c r="L47" s="13"/>
      <c r="M47" s="21">
        <f t="shared" si="4"/>
        <v>10.0008</v>
      </c>
      <c r="N47" s="14">
        <f t="shared" si="5"/>
        <v>-15.03442568835149</v>
      </c>
      <c r="O47" s="14">
        <f t="shared" si="6"/>
        <v>-15.024623557161842</v>
      </c>
      <c r="Q47" s="21">
        <f t="shared" si="7"/>
        <v>-15.03442568835149</v>
      </c>
      <c r="R47" s="21">
        <f t="shared" si="8"/>
        <v>-15.024623557161842</v>
      </c>
    </row>
    <row r="48" spans="2:18">
      <c r="B48" s="25">
        <v>240</v>
      </c>
      <c r="C48" s="1">
        <f t="shared" si="0"/>
        <v>4.1887902047863905</v>
      </c>
      <c r="D48" s="26">
        <f t="shared" si="1"/>
        <v>0.66666666666666663</v>
      </c>
      <c r="E48" s="8">
        <f t="shared" si="2"/>
        <v>-0.21650635094610954</v>
      </c>
      <c r="F48" s="21">
        <f t="shared" si="3"/>
        <v>8.2679491924311233</v>
      </c>
      <c r="G48" s="15"/>
      <c r="K48" s="11">
        <v>1E-4</v>
      </c>
      <c r="L48" s="13"/>
      <c r="M48" s="21">
        <f t="shared" si="4"/>
        <v>10.0008</v>
      </c>
      <c r="N48" s="14">
        <f t="shared" si="5"/>
        <v>-13.294599959999083</v>
      </c>
      <c r="O48" s="14">
        <f t="shared" si="6"/>
        <v>-13.286576278275408</v>
      </c>
      <c r="Q48" s="21">
        <f t="shared" si="7"/>
        <v>-13.294599959999083</v>
      </c>
      <c r="R48" s="21">
        <f t="shared" si="8"/>
        <v>-13.286576278275408</v>
      </c>
    </row>
    <row r="49" spans="2:18">
      <c r="B49" s="25">
        <v>250</v>
      </c>
      <c r="C49" s="1">
        <f t="shared" si="0"/>
        <v>4.3633231299858233</v>
      </c>
      <c r="D49" s="26">
        <f t="shared" si="1"/>
        <v>0.69444444444444442</v>
      </c>
      <c r="E49" s="8">
        <f t="shared" si="2"/>
        <v>-0.25289542813541016</v>
      </c>
      <c r="F49" s="21">
        <f t="shared" si="3"/>
        <v>7.9768365749167192</v>
      </c>
      <c r="G49" s="15"/>
      <c r="K49" s="11">
        <v>1E-4</v>
      </c>
      <c r="L49" s="13"/>
      <c r="M49" s="21">
        <f t="shared" si="4"/>
        <v>10.0008</v>
      </c>
      <c r="N49" s="14">
        <f t="shared" si="5"/>
        <v>-11.94461569272325</v>
      </c>
      <c r="O49" s="14">
        <f t="shared" si="6"/>
        <v>-11.937746537234908</v>
      </c>
      <c r="Q49" s="21">
        <f t="shared" si="7"/>
        <v>-11.94461569272325</v>
      </c>
      <c r="R49" s="21">
        <f t="shared" si="8"/>
        <v>-11.937746537234908</v>
      </c>
    </row>
    <row r="50" spans="2:18">
      <c r="B50" s="25">
        <v>260</v>
      </c>
      <c r="C50" s="1">
        <f t="shared" si="0"/>
        <v>4.5378560551852569</v>
      </c>
      <c r="D50" s="26">
        <f t="shared" si="1"/>
        <v>0.72222222222222221</v>
      </c>
      <c r="E50" s="8">
        <f t="shared" si="2"/>
        <v>-0.28430500614271226</v>
      </c>
      <c r="F50" s="21">
        <f t="shared" si="3"/>
        <v>7.7255599508583019</v>
      </c>
      <c r="G50" s="15"/>
      <c r="K50" s="11">
        <v>1E-4</v>
      </c>
      <c r="L50" s="13"/>
      <c r="M50" s="21">
        <f t="shared" si="4"/>
        <v>10.0008</v>
      </c>
      <c r="N50" s="14">
        <f t="shared" si="5"/>
        <v>-10.927365528803833</v>
      </c>
      <c r="O50" s="14">
        <f t="shared" si="6"/>
        <v>-10.921255267071821</v>
      </c>
      <c r="Q50" s="21">
        <f t="shared" si="7"/>
        <v>-10.927365528803833</v>
      </c>
      <c r="R50" s="21">
        <f t="shared" si="8"/>
        <v>-10.921255267071821</v>
      </c>
    </row>
    <row r="51" spans="2:18">
      <c r="B51" s="25">
        <v>270</v>
      </c>
      <c r="C51" s="1">
        <f t="shared" si="0"/>
        <v>4.7123889803846897</v>
      </c>
      <c r="D51" s="26">
        <f t="shared" si="1"/>
        <v>0.75</v>
      </c>
      <c r="E51" s="8">
        <f t="shared" si="2"/>
        <v>-0.30865828381745508</v>
      </c>
      <c r="F51" s="21">
        <f t="shared" si="3"/>
        <v>7.5307337294603593</v>
      </c>
      <c r="G51" s="15"/>
      <c r="K51" s="11">
        <v>1E-4</v>
      </c>
      <c r="L51" s="13"/>
      <c r="M51" s="21">
        <f t="shared" si="4"/>
        <v>10.0008</v>
      </c>
      <c r="N51" s="14">
        <f t="shared" si="5"/>
        <v>-10.213255793099684</v>
      </c>
      <c r="O51" s="14">
        <f t="shared" si="6"/>
        <v>-10.207627633806798</v>
      </c>
      <c r="Q51" s="21">
        <f t="shared" si="7"/>
        <v>-10.213255793099684</v>
      </c>
      <c r="R51" s="21">
        <f t="shared" si="8"/>
        <v>-10.207627633806798</v>
      </c>
    </row>
    <row r="52" spans="2:18">
      <c r="B52" s="25">
        <v>280</v>
      </c>
      <c r="C52" s="1">
        <f t="shared" si="0"/>
        <v>4.8869219055841224</v>
      </c>
      <c r="D52" s="26">
        <f t="shared" si="1"/>
        <v>0.77777777777777779</v>
      </c>
      <c r="E52" s="8">
        <f t="shared" si="2"/>
        <v>-0.32399183208937138</v>
      </c>
      <c r="F52" s="21">
        <f t="shared" si="3"/>
        <v>7.4080653432850294</v>
      </c>
      <c r="G52" s="15"/>
      <c r="K52" s="11">
        <v>1E-4</v>
      </c>
      <c r="L52" s="13"/>
      <c r="M52" s="21">
        <f t="shared" si="4"/>
        <v>10.0008</v>
      </c>
      <c r="N52" s="14">
        <f t="shared" si="5"/>
        <v>-9.7920000779713288</v>
      </c>
      <c r="O52" s="14">
        <f t="shared" si="6"/>
        <v>-9.7866382823619329</v>
      </c>
      <c r="Q52" s="21">
        <f t="shared" si="7"/>
        <v>-9.7920000779713288</v>
      </c>
      <c r="R52" s="21">
        <f t="shared" si="8"/>
        <v>-9.7866382823619329</v>
      </c>
    </row>
    <row r="53" spans="2:18">
      <c r="B53" s="25">
        <v>290</v>
      </c>
      <c r="C53" s="1">
        <f t="shared" si="0"/>
        <v>5.0614548307835561</v>
      </c>
      <c r="D53" s="26">
        <f t="shared" si="1"/>
        <v>0.80555555555555558</v>
      </c>
      <c r="E53" s="8">
        <f t="shared" si="2"/>
        <v>-0.32856079998210808</v>
      </c>
      <c r="F53" s="21">
        <f t="shared" si="3"/>
        <v>7.3715136001431354</v>
      </c>
      <c r="G53" s="15"/>
      <c r="K53" s="11">
        <v>1E-4</v>
      </c>
      <c r="L53" s="13"/>
      <c r="M53" s="21">
        <f t="shared" si="4"/>
        <v>10.0008</v>
      </c>
      <c r="N53" s="14">
        <f t="shared" si="5"/>
        <v>-9.6703290741267871</v>
      </c>
      <c r="O53" s="14">
        <f t="shared" si="6"/>
        <v>-9.6650418396747533</v>
      </c>
      <c r="Q53" s="21">
        <f t="shared" si="7"/>
        <v>-9.6703290741267871</v>
      </c>
      <c r="R53" s="21">
        <f t="shared" si="8"/>
        <v>-9.6650418396747533</v>
      </c>
    </row>
    <row r="54" spans="2:18">
      <c r="B54" s="25">
        <v>300</v>
      </c>
      <c r="C54" s="1">
        <f t="shared" si="0"/>
        <v>5.2359877559829888</v>
      </c>
      <c r="D54" s="26">
        <f t="shared" si="1"/>
        <v>0.83333333333333337</v>
      </c>
      <c r="E54" s="8">
        <f t="shared" si="2"/>
        <v>-0.32094076787121262</v>
      </c>
      <c r="F54" s="21">
        <f t="shared" si="3"/>
        <v>7.4324738570302991</v>
      </c>
      <c r="G54" s="15"/>
      <c r="K54" s="11">
        <v>1E-4</v>
      </c>
      <c r="L54" s="13"/>
      <c r="M54" s="21">
        <f t="shared" si="4"/>
        <v>10.0008</v>
      </c>
      <c r="N54" s="14">
        <f t="shared" si="5"/>
        <v>-9.8742090585933422</v>
      </c>
      <c r="O54" s="14">
        <f t="shared" si="6"/>
        <v>-9.8687962903889375</v>
      </c>
      <c r="Q54" s="21">
        <f t="shared" si="7"/>
        <v>-9.8742090585933422</v>
      </c>
      <c r="R54" s="21">
        <f t="shared" si="8"/>
        <v>-9.8687962903889375</v>
      </c>
    </row>
    <row r="55" spans="2:18">
      <c r="B55" s="25">
        <v>310</v>
      </c>
      <c r="C55" s="1">
        <f t="shared" si="0"/>
        <v>5.4105206811824216</v>
      </c>
      <c r="D55" s="26">
        <f t="shared" si="1"/>
        <v>0.86111111111111116</v>
      </c>
      <c r="E55" s="8">
        <f t="shared" si="2"/>
        <v>-0.30012103979543875</v>
      </c>
      <c r="F55" s="21">
        <f t="shared" si="3"/>
        <v>7.5990316816364896</v>
      </c>
      <c r="G55" s="15"/>
      <c r="K55" s="11">
        <v>1E-4</v>
      </c>
      <c r="L55" s="13"/>
      <c r="M55" s="21">
        <f t="shared" si="4"/>
        <v>10.0008</v>
      </c>
      <c r="N55" s="14">
        <f t="shared" si="5"/>
        <v>-10.456965762496285</v>
      </c>
      <c r="O55" s="14">
        <f t="shared" si="6"/>
        <v>-10.451177504555138</v>
      </c>
      <c r="Q55" s="21">
        <f t="shared" si="7"/>
        <v>-10.456965762496285</v>
      </c>
      <c r="R55" s="21">
        <f t="shared" si="8"/>
        <v>-10.451177504555138</v>
      </c>
    </row>
    <row r="56" spans="2:18">
      <c r="B56" s="25">
        <v>320</v>
      </c>
      <c r="C56" s="1">
        <f t="shared" si="0"/>
        <v>5.5850536063818543</v>
      </c>
      <c r="D56" s="26">
        <f t="shared" si="1"/>
        <v>0.88888888888888884</v>
      </c>
      <c r="E56" s="8">
        <f t="shared" si="2"/>
        <v>-0.2655843563187949</v>
      </c>
      <c r="F56" s="21">
        <f t="shared" si="3"/>
        <v>7.8753251494496403</v>
      </c>
      <c r="G56" s="15"/>
      <c r="K56" s="11">
        <v>1E-4</v>
      </c>
      <c r="L56" s="13"/>
      <c r="M56" s="21">
        <f t="shared" si="4"/>
        <v>10.0008</v>
      </c>
      <c r="N56" s="14">
        <f t="shared" si="5"/>
        <v>-11.519221293125758</v>
      </c>
      <c r="O56" s="14">
        <f t="shared" si="6"/>
        <v>-11.512680328010996</v>
      </c>
      <c r="Q56" s="21">
        <f t="shared" si="7"/>
        <v>-11.519221293125758</v>
      </c>
      <c r="R56" s="21">
        <f t="shared" si="8"/>
        <v>-11.512680328010996</v>
      </c>
    </row>
    <row r="57" spans="2:18">
      <c r="B57" s="25">
        <v>330</v>
      </c>
      <c r="C57" s="1">
        <f t="shared" si="0"/>
        <v>5.7595865315812871</v>
      </c>
      <c r="D57" s="26">
        <f t="shared" si="1"/>
        <v>0.91666666666666663</v>
      </c>
      <c r="E57" s="8">
        <f t="shared" si="2"/>
        <v>-0.21736845194498727</v>
      </c>
      <c r="F57" s="21">
        <f t="shared" si="3"/>
        <v>8.2610523844401023</v>
      </c>
      <c r="G57" s="15"/>
      <c r="K57" s="11">
        <v>1E-4</v>
      </c>
      <c r="L57" s="13"/>
      <c r="M57" s="21">
        <f t="shared" si="4"/>
        <v>10.0008</v>
      </c>
      <c r="N57" s="14">
        <f t="shared" si="5"/>
        <v>-13.260066600223947</v>
      </c>
      <c r="O57" s="14">
        <f t="shared" si="6"/>
        <v>-13.252074741080529</v>
      </c>
      <c r="Q57" s="21">
        <f t="shared" si="7"/>
        <v>-13.260066600223947</v>
      </c>
      <c r="R57" s="21">
        <f t="shared" si="8"/>
        <v>-13.252074741080529</v>
      </c>
    </row>
    <row r="58" spans="2:18">
      <c r="B58" s="25">
        <v>340</v>
      </c>
      <c r="C58" s="1">
        <f t="shared" si="0"/>
        <v>5.9341194567807198</v>
      </c>
      <c r="D58" s="26">
        <f t="shared" si="1"/>
        <v>0.94444444444444442</v>
      </c>
      <c r="E58" s="8">
        <f t="shared" si="2"/>
        <v>-0.15610556184973007</v>
      </c>
      <c r="F58" s="21">
        <f t="shared" si="3"/>
        <v>8.7511555052021599</v>
      </c>
      <c r="G58" s="15"/>
      <c r="K58" s="11">
        <v>1E-4</v>
      </c>
      <c r="L58" s="13"/>
      <c r="M58" s="21">
        <f t="shared" si="4"/>
        <v>10.0008</v>
      </c>
      <c r="N58" s="14">
        <f t="shared" si="5"/>
        <v>-16.137198361425057</v>
      </c>
      <c r="O58" s="14">
        <f t="shared" si="6"/>
        <v>-16.126070134187984</v>
      </c>
      <c r="Q58" s="21">
        <f t="shared" si="7"/>
        <v>-16.137198361425057</v>
      </c>
      <c r="R58" s="21">
        <f t="shared" si="8"/>
        <v>-16.126070134187984</v>
      </c>
    </row>
    <row r="59" spans="2:18">
      <c r="B59" s="25">
        <v>350</v>
      </c>
      <c r="C59" s="1">
        <f t="shared" si="0"/>
        <v>6.1086523819801535</v>
      </c>
      <c r="D59" s="26">
        <f t="shared" si="1"/>
        <v>0.97222222222222221</v>
      </c>
      <c r="E59" s="8">
        <f t="shared" si="2"/>
        <v>-8.3036875269995938E-2</v>
      </c>
      <c r="F59" s="21">
        <f t="shared" si="3"/>
        <v>9.3357049978400326</v>
      </c>
      <c r="G59" s="15"/>
      <c r="K59" s="11">
        <v>1E-4</v>
      </c>
      <c r="L59" s="13"/>
      <c r="M59" s="21">
        <f t="shared" si="4"/>
        <v>10.0008</v>
      </c>
      <c r="N59" s="14">
        <f t="shared" si="5"/>
        <v>-21.625046622883964</v>
      </c>
      <c r="O59" s="14">
        <f t="shared" si="6"/>
        <v>-21.604126052814642</v>
      </c>
      <c r="Q59" s="21">
        <f t="shared" si="7"/>
        <v>-21.625046622883964</v>
      </c>
      <c r="R59" s="21">
        <f t="shared" si="8"/>
        <v>-21.604126052814642</v>
      </c>
    </row>
    <row r="60" spans="2:18">
      <c r="B60" s="25">
        <v>360</v>
      </c>
      <c r="C60" s="1">
        <f t="shared" si="0"/>
        <v>6.2831853071795862</v>
      </c>
      <c r="D60" s="26">
        <f t="shared" si="1"/>
        <v>1</v>
      </c>
      <c r="E60" s="8">
        <f t="shared" si="2"/>
        <v>-1.2251484549086198E-16</v>
      </c>
      <c r="F60" s="21">
        <f t="shared" si="3"/>
        <v>9.9999999999999982</v>
      </c>
      <c r="G60" s="15"/>
      <c r="K60" s="11">
        <v>1E-4</v>
      </c>
      <c r="L60" s="13"/>
      <c r="M60" s="21">
        <f t="shared" ref="M60:M98" si="9">10+8*K60</f>
        <v>10.0008</v>
      </c>
      <c r="N60" s="14">
        <f t="shared" ref="N60:N98" si="10">20*LOG(ABS(E60+K60))</f>
        <v>-80.000000000010644</v>
      </c>
      <c r="O60" s="14">
        <f t="shared" ref="O60:O98" si="11">20*LOG(ABS(E60-K60))</f>
        <v>-79.999999999989356</v>
      </c>
      <c r="Q60" s="21">
        <f t="shared" si="7"/>
        <v>-80.000000000010644</v>
      </c>
      <c r="R60" s="21">
        <f t="shared" si="8"/>
        <v>-79.999999999989356</v>
      </c>
    </row>
    <row r="61" spans="2:18">
      <c r="B61" s="25">
        <v>370</v>
      </c>
      <c r="C61" s="1">
        <f t="shared" si="0"/>
        <v>6.457718232379019</v>
      </c>
      <c r="D61" s="26">
        <f t="shared" si="1"/>
        <v>1.0277777777777777</v>
      </c>
      <c r="E61" s="8">
        <f t="shared" ref="E61:E124" si="12">(0.5-0.5*COS(C61/4))*SIN(C61)</f>
        <v>9.0611302396934199E-2</v>
      </c>
      <c r="F61" s="21">
        <f t="shared" si="3"/>
        <v>10.724890419175473</v>
      </c>
      <c r="G61" s="15"/>
      <c r="K61" s="11">
        <v>1E-4</v>
      </c>
      <c r="L61" s="13"/>
      <c r="M61" s="21">
        <f t="shared" si="9"/>
        <v>10.0008</v>
      </c>
      <c r="N61" s="14">
        <f t="shared" si="10"/>
        <v>-20.846771951673389</v>
      </c>
      <c r="O61" s="14">
        <f t="shared" si="11"/>
        <v>-20.86594371708162</v>
      </c>
      <c r="Q61" s="21">
        <f t="shared" si="7"/>
        <v>-20.846771951673389</v>
      </c>
      <c r="R61" s="21">
        <f t="shared" si="8"/>
        <v>-20.86594371708162</v>
      </c>
    </row>
    <row r="62" spans="2:18">
      <c r="B62" s="25">
        <v>380</v>
      </c>
      <c r="C62" s="1">
        <f t="shared" si="0"/>
        <v>6.6322511575784526</v>
      </c>
      <c r="D62" s="26">
        <f t="shared" si="1"/>
        <v>1.0555555555555556</v>
      </c>
      <c r="E62" s="8">
        <f t="shared" si="12"/>
        <v>0.18591458147593906</v>
      </c>
      <c r="F62" s="21">
        <f t="shared" si="3"/>
        <v>11.487316651807513</v>
      </c>
      <c r="G62" s="15"/>
      <c r="K62" s="11">
        <v>1E-4</v>
      </c>
      <c r="L62" s="13"/>
      <c r="M62" s="21">
        <f t="shared" si="9"/>
        <v>10.0008</v>
      </c>
      <c r="N62" s="14">
        <f t="shared" si="10"/>
        <v>-14.609060211735548</v>
      </c>
      <c r="O62" s="14">
        <f t="shared" si="11"/>
        <v>-14.618404170027324</v>
      </c>
      <c r="Q62" s="21">
        <f t="shared" si="7"/>
        <v>-14.609060211735548</v>
      </c>
      <c r="R62" s="21">
        <f t="shared" si="8"/>
        <v>-14.618404170027324</v>
      </c>
    </row>
    <row r="63" spans="2:18">
      <c r="B63" s="25">
        <v>390</v>
      </c>
      <c r="C63" s="1">
        <f t="shared" si="0"/>
        <v>6.8067840827778845</v>
      </c>
      <c r="D63" s="26">
        <f t="shared" si="1"/>
        <v>1.0833333333333333</v>
      </c>
      <c r="E63" s="8">
        <f t="shared" si="12"/>
        <v>0.28263154805501245</v>
      </c>
      <c r="F63" s="21">
        <f t="shared" si="3"/>
        <v>12.261052384440099</v>
      </c>
      <c r="G63" s="15"/>
      <c r="K63" s="11">
        <v>1E-4</v>
      </c>
      <c r="L63" s="13"/>
      <c r="M63" s="21">
        <f t="shared" si="9"/>
        <v>10.0008</v>
      </c>
      <c r="N63" s="14">
        <f t="shared" si="10"/>
        <v>-10.972514577873545</v>
      </c>
      <c r="O63" s="14">
        <f t="shared" si="11"/>
        <v>-10.978661018396759</v>
      </c>
      <c r="Q63" s="21">
        <f t="shared" si="7"/>
        <v>-10.972514577873545</v>
      </c>
      <c r="R63" s="21">
        <f t="shared" si="8"/>
        <v>-10.978661018396759</v>
      </c>
    </row>
    <row r="64" spans="2:18">
      <c r="B64" s="25">
        <v>400</v>
      </c>
      <c r="C64" s="1">
        <f t="shared" si="0"/>
        <v>6.9813170079773181</v>
      </c>
      <c r="D64" s="26">
        <f t="shared" si="1"/>
        <v>1.1111111111111112</v>
      </c>
      <c r="E64" s="8">
        <f t="shared" si="12"/>
        <v>0.37720325336774435</v>
      </c>
      <c r="F64" s="21">
        <f t="shared" si="3"/>
        <v>13.017626026941954</v>
      </c>
      <c r="G64" s="15"/>
      <c r="K64" s="11">
        <v>1E-4</v>
      </c>
      <c r="L64" s="13"/>
      <c r="M64" s="21">
        <f t="shared" si="9"/>
        <v>10.0008</v>
      </c>
      <c r="N64" s="14">
        <f t="shared" si="10"/>
        <v>-8.4661889999521343</v>
      </c>
      <c r="O64" s="14">
        <f t="shared" si="11"/>
        <v>-8.4707944161377071</v>
      </c>
      <c r="Q64" s="21">
        <f t="shared" si="7"/>
        <v>-8.4661889999521343</v>
      </c>
      <c r="R64" s="21">
        <f t="shared" si="8"/>
        <v>-8.4707944161377071</v>
      </c>
    </row>
    <row r="65" spans="2:18">
      <c r="B65" s="25">
        <v>410</v>
      </c>
      <c r="C65" s="1">
        <f t="shared" si="0"/>
        <v>7.1558499331767509</v>
      </c>
      <c r="D65" s="26">
        <f t="shared" si="1"/>
        <v>1.1388888888888888</v>
      </c>
      <c r="E65" s="8">
        <f t="shared" si="12"/>
        <v>0.46592340332353915</v>
      </c>
      <c r="F65" s="21">
        <f t="shared" si="3"/>
        <v>13.727387226588313</v>
      </c>
      <c r="G65" s="15"/>
      <c r="K65" s="11">
        <v>1E-4</v>
      </c>
      <c r="L65" s="13"/>
      <c r="M65" s="21">
        <f t="shared" si="9"/>
        <v>10.0008</v>
      </c>
      <c r="N65" s="14">
        <f t="shared" si="10"/>
        <v>-6.6318454567985095</v>
      </c>
      <c r="O65" s="14">
        <f t="shared" si="11"/>
        <v>-6.6355739193352603</v>
      </c>
      <c r="Q65" s="21">
        <f t="shared" si="7"/>
        <v>-6.6318454567985095</v>
      </c>
      <c r="R65" s="21">
        <f t="shared" si="8"/>
        <v>-6.6355739193352603</v>
      </c>
    </row>
    <row r="66" spans="2:18">
      <c r="B66" s="25">
        <v>420</v>
      </c>
      <c r="C66" s="1">
        <f t="shared" si="0"/>
        <v>7.3303828583761845</v>
      </c>
      <c r="D66" s="26">
        <f t="shared" si="1"/>
        <v>1.1666666666666667</v>
      </c>
      <c r="E66" s="8">
        <f t="shared" si="12"/>
        <v>0.54508463591322609</v>
      </c>
      <c r="F66" s="21">
        <f t="shared" si="3"/>
        <v>14.36067708730581</v>
      </c>
      <c r="G66" s="15"/>
      <c r="K66" s="11">
        <v>1E-4</v>
      </c>
      <c r="L66" s="13"/>
      <c r="M66" s="21">
        <f t="shared" si="9"/>
        <v>10.0008</v>
      </c>
      <c r="N66" s="14">
        <f t="shared" si="10"/>
        <v>-5.2691278341546681</v>
      </c>
      <c r="O66" s="14">
        <f t="shared" si="11"/>
        <v>-5.2723148217023752</v>
      </c>
      <c r="Q66" s="21">
        <f t="shared" si="7"/>
        <v>-5.2691278341546681</v>
      </c>
      <c r="R66" s="21">
        <f t="shared" si="8"/>
        <v>-5.2723148217023752</v>
      </c>
    </row>
    <row r="67" spans="2:18">
      <c r="B67" s="25">
        <v>430</v>
      </c>
      <c r="C67" s="1">
        <f t="shared" si="0"/>
        <v>7.5049157835756164</v>
      </c>
      <c r="D67" s="26">
        <f t="shared" si="1"/>
        <v>1.1944444444444444</v>
      </c>
      <c r="E67" s="8">
        <f t="shared" si="12"/>
        <v>0.61113182080380013</v>
      </c>
      <c r="F67" s="21">
        <f t="shared" si="3"/>
        <v>14.889054566430401</v>
      </c>
      <c r="G67" s="15"/>
      <c r="K67" s="11">
        <v>1E-4</v>
      </c>
      <c r="L67" s="13"/>
      <c r="M67" s="21">
        <f t="shared" si="9"/>
        <v>10.0008</v>
      </c>
      <c r="N67" s="14">
        <f t="shared" si="10"/>
        <v>-4.2758808883931128</v>
      </c>
      <c r="O67" s="14">
        <f t="shared" si="11"/>
        <v>-4.2787234468788302</v>
      </c>
      <c r="Q67" s="21">
        <f t="shared" si="7"/>
        <v>-4.2758808883931128</v>
      </c>
      <c r="R67" s="21">
        <f t="shared" si="8"/>
        <v>-4.2787234468788302</v>
      </c>
    </row>
    <row r="68" spans="2:18">
      <c r="B68" s="25">
        <v>440</v>
      </c>
      <c r="C68" s="1">
        <f t="shared" si="0"/>
        <v>7.67944870877505</v>
      </c>
      <c r="D68" s="26">
        <f t="shared" si="1"/>
        <v>1.2222222222222223</v>
      </c>
      <c r="E68" s="8">
        <f t="shared" si="12"/>
        <v>0.66081592092283659</v>
      </c>
      <c r="F68" s="21">
        <f t="shared" si="3"/>
        <v>15.286527367382693</v>
      </c>
      <c r="G68" s="15"/>
      <c r="K68" s="11">
        <v>1E-4</v>
      </c>
      <c r="L68" s="13"/>
      <c r="M68" s="21">
        <f t="shared" si="9"/>
        <v>10.0008</v>
      </c>
      <c r="N68" s="14">
        <f t="shared" si="10"/>
        <v>-3.597075724108926</v>
      </c>
      <c r="O68" s="14">
        <f t="shared" si="11"/>
        <v>-3.5997045620135082</v>
      </c>
      <c r="Q68" s="21">
        <f t="shared" si="7"/>
        <v>-3.597075724108926</v>
      </c>
      <c r="R68" s="21">
        <f t="shared" si="8"/>
        <v>-3.5997045620135082</v>
      </c>
    </row>
    <row r="69" spans="2:18">
      <c r="B69" s="25">
        <v>450</v>
      </c>
      <c r="C69" s="1">
        <f t="shared" si="0"/>
        <v>7.8539816339744828</v>
      </c>
      <c r="D69" s="26">
        <f t="shared" si="1"/>
        <v>1.25</v>
      </c>
      <c r="E69" s="8">
        <f t="shared" si="12"/>
        <v>0.69134171618254481</v>
      </c>
      <c r="F69" s="21">
        <f t="shared" si="3"/>
        <v>15.530733729460358</v>
      </c>
      <c r="G69" s="15"/>
      <c r="K69" s="11">
        <v>1E-4</v>
      </c>
      <c r="L69" s="13"/>
      <c r="M69" s="21">
        <f t="shared" si="9"/>
        <v>10.0008</v>
      </c>
      <c r="N69" s="14">
        <f t="shared" si="10"/>
        <v>-3.2048884414507177</v>
      </c>
      <c r="O69" s="14">
        <f t="shared" si="11"/>
        <v>-3.2074012045301985</v>
      </c>
      <c r="Q69" s="21">
        <f t="shared" si="7"/>
        <v>-3.2048884414507177</v>
      </c>
      <c r="R69" s="21">
        <f t="shared" si="8"/>
        <v>-3.2074012045301985</v>
      </c>
    </row>
    <row r="70" spans="2:18">
      <c r="B70" s="25">
        <v>460</v>
      </c>
      <c r="C70" s="1">
        <f t="shared" si="0"/>
        <v>8.0285145591739155</v>
      </c>
      <c r="D70" s="26">
        <f t="shared" si="1"/>
        <v>1.2777777777777777</v>
      </c>
      <c r="E70" s="8">
        <f t="shared" si="12"/>
        <v>0.70050274686949576</v>
      </c>
      <c r="F70" s="21">
        <f t="shared" si="3"/>
        <v>15.604021974955966</v>
      </c>
      <c r="G70" s="15"/>
      <c r="K70" s="11">
        <v>1E-4</v>
      </c>
      <c r="L70" s="13"/>
      <c r="M70" s="21">
        <f t="shared" si="9"/>
        <v>10.0008</v>
      </c>
      <c r="N70" s="14">
        <f t="shared" si="10"/>
        <v>-3.0905632853301053</v>
      </c>
      <c r="O70" s="14">
        <f t="shared" si="11"/>
        <v>-3.0930431870109718</v>
      </c>
      <c r="Q70" s="21">
        <f t="shared" si="7"/>
        <v>-3.0905632853301053</v>
      </c>
      <c r="R70" s="21">
        <f t="shared" si="8"/>
        <v>-3.0930431870109718</v>
      </c>
    </row>
    <row r="71" spans="2:18">
      <c r="B71" s="25">
        <v>470</v>
      </c>
      <c r="C71" s="1">
        <f t="shared" si="0"/>
        <v>8.2030474843733483</v>
      </c>
      <c r="D71" s="26">
        <f t="shared" si="1"/>
        <v>1.3055555555555556</v>
      </c>
      <c r="E71" s="8">
        <f t="shared" si="12"/>
        <v>0.68679719265049821</v>
      </c>
      <c r="F71" s="21">
        <f t="shared" si="3"/>
        <v>15.494377541203985</v>
      </c>
      <c r="G71" s="15"/>
      <c r="K71" s="11">
        <v>1E-4</v>
      </c>
      <c r="L71" s="13"/>
      <c r="M71" s="21">
        <f t="shared" si="9"/>
        <v>10.0008</v>
      </c>
      <c r="N71" s="14">
        <f t="shared" si="10"/>
        <v>-3.2621651716382742</v>
      </c>
      <c r="O71" s="14">
        <f t="shared" si="11"/>
        <v>-3.2646945616219245</v>
      </c>
      <c r="Q71" s="21">
        <f t="shared" si="7"/>
        <v>-3.2621651716382742</v>
      </c>
      <c r="R71" s="21">
        <f t="shared" si="8"/>
        <v>-3.2646945616219245</v>
      </c>
    </row>
    <row r="72" spans="2:18">
      <c r="B72" s="25">
        <v>480</v>
      </c>
      <c r="C72" s="1">
        <f t="shared" si="0"/>
        <v>8.3775804095727811</v>
      </c>
      <c r="D72" s="26">
        <f t="shared" si="1"/>
        <v>1.3333333333333333</v>
      </c>
      <c r="E72" s="8">
        <f t="shared" si="12"/>
        <v>0.64951905283832922</v>
      </c>
      <c r="F72" s="21">
        <f t="shared" si="3"/>
        <v>15.196152422706634</v>
      </c>
      <c r="G72" s="15"/>
      <c r="K72" s="11">
        <v>1E-4</v>
      </c>
      <c r="L72" s="13"/>
      <c r="M72" s="21">
        <f t="shared" si="9"/>
        <v>10.0008</v>
      </c>
      <c r="N72" s="14">
        <f t="shared" si="10"/>
        <v>-3.7468249209901243</v>
      </c>
      <c r="O72" s="14">
        <f t="shared" si="11"/>
        <v>-3.7494994813956235</v>
      </c>
      <c r="Q72" s="21">
        <f t="shared" si="7"/>
        <v>-3.7468249209901243</v>
      </c>
      <c r="R72" s="21">
        <f t="shared" si="8"/>
        <v>-3.7494994813956235</v>
      </c>
    </row>
    <row r="73" spans="2:18">
      <c r="B73" s="25">
        <v>490</v>
      </c>
      <c r="C73" s="1">
        <f t="shared" si="0"/>
        <v>8.5521133347722156</v>
      </c>
      <c r="D73" s="26">
        <f t="shared" si="1"/>
        <v>1.3611111111111112</v>
      </c>
      <c r="E73" s="8">
        <f t="shared" si="12"/>
        <v>0.58881991119153254</v>
      </c>
      <c r="F73" s="21">
        <f t="shared" si="3"/>
        <v>14.710559289532259</v>
      </c>
      <c r="G73" s="15"/>
      <c r="K73" s="11">
        <v>1E-4</v>
      </c>
      <c r="L73" s="13"/>
      <c r="M73" s="21">
        <f t="shared" si="9"/>
        <v>10.0008</v>
      </c>
      <c r="N73" s="14">
        <f t="shared" si="10"/>
        <v>-4.5988752415255441</v>
      </c>
      <c r="O73" s="14">
        <f t="shared" si="11"/>
        <v>-4.601825511907534</v>
      </c>
      <c r="Q73" s="21">
        <f t="shared" si="7"/>
        <v>-4.5988752415255441</v>
      </c>
      <c r="R73" s="21">
        <f t="shared" si="8"/>
        <v>-4.601825511907534</v>
      </c>
    </row>
    <row r="74" spans="2:18">
      <c r="B74" s="25">
        <v>500</v>
      </c>
      <c r="C74" s="1">
        <f t="shared" si="0"/>
        <v>8.7266462599716466</v>
      </c>
      <c r="D74" s="26">
        <f t="shared" si="1"/>
        <v>1.3888888888888888</v>
      </c>
      <c r="E74" s="8">
        <f t="shared" si="12"/>
        <v>0.50573771809057655</v>
      </c>
      <c r="F74" s="21">
        <f t="shared" si="3"/>
        <v>14.045901744724613</v>
      </c>
      <c r="G74" s="15"/>
      <c r="K74" s="11">
        <v>1E-4</v>
      </c>
      <c r="L74" s="13"/>
      <c r="M74" s="21">
        <f t="shared" si="9"/>
        <v>10.0008</v>
      </c>
      <c r="N74" s="14">
        <f t="shared" si="10"/>
        <v>-5.9197758071525799</v>
      </c>
      <c r="O74" s="14">
        <f t="shared" si="11"/>
        <v>-5.9232107456357355</v>
      </c>
      <c r="Q74" s="21">
        <f t="shared" si="7"/>
        <v>-5.9197758071525799</v>
      </c>
      <c r="R74" s="21">
        <f t="shared" si="8"/>
        <v>-5.9232107456357355</v>
      </c>
    </row>
    <row r="75" spans="2:18">
      <c r="B75" s="25">
        <v>510</v>
      </c>
      <c r="C75" s="1">
        <f t="shared" si="0"/>
        <v>8.9011791851710811</v>
      </c>
      <c r="D75" s="26">
        <f t="shared" si="1"/>
        <v>1.4166666666666667</v>
      </c>
      <c r="E75" s="8">
        <f t="shared" si="12"/>
        <v>0.40219035725218</v>
      </c>
      <c r="F75" s="21">
        <f t="shared" si="3"/>
        <v>13.217522858017439</v>
      </c>
      <c r="G75" s="15"/>
      <c r="K75" s="11">
        <v>1E-4</v>
      </c>
      <c r="L75" s="13"/>
      <c r="M75" s="21">
        <f t="shared" si="9"/>
        <v>10.0008</v>
      </c>
      <c r="N75" s="14">
        <f t="shared" si="10"/>
        <v>-7.9092075435714477</v>
      </c>
      <c r="O75" s="14">
        <f t="shared" si="11"/>
        <v>-7.9135268364935341</v>
      </c>
      <c r="Q75" s="21">
        <f t="shared" si="7"/>
        <v>-7.9092075435714477</v>
      </c>
      <c r="R75" s="21">
        <f t="shared" si="8"/>
        <v>-7.9135268364935341</v>
      </c>
    </row>
    <row r="76" spans="2:18">
      <c r="B76" s="25">
        <v>520</v>
      </c>
      <c r="C76" s="1">
        <f t="shared" si="0"/>
        <v>9.0757121103705138</v>
      </c>
      <c r="D76" s="26">
        <f t="shared" si="1"/>
        <v>1.4444444444444444</v>
      </c>
      <c r="E76" s="8">
        <f t="shared" si="12"/>
        <v>0.28093322685931144</v>
      </c>
      <c r="F76" s="21">
        <f t="shared" si="3"/>
        <v>12.247465814874491</v>
      </c>
      <c r="G76" s="15"/>
      <c r="K76" s="11">
        <v>1E-4</v>
      </c>
      <c r="L76" s="13"/>
      <c r="M76" s="21">
        <f t="shared" si="9"/>
        <v>10.0008</v>
      </c>
      <c r="N76" s="14">
        <f t="shared" si="10"/>
        <v>-11.024846599153573</v>
      </c>
      <c r="O76" s="14">
        <f t="shared" si="11"/>
        <v>-11.031030196659655</v>
      </c>
      <c r="Q76" s="21">
        <f t="shared" si="7"/>
        <v>-11.024846599153573</v>
      </c>
      <c r="R76" s="21">
        <f t="shared" si="8"/>
        <v>-11.031030196659655</v>
      </c>
    </row>
    <row r="77" spans="2:18">
      <c r="B77" s="25">
        <v>530</v>
      </c>
      <c r="C77" s="1">
        <f t="shared" si="0"/>
        <v>9.2502450355699466</v>
      </c>
      <c r="D77" s="26">
        <f t="shared" si="1"/>
        <v>1.4722222222222223</v>
      </c>
      <c r="E77" s="8">
        <f t="shared" si="12"/>
        <v>0.14548159303450658</v>
      </c>
      <c r="F77" s="21">
        <f t="shared" si="3"/>
        <v>11.163852744276053</v>
      </c>
      <c r="G77" s="15"/>
      <c r="K77" s="11">
        <v>1E-4</v>
      </c>
      <c r="L77" s="13"/>
      <c r="M77" s="21">
        <f t="shared" ref="M77:M132" si="13">10+8*K77</f>
        <v>10.0008</v>
      </c>
      <c r="N77" s="14">
        <f t="shared" ref="N77:N132" si="14">20*LOG(ABS(E77+K77))</f>
        <v>-16.737870652780281</v>
      </c>
      <c r="O77" s="14">
        <f t="shared" ref="O77:O132" si="15">20*LOG(ABS(E77-K77))</f>
        <v>-16.749811532481779</v>
      </c>
      <c r="Q77" s="21">
        <f t="shared" si="7"/>
        <v>-16.737870652780281</v>
      </c>
      <c r="R77" s="21">
        <f t="shared" si="8"/>
        <v>-16.749811532481779</v>
      </c>
    </row>
    <row r="78" spans="2:18">
      <c r="B78" s="25">
        <v>540</v>
      </c>
      <c r="C78" s="1">
        <f t="shared" si="0"/>
        <v>9.4247779607693793</v>
      </c>
      <c r="D78" s="26">
        <f t="shared" si="1"/>
        <v>1.5</v>
      </c>
      <c r="E78" s="8">
        <f t="shared" si="12"/>
        <v>3.1371888530020896E-16</v>
      </c>
      <c r="F78" s="21">
        <f t="shared" si="3"/>
        <v>10.000000000000002</v>
      </c>
      <c r="G78" s="15"/>
      <c r="K78" s="11">
        <v>1E-4</v>
      </c>
      <c r="L78" s="13"/>
      <c r="M78" s="21">
        <f t="shared" si="13"/>
        <v>10.0008</v>
      </c>
      <c r="N78" s="14">
        <f t="shared" si="14"/>
        <v>-79.999999999972744</v>
      </c>
      <c r="O78" s="14">
        <f t="shared" si="15"/>
        <v>-80.000000000027256</v>
      </c>
      <c r="Q78" s="21">
        <f t="shared" si="7"/>
        <v>-79.999999999972744</v>
      </c>
      <c r="R78" s="21">
        <f t="shared" si="8"/>
        <v>-80.000000000027256</v>
      </c>
    </row>
    <row r="79" spans="2:18">
      <c r="B79" s="25">
        <v>550</v>
      </c>
      <c r="C79" s="1">
        <f t="shared" si="0"/>
        <v>9.5993108859688121</v>
      </c>
      <c r="D79" s="26">
        <f t="shared" si="1"/>
        <v>1.5277777777777777</v>
      </c>
      <c r="E79" s="8">
        <f t="shared" si="12"/>
        <v>-0.1508375218195675</v>
      </c>
      <c r="F79" s="21">
        <f t="shared" si="3"/>
        <v>8.7932998254434604</v>
      </c>
      <c r="G79" s="15"/>
      <c r="K79" s="11">
        <v>1E-4</v>
      </c>
      <c r="L79" s="13"/>
      <c r="M79" s="21">
        <f t="shared" si="13"/>
        <v>10.0008</v>
      </c>
      <c r="N79" s="14">
        <f t="shared" si="14"/>
        <v>-16.435572579338714</v>
      </c>
      <c r="O79" s="14">
        <f t="shared" si="15"/>
        <v>-16.424055695733315</v>
      </c>
      <c r="Q79" s="21">
        <f t="shared" si="7"/>
        <v>-16.435572579338714</v>
      </c>
      <c r="R79" s="21">
        <f t="shared" si="8"/>
        <v>-16.424055695733315</v>
      </c>
    </row>
    <row r="80" spans="2:18">
      <c r="B80" s="25">
        <v>560</v>
      </c>
      <c r="C80" s="1">
        <f t="shared" si="0"/>
        <v>9.7738438111682449</v>
      </c>
      <c r="D80" s="26">
        <f t="shared" si="1"/>
        <v>1.5555555555555556</v>
      </c>
      <c r="E80" s="8">
        <f t="shared" si="12"/>
        <v>-0.30201138677752615</v>
      </c>
      <c r="F80" s="21">
        <f t="shared" si="3"/>
        <v>7.5839089057797908</v>
      </c>
      <c r="G80" s="15"/>
      <c r="K80" s="11">
        <v>1E-4</v>
      </c>
      <c r="L80" s="13"/>
      <c r="M80" s="21">
        <f t="shared" si="13"/>
        <v>10.0008</v>
      </c>
      <c r="N80" s="14">
        <f t="shared" si="14"/>
        <v>-10.40241013957851</v>
      </c>
      <c r="O80" s="14">
        <f t="shared" si="15"/>
        <v>-10.39665811145257</v>
      </c>
      <c r="Q80" s="21">
        <f t="shared" si="7"/>
        <v>-10.40241013957851</v>
      </c>
      <c r="R80" s="21">
        <f t="shared" si="8"/>
        <v>-10.39665811145257</v>
      </c>
    </row>
    <row r="81" spans="2:18">
      <c r="B81" s="25">
        <v>570</v>
      </c>
      <c r="C81" s="1">
        <f t="shared" si="0"/>
        <v>9.9483767363676776</v>
      </c>
      <c r="D81" s="26">
        <f t="shared" si="1"/>
        <v>1.5833333333333333</v>
      </c>
      <c r="E81" s="8">
        <f t="shared" si="12"/>
        <v>-0.44833833507280801</v>
      </c>
      <c r="F81" s="21">
        <f t="shared" si="3"/>
        <v>6.4132933194175354</v>
      </c>
      <c r="G81" s="15"/>
      <c r="K81" s="11">
        <v>1E-4</v>
      </c>
      <c r="L81" s="13"/>
      <c r="M81" s="21">
        <f t="shared" si="13"/>
        <v>10.0008</v>
      </c>
      <c r="N81" s="14">
        <f t="shared" si="14"/>
        <v>-6.9698200734384921</v>
      </c>
      <c r="O81" s="14">
        <f t="shared" si="15"/>
        <v>-6.9659453702946292</v>
      </c>
      <c r="Q81" s="21">
        <f t="shared" si="7"/>
        <v>-6.9698200734384921</v>
      </c>
      <c r="R81" s="21">
        <f t="shared" si="8"/>
        <v>-6.9659453702946292</v>
      </c>
    </row>
    <row r="82" spans="2:18">
      <c r="B82" s="25">
        <v>580</v>
      </c>
      <c r="C82" s="1">
        <f t="shared" si="0"/>
        <v>10.122909661567112</v>
      </c>
      <c r="D82" s="26">
        <f t="shared" si="1"/>
        <v>1.6111111111111112</v>
      </c>
      <c r="E82" s="8">
        <f t="shared" si="12"/>
        <v>-0.58466419710245177</v>
      </c>
      <c r="F82" s="21">
        <f t="shared" si="3"/>
        <v>5.3226864231803859</v>
      </c>
      <c r="G82" s="15"/>
      <c r="K82" s="11">
        <v>1E-4</v>
      </c>
      <c r="L82" s="13"/>
      <c r="M82" s="21">
        <f t="shared" si="13"/>
        <v>10.0008</v>
      </c>
      <c r="N82" s="14">
        <f t="shared" si="14"/>
        <v>-4.6633557493628794</v>
      </c>
      <c r="O82" s="14">
        <f t="shared" si="15"/>
        <v>-4.6603845088573683</v>
      </c>
      <c r="Q82" s="21">
        <f t="shared" si="7"/>
        <v>-4.6633557493628794</v>
      </c>
      <c r="R82" s="21">
        <f t="shared" si="8"/>
        <v>-4.6603845088573683</v>
      </c>
    </row>
    <row r="83" spans="2:18">
      <c r="B83" s="25">
        <v>590</v>
      </c>
      <c r="C83" s="1">
        <f t="shared" si="0"/>
        <v>10.297442586766543</v>
      </c>
      <c r="D83" s="26">
        <f t="shared" si="1"/>
        <v>1.6388888888888888</v>
      </c>
      <c r="E83" s="8">
        <f t="shared" si="12"/>
        <v>-0.70605988677900899</v>
      </c>
      <c r="F83" s="21">
        <f t="shared" si="3"/>
        <v>4.351520905767928</v>
      </c>
      <c r="G83" s="15"/>
      <c r="K83" s="11">
        <v>1E-4</v>
      </c>
      <c r="L83" s="13"/>
      <c r="M83" s="21">
        <f t="shared" si="13"/>
        <v>10.0008</v>
      </c>
      <c r="N83" s="14">
        <f t="shared" si="14"/>
        <v>-3.0243995043309146</v>
      </c>
      <c r="O83" s="14">
        <f t="shared" si="15"/>
        <v>-3.0219391210521627</v>
      </c>
      <c r="Q83" s="21">
        <f t="shared" si="7"/>
        <v>-3.0243995043309146</v>
      </c>
      <c r="R83" s="21">
        <f t="shared" si="8"/>
        <v>-3.0219391210521627</v>
      </c>
    </row>
    <row r="84" spans="2:18">
      <c r="B84" s="25">
        <v>600</v>
      </c>
      <c r="C84" s="1">
        <f t="shared" si="0"/>
        <v>10.471975511965978</v>
      </c>
      <c r="D84" s="26">
        <f t="shared" si="1"/>
        <v>1.6666666666666667</v>
      </c>
      <c r="E84" s="8">
        <f t="shared" si="12"/>
        <v>-0.80801270189221941</v>
      </c>
      <c r="F84" s="21">
        <f t="shared" si="3"/>
        <v>3.5358983848622447</v>
      </c>
      <c r="G84" s="15"/>
      <c r="K84" s="11">
        <v>1E-4</v>
      </c>
      <c r="L84" s="13"/>
      <c r="M84" s="21">
        <f t="shared" si="13"/>
        <v>10.0008</v>
      </c>
      <c r="N84" s="14">
        <f t="shared" si="14"/>
        <v>-1.852711277942537</v>
      </c>
      <c r="O84" s="14">
        <f t="shared" si="15"/>
        <v>-1.8505613390462621</v>
      </c>
      <c r="Q84" s="21">
        <f t="shared" si="7"/>
        <v>-1.852711277942537</v>
      </c>
      <c r="R84" s="21">
        <f t="shared" si="8"/>
        <v>-1.8505613390462621</v>
      </c>
    </row>
    <row r="85" spans="2:18">
      <c r="B85" s="25">
        <v>610</v>
      </c>
      <c r="C85" s="1">
        <f t="shared" si="0"/>
        <v>10.64650843716541</v>
      </c>
      <c r="D85" s="26">
        <f t="shared" si="1"/>
        <v>1.6944444444444444</v>
      </c>
      <c r="E85" s="8">
        <f t="shared" si="12"/>
        <v>-0.88660507764032181</v>
      </c>
      <c r="F85" s="21">
        <f t="shared" si="3"/>
        <v>2.9071593788774255</v>
      </c>
      <c r="G85" s="15"/>
      <c r="K85" s="11">
        <v>1E-4</v>
      </c>
      <c r="L85" s="13"/>
      <c r="M85" s="21">
        <f t="shared" si="13"/>
        <v>10.0008</v>
      </c>
      <c r="N85" s="14">
        <f t="shared" si="14"/>
        <v>-1.0463754508978724</v>
      </c>
      <c r="O85" s="14">
        <f t="shared" si="15"/>
        <v>-1.0444160915632712</v>
      </c>
      <c r="Q85" s="21">
        <f t="shared" si="7"/>
        <v>-1.0463754508978724</v>
      </c>
      <c r="R85" s="21">
        <f t="shared" si="8"/>
        <v>-1.0444160915632712</v>
      </c>
    </row>
    <row r="86" spans="2:18">
      <c r="B86" s="25">
        <v>620</v>
      </c>
      <c r="C86" s="1">
        <f t="shared" si="0"/>
        <v>10.821041362364843</v>
      </c>
      <c r="D86" s="26">
        <f t="shared" si="1"/>
        <v>1.7222222222222223</v>
      </c>
      <c r="E86" s="8">
        <f t="shared" si="12"/>
        <v>-0.93867334415061909</v>
      </c>
      <c r="F86" s="21">
        <f t="shared" si="3"/>
        <v>2.4906132467950473</v>
      </c>
      <c r="G86" s="15"/>
      <c r="K86" s="11">
        <v>1E-4</v>
      </c>
      <c r="L86" s="13"/>
      <c r="M86" s="21">
        <f t="shared" si="13"/>
        <v>10.0008</v>
      </c>
      <c r="N86" s="14">
        <f t="shared" si="14"/>
        <v>-0.55063568162418786</v>
      </c>
      <c r="O86" s="14">
        <f t="shared" si="15"/>
        <v>-0.54878500806984643</v>
      </c>
      <c r="Q86" s="21">
        <f t="shared" si="7"/>
        <v>-0.55063568162418786</v>
      </c>
      <c r="R86" s="21">
        <f t="shared" si="8"/>
        <v>-0.54878500806984643</v>
      </c>
    </row>
    <row r="87" spans="2:18">
      <c r="B87" s="25">
        <v>630</v>
      </c>
      <c r="C87" s="1">
        <f t="shared" si="0"/>
        <v>10.995574287564276</v>
      </c>
      <c r="D87" s="26">
        <f t="shared" si="1"/>
        <v>1.75</v>
      </c>
      <c r="E87" s="8">
        <f t="shared" si="12"/>
        <v>-0.96193976625564337</v>
      </c>
      <c r="F87" s="21">
        <f t="shared" si="3"/>
        <v>2.304481869954853</v>
      </c>
      <c r="G87" s="15"/>
      <c r="K87" s="11">
        <v>1E-4</v>
      </c>
      <c r="L87" s="13"/>
      <c r="M87" s="21">
        <f t="shared" si="13"/>
        <v>10.0008</v>
      </c>
      <c r="N87" s="14">
        <f t="shared" si="14"/>
        <v>-0.33794542882966538</v>
      </c>
      <c r="O87" s="14">
        <f t="shared" si="15"/>
        <v>-0.33613951748800963</v>
      </c>
      <c r="Q87" s="21">
        <f t="shared" ref="Q87" si="16">N87</f>
        <v>-0.33794542882966538</v>
      </c>
      <c r="R87" s="21">
        <f t="shared" ref="R87" si="17">O87</f>
        <v>-0.33613951748800963</v>
      </c>
    </row>
    <row r="88" spans="2:18">
      <c r="B88" s="25">
        <v>640</v>
      </c>
      <c r="C88" s="1">
        <f t="shared" si="0"/>
        <v>11.170107212763709</v>
      </c>
      <c r="D88" s="26">
        <f t="shared" si="1"/>
        <v>1.7777777777777777</v>
      </c>
      <c r="E88" s="8">
        <f t="shared" si="12"/>
        <v>-0.9551121657052658</v>
      </c>
      <c r="F88" s="21">
        <f t="shared" si="3"/>
        <v>2.3591026743578736</v>
      </c>
      <c r="G88" s="15"/>
      <c r="K88" s="11">
        <v>1E-4</v>
      </c>
      <c r="L88" s="13"/>
      <c r="M88" s="21">
        <f t="shared" si="13"/>
        <v>10.0008</v>
      </c>
      <c r="N88" s="14">
        <f t="shared" si="14"/>
        <v>-0.39982191984313487</v>
      </c>
      <c r="O88" s="14">
        <f t="shared" si="15"/>
        <v>-0.39800309897964209</v>
      </c>
      <c r="Q88" s="21">
        <f t="shared" ref="Q88:Q151" si="18">N88</f>
        <v>-0.39982191984313487</v>
      </c>
      <c r="R88" s="21">
        <f t="shared" ref="R88:R151" si="19">O88</f>
        <v>-0.39800309897964209</v>
      </c>
    </row>
    <row r="89" spans="2:18">
      <c r="B89" s="25">
        <v>650</v>
      </c>
      <c r="C89" s="1">
        <f t="shared" ref="C89:C152" si="20">(B89/180)*PI()</f>
        <v>11.344640137963141</v>
      </c>
      <c r="D89" s="26">
        <f t="shared" ref="D89:D152" si="21">B89/360</f>
        <v>1.8055555555555556</v>
      </c>
      <c r="E89" s="8">
        <f t="shared" si="12"/>
        <v>-0.91794670086122765</v>
      </c>
      <c r="F89" s="21">
        <f t="shared" ref="F89:F152" si="22">10+8*E89</f>
        <v>2.6564263931101788</v>
      </c>
      <c r="G89" s="15"/>
      <c r="K89" s="11">
        <v>1E-4</v>
      </c>
      <c r="L89" s="13"/>
      <c r="M89" s="21">
        <f t="shared" si="13"/>
        <v>10.0008</v>
      </c>
      <c r="N89" s="14">
        <f t="shared" si="14"/>
        <v>-0.74459697574849537</v>
      </c>
      <c r="O89" s="14">
        <f t="shared" si="15"/>
        <v>-0.74270451518095359</v>
      </c>
      <c r="Q89" s="21">
        <f t="shared" si="18"/>
        <v>-0.74459697574849537</v>
      </c>
      <c r="R89" s="21">
        <f t="shared" si="19"/>
        <v>-0.74270451518095359</v>
      </c>
    </row>
    <row r="90" spans="2:18">
      <c r="B90" s="25">
        <v>660</v>
      </c>
      <c r="C90" s="1">
        <f t="shared" si="20"/>
        <v>11.519173063162574</v>
      </c>
      <c r="D90" s="26">
        <f t="shared" si="21"/>
        <v>1.8333333333333333</v>
      </c>
      <c r="E90" s="8">
        <f t="shared" si="12"/>
        <v>-0.85127085376112377</v>
      </c>
      <c r="F90" s="21">
        <f t="shared" si="22"/>
        <v>3.1898331699110098</v>
      </c>
      <c r="G90" s="15"/>
      <c r="K90" s="11">
        <v>1E-4</v>
      </c>
      <c r="L90" s="13"/>
      <c r="M90" s="21">
        <f t="shared" si="13"/>
        <v>10.0008</v>
      </c>
      <c r="N90" s="14">
        <f t="shared" si="14"/>
        <v>-1.3996651226777095</v>
      </c>
      <c r="O90" s="14">
        <f t="shared" si="15"/>
        <v>-1.397624435007119</v>
      </c>
      <c r="Q90" s="21">
        <f t="shared" si="18"/>
        <v>-1.3996651226777095</v>
      </c>
      <c r="R90" s="21">
        <f t="shared" si="19"/>
        <v>-1.397624435007119</v>
      </c>
    </row>
    <row r="91" spans="2:18">
      <c r="B91" s="25">
        <v>670</v>
      </c>
      <c r="C91" s="1">
        <f t="shared" si="20"/>
        <v>11.693705988362009</v>
      </c>
      <c r="D91" s="26">
        <f t="shared" si="21"/>
        <v>1.8611111111111112</v>
      </c>
      <c r="E91" s="8">
        <f t="shared" si="12"/>
        <v>-0.75696528710622424</v>
      </c>
      <c r="F91" s="21">
        <f t="shared" si="22"/>
        <v>3.9442777031502061</v>
      </c>
      <c r="G91" s="15"/>
      <c r="K91" s="11">
        <v>1E-4</v>
      </c>
      <c r="L91" s="13"/>
      <c r="M91" s="21">
        <f t="shared" si="13"/>
        <v>10.0008</v>
      </c>
      <c r="N91" s="14">
        <f t="shared" si="14"/>
        <v>-2.4196282560407454</v>
      </c>
      <c r="O91" s="14">
        <f t="shared" si="15"/>
        <v>-2.4173333318648171</v>
      </c>
      <c r="Q91" s="21">
        <f t="shared" si="18"/>
        <v>-2.4196282560407454</v>
      </c>
      <c r="R91" s="21">
        <f t="shared" si="19"/>
        <v>-2.4173333318648171</v>
      </c>
    </row>
    <row r="92" spans="2:18">
      <c r="B92" s="25">
        <v>680</v>
      </c>
      <c r="C92" s="1">
        <f t="shared" si="20"/>
        <v>11.86823891356144</v>
      </c>
      <c r="D92" s="26">
        <f t="shared" si="21"/>
        <v>1.8888888888888888</v>
      </c>
      <c r="E92" s="8">
        <f t="shared" si="12"/>
        <v>-0.63790491562301532</v>
      </c>
      <c r="F92" s="21">
        <f t="shared" si="22"/>
        <v>4.8967606750158774</v>
      </c>
      <c r="G92" s="15"/>
      <c r="K92" s="11">
        <v>1E-4</v>
      </c>
      <c r="L92" s="13"/>
      <c r="M92" s="21">
        <f t="shared" si="13"/>
        <v>10.0008</v>
      </c>
      <c r="N92" s="14">
        <f t="shared" si="14"/>
        <v>-3.9062427586274513</v>
      </c>
      <c r="O92" s="14">
        <f t="shared" si="15"/>
        <v>-3.9035195033282721</v>
      </c>
      <c r="Q92" s="21">
        <f t="shared" si="18"/>
        <v>-3.9062427586274513</v>
      </c>
      <c r="R92" s="21">
        <f t="shared" si="19"/>
        <v>-3.9035195033282721</v>
      </c>
    </row>
    <row r="93" spans="2:18">
      <c r="B93" s="25">
        <v>690</v>
      </c>
      <c r="C93" s="1">
        <f t="shared" si="20"/>
        <v>12.042771838760874</v>
      </c>
      <c r="D93" s="26">
        <f t="shared" si="21"/>
        <v>1.9166666666666667</v>
      </c>
      <c r="E93" s="8">
        <f t="shared" si="12"/>
        <v>-0.49786121534345251</v>
      </c>
      <c r="F93" s="21">
        <f t="shared" si="22"/>
        <v>6.0171102772523799</v>
      </c>
      <c r="G93" s="15"/>
      <c r="K93" s="11">
        <v>1E-4</v>
      </c>
      <c r="L93" s="13"/>
      <c r="M93" s="21">
        <f t="shared" si="13"/>
        <v>10.0008</v>
      </c>
      <c r="N93" s="14">
        <f t="shared" si="14"/>
        <v>-6.0595789170446803</v>
      </c>
      <c r="O93" s="14">
        <f t="shared" si="15"/>
        <v>-6.0560896354990668</v>
      </c>
      <c r="Q93" s="21">
        <f t="shared" si="18"/>
        <v>-6.0595789170446803</v>
      </c>
      <c r="R93" s="21">
        <f t="shared" si="19"/>
        <v>-6.0560896354990668</v>
      </c>
    </row>
    <row r="94" spans="2:18">
      <c r="B94" s="25">
        <v>700</v>
      </c>
      <c r="C94" s="1">
        <f t="shared" si="20"/>
        <v>12.217304763960307</v>
      </c>
      <c r="D94" s="26">
        <f t="shared" si="21"/>
        <v>1.9444444444444444</v>
      </c>
      <c r="E94" s="8">
        <f t="shared" si="12"/>
        <v>-0.3413693983736395</v>
      </c>
      <c r="F94" s="21">
        <f t="shared" si="22"/>
        <v>7.2690448130108845</v>
      </c>
      <c r="G94" s="15"/>
      <c r="K94" s="11">
        <v>1E-4</v>
      </c>
      <c r="L94" s="13"/>
      <c r="M94" s="21">
        <f t="shared" si="13"/>
        <v>10.0008</v>
      </c>
      <c r="N94" s="14">
        <f t="shared" si="14"/>
        <v>-9.3380530632177425</v>
      </c>
      <c r="O94" s="14">
        <f t="shared" si="15"/>
        <v>-9.3329642122967762</v>
      </c>
      <c r="Q94" s="21">
        <f t="shared" si="18"/>
        <v>-9.3380530632177425</v>
      </c>
      <c r="R94" s="21">
        <f t="shared" si="19"/>
        <v>-9.3329642122967762</v>
      </c>
    </row>
    <row r="95" spans="2:18">
      <c r="B95" s="25">
        <v>710</v>
      </c>
      <c r="C95" s="1">
        <f t="shared" si="20"/>
        <v>12.39183768915974</v>
      </c>
      <c r="D95" s="26">
        <f t="shared" si="21"/>
        <v>1.9722222222222223</v>
      </c>
      <c r="E95" s="8">
        <f t="shared" si="12"/>
        <v>-0.17356554037300409</v>
      </c>
      <c r="F95" s="21">
        <f t="shared" si="22"/>
        <v>8.6114756770159673</v>
      </c>
      <c r="G95" s="15"/>
      <c r="K95" s="11">
        <v>1E-4</v>
      </c>
      <c r="L95" s="13"/>
      <c r="M95" s="27">
        <f t="shared" si="13"/>
        <v>10.0008</v>
      </c>
      <c r="N95" s="14">
        <f t="shared" si="14"/>
        <v>-15.215735732994739</v>
      </c>
      <c r="O95" s="14">
        <f t="shared" si="15"/>
        <v>-15.205726959847151</v>
      </c>
      <c r="Q95" s="21">
        <f t="shared" si="18"/>
        <v>-15.215735732994739</v>
      </c>
      <c r="R95" s="21">
        <f t="shared" si="19"/>
        <v>-15.205726959847151</v>
      </c>
    </row>
    <row r="96" spans="2:18">
      <c r="B96" s="25">
        <v>720</v>
      </c>
      <c r="C96" s="1">
        <f t="shared" si="20"/>
        <v>12.566370614359172</v>
      </c>
      <c r="D96" s="26">
        <f t="shared" si="21"/>
        <v>2</v>
      </c>
      <c r="E96" s="8">
        <f t="shared" si="12"/>
        <v>-4.90059381963448E-16</v>
      </c>
      <c r="F96" s="21">
        <f t="shared" si="22"/>
        <v>9.9999999999999964</v>
      </c>
      <c r="G96" s="15"/>
      <c r="K96" s="11">
        <v>1E-4</v>
      </c>
      <c r="L96" s="13"/>
      <c r="M96" s="27">
        <f t="shared" ref="M96:M159" si="23">10+8*K96</f>
        <v>10.0008</v>
      </c>
      <c r="N96" s="14">
        <f t="shared" ref="N96:N159" si="24">20*LOG(ABS(E96+K96))</f>
        <v>-80.000000000042562</v>
      </c>
      <c r="O96" s="14">
        <f t="shared" ref="O96:O159" si="25">20*LOG(ABS(E96-K96))</f>
        <v>-79.999999999957424</v>
      </c>
      <c r="Q96" s="21">
        <f t="shared" si="18"/>
        <v>-80.000000000042562</v>
      </c>
      <c r="R96" s="21">
        <f t="shared" si="19"/>
        <v>-79.999999999957424</v>
      </c>
    </row>
    <row r="97" spans="2:18">
      <c r="B97" s="25">
        <v>730</v>
      </c>
      <c r="C97" s="1">
        <f t="shared" si="20"/>
        <v>12.740903539558605</v>
      </c>
      <c r="D97" s="26">
        <f t="shared" si="21"/>
        <v>2.0277777777777777</v>
      </c>
      <c r="E97" s="8">
        <f t="shared" si="12"/>
        <v>0.17356554037300312</v>
      </c>
      <c r="F97" s="21">
        <f t="shared" si="22"/>
        <v>11.388524322984026</v>
      </c>
      <c r="G97" s="15"/>
      <c r="K97" s="11">
        <v>1E-4</v>
      </c>
      <c r="L97" s="13"/>
      <c r="M97" s="27">
        <f t="shared" si="23"/>
        <v>10.0008</v>
      </c>
      <c r="N97" s="14">
        <f t="shared" si="24"/>
        <v>-15.205726959847201</v>
      </c>
      <c r="O97" s="14">
        <f t="shared" si="25"/>
        <v>-15.215735732994789</v>
      </c>
      <c r="Q97" s="21">
        <f t="shared" si="18"/>
        <v>-15.205726959847201</v>
      </c>
      <c r="R97" s="21">
        <f t="shared" si="19"/>
        <v>-15.215735732994789</v>
      </c>
    </row>
    <row r="98" spans="2:18">
      <c r="B98" s="25">
        <v>740</v>
      </c>
      <c r="C98" s="1">
        <f t="shared" si="20"/>
        <v>12.915436464758038</v>
      </c>
      <c r="D98" s="26">
        <f t="shared" si="21"/>
        <v>2.0555555555555554</v>
      </c>
      <c r="E98" s="8">
        <f t="shared" si="12"/>
        <v>0.34136939837363856</v>
      </c>
      <c r="F98" s="21">
        <f t="shared" si="22"/>
        <v>12.730955186989108</v>
      </c>
      <c r="G98" s="15"/>
      <c r="K98" s="11">
        <v>1E-4</v>
      </c>
      <c r="L98" s="13"/>
      <c r="M98" s="27">
        <f t="shared" si="23"/>
        <v>10.0008</v>
      </c>
      <c r="N98" s="14">
        <f t="shared" si="24"/>
        <v>-9.3329642122968011</v>
      </c>
      <c r="O98" s="14">
        <f t="shared" si="25"/>
        <v>-9.3380530632177674</v>
      </c>
      <c r="Q98" s="21">
        <f t="shared" si="18"/>
        <v>-9.3329642122968011</v>
      </c>
      <c r="R98" s="21">
        <f t="shared" si="19"/>
        <v>-9.3380530632177674</v>
      </c>
    </row>
    <row r="99" spans="2:18">
      <c r="B99" s="25">
        <v>750</v>
      </c>
      <c r="C99" s="1">
        <f t="shared" si="20"/>
        <v>13.089969389957473</v>
      </c>
      <c r="D99" s="26">
        <f t="shared" si="21"/>
        <v>2.0833333333333335</v>
      </c>
      <c r="E99" s="8">
        <f t="shared" si="12"/>
        <v>0.49786121534345318</v>
      </c>
      <c r="F99" s="21">
        <f t="shared" si="22"/>
        <v>13.982889722747625</v>
      </c>
      <c r="G99" s="15"/>
      <c r="K99" s="11">
        <v>1E-4</v>
      </c>
      <c r="L99" s="13"/>
      <c r="M99" s="27">
        <f t="shared" si="23"/>
        <v>10.0008</v>
      </c>
      <c r="N99" s="14">
        <f t="shared" si="24"/>
        <v>-6.0560896354990543</v>
      </c>
      <c r="O99" s="14">
        <f t="shared" si="25"/>
        <v>-6.0595789170446679</v>
      </c>
      <c r="Q99" s="21">
        <f t="shared" si="18"/>
        <v>-6.0560896354990543</v>
      </c>
      <c r="R99" s="21">
        <f t="shared" si="19"/>
        <v>-6.0595789170446679</v>
      </c>
    </row>
    <row r="100" spans="2:18">
      <c r="B100" s="25">
        <v>760</v>
      </c>
      <c r="C100" s="1">
        <f t="shared" si="20"/>
        <v>13.264502315156905</v>
      </c>
      <c r="D100" s="26">
        <f t="shared" si="21"/>
        <v>2.1111111111111112</v>
      </c>
      <c r="E100" s="8">
        <f t="shared" si="12"/>
        <v>0.63790491562301455</v>
      </c>
      <c r="F100" s="21">
        <f t="shared" si="22"/>
        <v>15.103239324984116</v>
      </c>
      <c r="G100" s="15"/>
      <c r="K100" s="11">
        <v>1E-4</v>
      </c>
      <c r="L100" s="13"/>
      <c r="M100" s="27">
        <f t="shared" si="23"/>
        <v>10.0008</v>
      </c>
      <c r="N100" s="14">
        <f t="shared" si="24"/>
        <v>-3.9035195033282828</v>
      </c>
      <c r="O100" s="14">
        <f t="shared" si="25"/>
        <v>-3.906242758627462</v>
      </c>
      <c r="Q100" s="21">
        <f t="shared" si="18"/>
        <v>-3.9035195033282828</v>
      </c>
      <c r="R100" s="21">
        <f t="shared" si="19"/>
        <v>-3.906242758627462</v>
      </c>
    </row>
    <row r="101" spans="2:18">
      <c r="B101" s="25">
        <v>770</v>
      </c>
      <c r="C101" s="1">
        <f t="shared" si="20"/>
        <v>13.439035240356336</v>
      </c>
      <c r="D101" s="26">
        <f t="shared" si="21"/>
        <v>2.1388888888888888</v>
      </c>
      <c r="E101" s="8">
        <f t="shared" si="12"/>
        <v>0.75696528710622368</v>
      </c>
      <c r="F101" s="21">
        <f t="shared" si="22"/>
        <v>16.05572229684979</v>
      </c>
      <c r="G101" s="15"/>
      <c r="K101" s="11">
        <v>1E-4</v>
      </c>
      <c r="L101" s="13"/>
      <c r="M101" s="27">
        <f t="shared" si="23"/>
        <v>10.0008</v>
      </c>
      <c r="N101" s="14">
        <f t="shared" si="24"/>
        <v>-2.4173333318648234</v>
      </c>
      <c r="O101" s="14">
        <f t="shared" si="25"/>
        <v>-2.419628256040752</v>
      </c>
      <c r="Q101" s="21">
        <f t="shared" si="18"/>
        <v>-2.4173333318648234</v>
      </c>
      <c r="R101" s="21">
        <f t="shared" si="19"/>
        <v>-2.419628256040752</v>
      </c>
    </row>
    <row r="102" spans="2:18">
      <c r="B102" s="25">
        <v>780</v>
      </c>
      <c r="C102" s="1">
        <f t="shared" si="20"/>
        <v>13.613568165555769</v>
      </c>
      <c r="D102" s="26">
        <f t="shared" si="21"/>
        <v>2.1666666666666665</v>
      </c>
      <c r="E102" s="8">
        <f t="shared" si="12"/>
        <v>0.85127085376112255</v>
      </c>
      <c r="F102" s="21">
        <f t="shared" si="22"/>
        <v>16.810166830088981</v>
      </c>
      <c r="G102" s="15"/>
      <c r="K102" s="11">
        <v>1E-4</v>
      </c>
      <c r="L102" s="13"/>
      <c r="M102" s="27">
        <f t="shared" si="23"/>
        <v>10.0008</v>
      </c>
      <c r="N102" s="14">
        <f t="shared" si="24"/>
        <v>-1.3976244350071312</v>
      </c>
      <c r="O102" s="14">
        <f t="shared" si="25"/>
        <v>-1.3996651226777221</v>
      </c>
      <c r="Q102" s="21">
        <f t="shared" si="18"/>
        <v>-1.3976244350071312</v>
      </c>
      <c r="R102" s="21">
        <f t="shared" si="19"/>
        <v>-1.3996651226777221</v>
      </c>
    </row>
    <row r="103" spans="2:18">
      <c r="B103" s="25">
        <v>790</v>
      </c>
      <c r="C103" s="1">
        <f t="shared" si="20"/>
        <v>13.788101090755204</v>
      </c>
      <c r="D103" s="26">
        <f t="shared" si="21"/>
        <v>2.1944444444444446</v>
      </c>
      <c r="E103" s="8">
        <f t="shared" si="12"/>
        <v>0.91794670086122732</v>
      </c>
      <c r="F103" s="21">
        <f t="shared" si="22"/>
        <v>17.343573606889819</v>
      </c>
      <c r="G103" s="15"/>
      <c r="K103" s="11">
        <v>1E-4</v>
      </c>
      <c r="L103" s="13"/>
      <c r="M103" s="27">
        <f t="shared" si="23"/>
        <v>10.0008</v>
      </c>
      <c r="N103" s="14">
        <f t="shared" si="24"/>
        <v>-0.74270451518095659</v>
      </c>
      <c r="O103" s="14">
        <f t="shared" si="25"/>
        <v>-0.74459697574849837</v>
      </c>
      <c r="Q103" s="21">
        <f t="shared" si="18"/>
        <v>-0.74270451518095659</v>
      </c>
      <c r="R103" s="21">
        <f t="shared" si="19"/>
        <v>-0.74459697574849837</v>
      </c>
    </row>
    <row r="104" spans="2:18">
      <c r="B104" s="25">
        <v>800</v>
      </c>
      <c r="C104" s="1">
        <f t="shared" si="20"/>
        <v>13.962634015954636</v>
      </c>
      <c r="D104" s="26">
        <f t="shared" si="21"/>
        <v>2.2222222222222223</v>
      </c>
      <c r="E104" s="8">
        <f t="shared" si="12"/>
        <v>0.95511216570526569</v>
      </c>
      <c r="F104" s="21">
        <f t="shared" si="22"/>
        <v>17.640897325642126</v>
      </c>
      <c r="G104" s="15"/>
      <c r="K104" s="11">
        <v>1E-4</v>
      </c>
      <c r="L104" s="13"/>
      <c r="M104" s="27">
        <f t="shared" si="23"/>
        <v>10.0008</v>
      </c>
      <c r="N104" s="14">
        <f t="shared" si="24"/>
        <v>-0.39800309897964303</v>
      </c>
      <c r="O104" s="14">
        <f t="shared" si="25"/>
        <v>-0.39982191984313581</v>
      </c>
      <c r="Q104" s="21">
        <f t="shared" si="18"/>
        <v>-0.39800309897964303</v>
      </c>
      <c r="R104" s="21">
        <f t="shared" si="19"/>
        <v>-0.39982191984313581</v>
      </c>
    </row>
    <row r="105" spans="2:18">
      <c r="B105" s="25">
        <v>810</v>
      </c>
      <c r="C105" s="1">
        <f t="shared" si="20"/>
        <v>14.137166941154069</v>
      </c>
      <c r="D105" s="26">
        <f t="shared" si="21"/>
        <v>2.25</v>
      </c>
      <c r="E105" s="8">
        <f t="shared" si="12"/>
        <v>0.96193976625564348</v>
      </c>
      <c r="F105" s="21">
        <f t="shared" si="22"/>
        <v>17.695518130045148</v>
      </c>
      <c r="G105" s="15"/>
      <c r="K105" s="11">
        <v>1E-4</v>
      </c>
      <c r="L105" s="13"/>
      <c r="M105" s="27">
        <f t="shared" si="23"/>
        <v>10.0008</v>
      </c>
      <c r="N105" s="14">
        <f t="shared" si="24"/>
        <v>-0.33613951748800863</v>
      </c>
      <c r="O105" s="14">
        <f t="shared" si="25"/>
        <v>-0.33794542882966433</v>
      </c>
      <c r="Q105" s="21">
        <f t="shared" si="18"/>
        <v>-0.33613951748800863</v>
      </c>
      <c r="R105" s="21">
        <f t="shared" si="19"/>
        <v>-0.33794542882966433</v>
      </c>
    </row>
    <row r="106" spans="2:18">
      <c r="B106" s="25">
        <v>820</v>
      </c>
      <c r="C106" s="1">
        <f t="shared" si="20"/>
        <v>14.311699866353502</v>
      </c>
      <c r="D106" s="26">
        <f t="shared" si="21"/>
        <v>2.2777777777777777</v>
      </c>
      <c r="E106" s="8">
        <f t="shared" si="12"/>
        <v>0.93867334415061932</v>
      </c>
      <c r="F106" s="21">
        <f t="shared" si="22"/>
        <v>17.509386753204954</v>
      </c>
      <c r="G106" s="15"/>
      <c r="K106" s="11">
        <v>1E-4</v>
      </c>
      <c r="L106" s="13"/>
      <c r="M106" s="27">
        <f t="shared" si="23"/>
        <v>10.0008</v>
      </c>
      <c r="N106" s="14">
        <f t="shared" si="24"/>
        <v>-0.54878500806984443</v>
      </c>
      <c r="O106" s="14">
        <f t="shared" si="25"/>
        <v>-0.55063568162418575</v>
      </c>
      <c r="Q106" s="21">
        <f t="shared" si="18"/>
        <v>-0.54878500806984443</v>
      </c>
      <c r="R106" s="21">
        <f t="shared" si="19"/>
        <v>-0.55063568162418575</v>
      </c>
    </row>
    <row r="107" spans="2:18">
      <c r="B107" s="25">
        <v>830</v>
      </c>
      <c r="C107" s="1">
        <f t="shared" si="20"/>
        <v>14.486232791552935</v>
      </c>
      <c r="D107" s="26">
        <f t="shared" si="21"/>
        <v>2.3055555555555554</v>
      </c>
      <c r="E107" s="8">
        <f t="shared" si="12"/>
        <v>0.88660507764032226</v>
      </c>
      <c r="F107" s="21">
        <f t="shared" si="22"/>
        <v>17.092840621122576</v>
      </c>
      <c r="G107" s="15"/>
      <c r="K107" s="11">
        <v>1E-4</v>
      </c>
      <c r="L107" s="13"/>
      <c r="M107" s="27">
        <f t="shared" si="23"/>
        <v>10.0008</v>
      </c>
      <c r="N107" s="14">
        <f t="shared" si="24"/>
        <v>-1.044416091563267</v>
      </c>
      <c r="O107" s="14">
        <f t="shared" si="25"/>
        <v>-1.046375450897868</v>
      </c>
      <c r="Q107" s="21">
        <f t="shared" si="18"/>
        <v>-1.044416091563267</v>
      </c>
      <c r="R107" s="21">
        <f t="shared" si="19"/>
        <v>-1.046375450897868</v>
      </c>
    </row>
    <row r="108" spans="2:18">
      <c r="B108" s="25">
        <v>840</v>
      </c>
      <c r="C108" s="1">
        <f t="shared" si="20"/>
        <v>14.660765716752369</v>
      </c>
      <c r="D108" s="26">
        <f t="shared" si="21"/>
        <v>2.3333333333333335</v>
      </c>
      <c r="E108" s="8">
        <f t="shared" si="12"/>
        <v>0.80801270189221908</v>
      </c>
      <c r="F108" s="21">
        <f t="shared" si="22"/>
        <v>16.464101615137753</v>
      </c>
      <c r="G108" s="15"/>
      <c r="K108" s="11">
        <v>1E-4</v>
      </c>
      <c r="L108" s="13"/>
      <c r="M108" s="27">
        <f t="shared" si="23"/>
        <v>10.0008</v>
      </c>
      <c r="N108" s="14">
        <f t="shared" si="24"/>
        <v>-1.8505613390462659</v>
      </c>
      <c r="O108" s="14">
        <f t="shared" si="25"/>
        <v>-1.8527112779425405</v>
      </c>
      <c r="Q108" s="21">
        <f t="shared" si="18"/>
        <v>-1.8505613390462659</v>
      </c>
      <c r="R108" s="21">
        <f t="shared" si="19"/>
        <v>-1.8527112779425405</v>
      </c>
    </row>
    <row r="109" spans="2:18">
      <c r="B109" s="25">
        <v>850</v>
      </c>
      <c r="C109" s="1">
        <f t="shared" si="20"/>
        <v>14.835298641951802</v>
      </c>
      <c r="D109" s="26">
        <f t="shared" si="21"/>
        <v>2.3611111111111112</v>
      </c>
      <c r="E109" s="8">
        <f t="shared" si="12"/>
        <v>0.70605988677900966</v>
      </c>
      <c r="F109" s="21">
        <f t="shared" si="22"/>
        <v>15.648479094232076</v>
      </c>
      <c r="G109" s="15"/>
      <c r="K109" s="11">
        <v>1E-4</v>
      </c>
      <c r="L109" s="13"/>
      <c r="M109" s="27">
        <f t="shared" si="23"/>
        <v>10.0008</v>
      </c>
      <c r="N109" s="14">
        <f t="shared" si="24"/>
        <v>-3.0219391210521551</v>
      </c>
      <c r="O109" s="14">
        <f t="shared" si="25"/>
        <v>-3.0243995043309062</v>
      </c>
      <c r="Q109" s="21">
        <f t="shared" si="18"/>
        <v>-3.0219391210521551</v>
      </c>
      <c r="R109" s="21">
        <f t="shared" si="19"/>
        <v>-3.0243995043309062</v>
      </c>
    </row>
    <row r="110" spans="2:18">
      <c r="B110" s="25">
        <v>860</v>
      </c>
      <c r="C110" s="1">
        <f t="shared" si="20"/>
        <v>15.009831567151233</v>
      </c>
      <c r="D110" s="26">
        <f t="shared" si="21"/>
        <v>2.3888888888888888</v>
      </c>
      <c r="E110" s="8">
        <f t="shared" si="12"/>
        <v>0.58466419710245243</v>
      </c>
      <c r="F110" s="21">
        <f t="shared" si="22"/>
        <v>14.677313576819619</v>
      </c>
      <c r="G110" s="15"/>
      <c r="K110" s="11">
        <v>1E-4</v>
      </c>
      <c r="L110" s="13"/>
      <c r="M110" s="27">
        <f t="shared" si="23"/>
        <v>10.0008</v>
      </c>
      <c r="N110" s="14">
        <f t="shared" si="24"/>
        <v>-4.6603845088573586</v>
      </c>
      <c r="O110" s="14">
        <f t="shared" si="25"/>
        <v>-4.6633557493628688</v>
      </c>
      <c r="Q110" s="21">
        <f t="shared" si="18"/>
        <v>-4.6603845088573586</v>
      </c>
      <c r="R110" s="21">
        <f t="shared" si="19"/>
        <v>-4.6633557493628688</v>
      </c>
    </row>
    <row r="111" spans="2:18">
      <c r="B111" s="25">
        <v>870</v>
      </c>
      <c r="C111" s="1">
        <f t="shared" si="20"/>
        <v>15.184364492350666</v>
      </c>
      <c r="D111" s="26">
        <f t="shared" si="21"/>
        <v>2.4166666666666665</v>
      </c>
      <c r="E111" s="8">
        <f t="shared" si="12"/>
        <v>0.44833833507281023</v>
      </c>
      <c r="F111" s="21">
        <f t="shared" si="22"/>
        <v>13.586706680582482</v>
      </c>
      <c r="G111" s="15"/>
      <c r="K111" s="11">
        <v>1E-4</v>
      </c>
      <c r="L111" s="13"/>
      <c r="M111" s="27">
        <f t="shared" si="23"/>
        <v>10.0008</v>
      </c>
      <c r="N111" s="14">
        <f t="shared" si="24"/>
        <v>-6.9659453702945857</v>
      </c>
      <c r="O111" s="14">
        <f t="shared" si="25"/>
        <v>-6.9698200734384486</v>
      </c>
      <c r="Q111" s="21">
        <f t="shared" si="18"/>
        <v>-6.9659453702945857</v>
      </c>
      <c r="R111" s="21">
        <f t="shared" si="19"/>
        <v>-6.9698200734384486</v>
      </c>
    </row>
    <row r="112" spans="2:18">
      <c r="B112" s="25">
        <v>880</v>
      </c>
      <c r="C112" s="1">
        <f t="shared" si="20"/>
        <v>15.3588974175501</v>
      </c>
      <c r="D112" s="26">
        <f t="shared" si="21"/>
        <v>2.4444444444444446</v>
      </c>
      <c r="E112" s="8">
        <f t="shared" si="12"/>
        <v>0.30201138677752698</v>
      </c>
      <c r="F112" s="21">
        <f t="shared" si="22"/>
        <v>12.416091094220215</v>
      </c>
      <c r="G112" s="15"/>
      <c r="K112" s="11">
        <v>1E-4</v>
      </c>
      <c r="L112" s="13"/>
      <c r="M112" s="27">
        <f t="shared" si="23"/>
        <v>10.0008</v>
      </c>
      <c r="N112" s="14">
        <f t="shared" si="24"/>
        <v>-10.396658111452549</v>
      </c>
      <c r="O112" s="14">
        <f t="shared" si="25"/>
        <v>-10.402410139578489</v>
      </c>
      <c r="Q112" s="21">
        <f t="shared" si="18"/>
        <v>-10.396658111452549</v>
      </c>
      <c r="R112" s="21">
        <f t="shared" si="19"/>
        <v>-10.402410139578489</v>
      </c>
    </row>
    <row r="113" spans="2:18">
      <c r="B113" s="25">
        <v>890</v>
      </c>
      <c r="C113" s="1">
        <f t="shared" si="20"/>
        <v>15.533430342749533</v>
      </c>
      <c r="D113" s="26">
        <f t="shared" si="21"/>
        <v>2.4722222222222223</v>
      </c>
      <c r="E113" s="8">
        <f t="shared" si="12"/>
        <v>0.15083752181956836</v>
      </c>
      <c r="F113" s="21">
        <f t="shared" si="22"/>
        <v>11.206700174556547</v>
      </c>
      <c r="G113" s="15"/>
      <c r="K113" s="11">
        <v>1E-4</v>
      </c>
      <c r="L113" s="13"/>
      <c r="M113" s="27">
        <f t="shared" si="23"/>
        <v>10.0008</v>
      </c>
      <c r="N113" s="14">
        <f t="shared" si="24"/>
        <v>-16.424055695733266</v>
      </c>
      <c r="O113" s="14">
        <f t="shared" si="25"/>
        <v>-16.435572579338665</v>
      </c>
      <c r="Q113" s="21">
        <f t="shared" si="18"/>
        <v>-16.424055695733266</v>
      </c>
      <c r="R113" s="21">
        <f t="shared" si="19"/>
        <v>-16.435572579338665</v>
      </c>
    </row>
    <row r="114" spans="2:18">
      <c r="B114" s="25">
        <v>900</v>
      </c>
      <c r="C114" s="1">
        <f t="shared" si="20"/>
        <v>15.707963267948966</v>
      </c>
      <c r="D114" s="26">
        <f t="shared" si="21"/>
        <v>2.5</v>
      </c>
      <c r="E114" s="8">
        <f t="shared" si="12"/>
        <v>5.2286480883368168E-16</v>
      </c>
      <c r="F114" s="21">
        <f t="shared" si="22"/>
        <v>10.000000000000004</v>
      </c>
      <c r="G114" s="15"/>
      <c r="H114" s="25">
        <v>0</v>
      </c>
      <c r="I114" s="23">
        <f>(H114/180)*PI()</f>
        <v>0</v>
      </c>
      <c r="J114" s="24">
        <f>H114/180</f>
        <v>0</v>
      </c>
      <c r="K114" s="11">
        <v>1E-4</v>
      </c>
      <c r="L114" s="13"/>
      <c r="M114" s="27">
        <f t="shared" ref="M114:M177" si="26">10+8*K114</f>
        <v>10.0008</v>
      </c>
      <c r="N114" s="14">
        <f t="shared" ref="N114:N177" si="27">20*LOG(ABS(E114+K114))</f>
        <v>-79.999999999954582</v>
      </c>
      <c r="O114" s="14">
        <f t="shared" ref="O114:O177" si="28">20*LOG(ABS(E114-K114))</f>
        <v>-80.000000000045418</v>
      </c>
      <c r="Q114" s="21">
        <f t="shared" si="18"/>
        <v>-79.999999999954582</v>
      </c>
      <c r="R114" s="21">
        <f t="shared" si="19"/>
        <v>-80.000000000045418</v>
      </c>
    </row>
    <row r="115" spans="2:18">
      <c r="B115" s="25">
        <v>910</v>
      </c>
      <c r="C115" s="1">
        <f t="shared" si="20"/>
        <v>15.882496193148398</v>
      </c>
      <c r="D115" s="26">
        <f t="shared" si="21"/>
        <v>2.5277777777777777</v>
      </c>
      <c r="E115" s="8">
        <f t="shared" si="12"/>
        <v>-0.14548159303450578</v>
      </c>
      <c r="F115" s="21">
        <f t="shared" si="22"/>
        <v>8.8361472557239544</v>
      </c>
      <c r="G115" s="15"/>
      <c r="H115" s="25">
        <v>10</v>
      </c>
      <c r="I115" s="23">
        <f t="shared" ref="I115:I178" si="29">(H115/180)*PI()</f>
        <v>0.17453292519943295</v>
      </c>
      <c r="J115" s="24">
        <f t="shared" ref="J115:J178" si="30">H115/180</f>
        <v>5.5555555555555552E-2</v>
      </c>
      <c r="K115" s="23">
        <f t="shared" ref="K115:K178" si="31">$K$21*(0.5-0.5*COS(I115/4))*SIN(I115)</f>
        <v>4.1318646963276741E-5</v>
      </c>
      <c r="L115" s="13"/>
      <c r="M115" s="27">
        <f t="shared" si="26"/>
        <v>10.000330549175706</v>
      </c>
      <c r="N115" s="14">
        <f t="shared" si="27"/>
        <v>-16.746306295632035</v>
      </c>
      <c r="O115" s="14">
        <f t="shared" si="28"/>
        <v>-16.741372486348247</v>
      </c>
      <c r="Q115" s="21">
        <f t="shared" si="18"/>
        <v>-16.746306295632035</v>
      </c>
      <c r="R115" s="21">
        <f t="shared" si="19"/>
        <v>-16.741372486348247</v>
      </c>
    </row>
    <row r="116" spans="2:18">
      <c r="B116" s="25">
        <v>920</v>
      </c>
      <c r="C116" s="1">
        <f t="shared" si="20"/>
        <v>16.057029118347831</v>
      </c>
      <c r="D116" s="26">
        <f t="shared" si="21"/>
        <v>2.5555555555555554</v>
      </c>
      <c r="E116" s="8">
        <f t="shared" si="12"/>
        <v>-0.28093322685931071</v>
      </c>
      <c r="F116" s="21">
        <f t="shared" si="22"/>
        <v>7.7525341851255138</v>
      </c>
      <c r="G116" s="15"/>
      <c r="H116" s="25">
        <v>20</v>
      </c>
      <c r="I116" s="23">
        <f t="shared" si="29"/>
        <v>0.3490658503988659</v>
      </c>
      <c r="J116" s="24">
        <f t="shared" si="30"/>
        <v>0.1111111111111111</v>
      </c>
      <c r="K116" s="23">
        <f t="shared" si="31"/>
        <v>3.2537247601465731E-4</v>
      </c>
      <c r="L116" s="13"/>
      <c r="M116" s="27">
        <f t="shared" si="26"/>
        <v>10.002602979808117</v>
      </c>
      <c r="N116" s="14">
        <f t="shared" si="27"/>
        <v>-11.038003539454376</v>
      </c>
      <c r="O116" s="14">
        <f t="shared" si="28"/>
        <v>-11.017883806995668</v>
      </c>
      <c r="Q116" s="21">
        <f t="shared" si="18"/>
        <v>-11.038003539454376</v>
      </c>
      <c r="R116" s="21">
        <f t="shared" si="19"/>
        <v>-11.017883806995668</v>
      </c>
    </row>
    <row r="117" spans="2:18">
      <c r="B117" s="25">
        <v>930</v>
      </c>
      <c r="C117" s="1">
        <f t="shared" si="20"/>
        <v>16.231562043547264</v>
      </c>
      <c r="D117" s="26">
        <f t="shared" si="21"/>
        <v>2.5833333333333335</v>
      </c>
      <c r="E117" s="8">
        <f t="shared" si="12"/>
        <v>-0.40219035725217939</v>
      </c>
      <c r="F117" s="21">
        <f t="shared" si="22"/>
        <v>6.7824771419825645</v>
      </c>
      <c r="G117" s="15"/>
      <c r="H117" s="25">
        <v>30</v>
      </c>
      <c r="I117" s="23">
        <f t="shared" si="29"/>
        <v>0.52359877559829882</v>
      </c>
      <c r="J117" s="24">
        <f t="shared" si="30"/>
        <v>0.16666666666666666</v>
      </c>
      <c r="K117" s="23">
        <f t="shared" si="31"/>
        <v>1.069392328273702E-3</v>
      </c>
      <c r="L117" s="13"/>
      <c r="M117" s="27">
        <f t="shared" si="26"/>
        <v>10.008555138626189</v>
      </c>
      <c r="N117" s="14">
        <f t="shared" si="27"/>
        <v>-7.9344927731906658</v>
      </c>
      <c r="O117" s="14">
        <f t="shared" si="28"/>
        <v>-7.8883024781448583</v>
      </c>
      <c r="Q117" s="21">
        <f t="shared" si="18"/>
        <v>-7.9344927731906658</v>
      </c>
      <c r="R117" s="21">
        <f t="shared" si="19"/>
        <v>-7.8883024781448583</v>
      </c>
    </row>
    <row r="118" spans="2:18">
      <c r="B118" s="25">
        <v>940</v>
      </c>
      <c r="C118" s="1">
        <f t="shared" si="20"/>
        <v>16.406094968746697</v>
      </c>
      <c r="D118" s="26">
        <f t="shared" si="21"/>
        <v>2.6111111111111112</v>
      </c>
      <c r="E118" s="8">
        <f t="shared" si="12"/>
        <v>-0.50573771809057511</v>
      </c>
      <c r="F118" s="21">
        <f t="shared" si="22"/>
        <v>5.9540982552753992</v>
      </c>
      <c r="G118" s="15"/>
      <c r="H118" s="25">
        <v>40</v>
      </c>
      <c r="I118" s="23">
        <f t="shared" si="29"/>
        <v>0.69813170079773179</v>
      </c>
      <c r="J118" s="24">
        <f t="shared" si="30"/>
        <v>0.22222222222222221</v>
      </c>
      <c r="K118" s="23">
        <f t="shared" si="31"/>
        <v>2.441347031762583E-3</v>
      </c>
      <c r="L118" s="13"/>
      <c r="M118" s="27">
        <f t="shared" si="26"/>
        <v>10.019530776254101</v>
      </c>
      <c r="N118" s="14">
        <f t="shared" si="27"/>
        <v>-5.9635240201046873</v>
      </c>
      <c r="O118" s="14">
        <f t="shared" si="28"/>
        <v>-5.8796646011053504</v>
      </c>
      <c r="Q118" s="21">
        <f t="shared" si="18"/>
        <v>-5.9635240201046873</v>
      </c>
      <c r="R118" s="21">
        <f t="shared" si="19"/>
        <v>-5.8796646011053504</v>
      </c>
    </row>
    <row r="119" spans="2:18">
      <c r="B119" s="25">
        <v>950</v>
      </c>
      <c r="C119" s="1">
        <f t="shared" si="20"/>
        <v>16.580627893946129</v>
      </c>
      <c r="D119" s="26">
        <f t="shared" si="21"/>
        <v>2.6388888888888888</v>
      </c>
      <c r="E119" s="8">
        <f t="shared" si="12"/>
        <v>-0.58881991119153221</v>
      </c>
      <c r="F119" s="21">
        <f t="shared" si="22"/>
        <v>5.2894407104677423</v>
      </c>
      <c r="G119" s="15"/>
      <c r="H119" s="25">
        <v>50</v>
      </c>
      <c r="I119" s="23">
        <f t="shared" si="29"/>
        <v>0.87266462599716477</v>
      </c>
      <c r="J119" s="24">
        <f t="shared" si="30"/>
        <v>0.27777777777777779</v>
      </c>
      <c r="K119" s="23">
        <f t="shared" si="31"/>
        <v>4.5395780063767167E-3</v>
      </c>
      <c r="L119" s="13"/>
      <c r="M119" s="27">
        <f t="shared" si="26"/>
        <v>10.036316624051013</v>
      </c>
      <c r="N119" s="14">
        <f t="shared" si="27"/>
        <v>-4.6675746350101122</v>
      </c>
      <c r="O119" s="14">
        <f t="shared" si="28"/>
        <v>-4.5336421572956382</v>
      </c>
      <c r="Q119" s="21">
        <f t="shared" si="18"/>
        <v>-4.6675746350101122</v>
      </c>
      <c r="R119" s="21">
        <f t="shared" si="19"/>
        <v>-4.5336421572956382</v>
      </c>
    </row>
    <row r="120" spans="2:18">
      <c r="B120" s="25">
        <v>960</v>
      </c>
      <c r="C120" s="1">
        <f t="shared" si="20"/>
        <v>16.755160819145562</v>
      </c>
      <c r="D120" s="26">
        <f t="shared" si="21"/>
        <v>2.6666666666666665</v>
      </c>
      <c r="E120" s="8">
        <f t="shared" si="12"/>
        <v>-0.64951905283832845</v>
      </c>
      <c r="F120" s="21">
        <f t="shared" si="22"/>
        <v>4.8038475772933724</v>
      </c>
      <c r="G120" s="15"/>
      <c r="H120" s="25">
        <v>60</v>
      </c>
      <c r="I120" s="23">
        <f t="shared" si="29"/>
        <v>1.0471975511965976</v>
      </c>
      <c r="J120" s="24">
        <f t="shared" si="30"/>
        <v>0.33333333333333331</v>
      </c>
      <c r="K120" s="23">
        <f t="shared" si="31"/>
        <v>7.3772750116576791E-3</v>
      </c>
      <c r="L120" s="13"/>
      <c r="M120" s="27">
        <f t="shared" si="26"/>
        <v>10.059018200093261</v>
      </c>
      <c r="N120" s="14">
        <f t="shared" si="27"/>
        <v>-3.8473814781891962</v>
      </c>
      <c r="O120" s="14">
        <f t="shared" si="28"/>
        <v>-3.6500633179483915</v>
      </c>
      <c r="Q120" s="21">
        <f t="shared" si="18"/>
        <v>-3.8473814781891962</v>
      </c>
      <c r="R120" s="21">
        <f t="shared" si="19"/>
        <v>-3.6500633179483915</v>
      </c>
    </row>
    <row r="121" spans="2:18">
      <c r="B121" s="25">
        <v>970</v>
      </c>
      <c r="C121" s="1">
        <f t="shared" si="20"/>
        <v>16.929693744344998</v>
      </c>
      <c r="D121" s="26">
        <f t="shared" si="21"/>
        <v>2.6944444444444446</v>
      </c>
      <c r="E121" s="8">
        <f t="shared" si="12"/>
        <v>-0.68679719265049821</v>
      </c>
      <c r="F121" s="21">
        <f t="shared" si="22"/>
        <v>4.5056224587960143</v>
      </c>
      <c r="G121" s="15"/>
      <c r="H121" s="25">
        <v>70</v>
      </c>
      <c r="I121" s="23">
        <f t="shared" si="29"/>
        <v>1.2217304763960306</v>
      </c>
      <c r="J121" s="24">
        <f t="shared" si="30"/>
        <v>0.3888888888888889</v>
      </c>
      <c r="K121" s="23">
        <f t="shared" si="31"/>
        <v>1.0872959962340476E-2</v>
      </c>
      <c r="L121" s="13"/>
      <c r="M121" s="27">
        <f t="shared" si="26"/>
        <v>10.086983679698724</v>
      </c>
      <c r="N121" s="14">
        <f t="shared" si="27"/>
        <v>-3.4020396660673988</v>
      </c>
      <c r="O121" s="14">
        <f t="shared" si="28"/>
        <v>-3.1269971279997049</v>
      </c>
      <c r="Q121" s="21">
        <f t="shared" si="18"/>
        <v>-3.4020396660673988</v>
      </c>
      <c r="R121" s="21">
        <f t="shared" si="19"/>
        <v>-3.1269971279997049</v>
      </c>
    </row>
    <row r="122" spans="2:18">
      <c r="B122" s="25">
        <v>980</v>
      </c>
      <c r="C122" s="1">
        <f t="shared" si="20"/>
        <v>17.104226669544431</v>
      </c>
      <c r="D122" s="26">
        <f t="shared" si="21"/>
        <v>2.7222222222222223</v>
      </c>
      <c r="E122" s="8">
        <f t="shared" si="12"/>
        <v>-0.70050274686949576</v>
      </c>
      <c r="F122" s="21">
        <f t="shared" si="22"/>
        <v>4.3959780250440339</v>
      </c>
      <c r="G122" s="15"/>
      <c r="H122" s="25">
        <v>80</v>
      </c>
      <c r="I122" s="23">
        <f t="shared" si="29"/>
        <v>1.3962634015954636</v>
      </c>
      <c r="J122" s="24">
        <f t="shared" si="30"/>
        <v>0.44444444444444442</v>
      </c>
      <c r="K122" s="23">
        <f t="shared" si="31"/>
        <v>1.4847793653471166E-2</v>
      </c>
      <c r="L122" s="13"/>
      <c r="M122" s="27">
        <f t="shared" si="26"/>
        <v>10.11878234922777</v>
      </c>
      <c r="N122" s="14">
        <f t="shared" si="27"/>
        <v>-3.2778876454408357</v>
      </c>
      <c r="O122" s="14">
        <f t="shared" si="28"/>
        <v>-2.9096218070985778</v>
      </c>
      <c r="Q122" s="21">
        <f t="shared" si="18"/>
        <v>-3.2778876454408357</v>
      </c>
      <c r="R122" s="21">
        <f t="shared" si="19"/>
        <v>-2.9096218070985778</v>
      </c>
    </row>
    <row r="123" spans="2:18">
      <c r="B123" s="25">
        <v>990</v>
      </c>
      <c r="C123" s="1">
        <f t="shared" si="20"/>
        <v>17.27875959474386</v>
      </c>
      <c r="D123" s="26">
        <f t="shared" si="21"/>
        <v>2.75</v>
      </c>
      <c r="E123" s="8">
        <f t="shared" si="12"/>
        <v>-0.69134171618254514</v>
      </c>
      <c r="F123" s="21">
        <f t="shared" si="22"/>
        <v>4.4692662705396389</v>
      </c>
      <c r="G123" s="15"/>
      <c r="H123" s="25">
        <v>90</v>
      </c>
      <c r="I123" s="23">
        <f t="shared" si="29"/>
        <v>1.5707963267948966</v>
      </c>
      <c r="J123" s="24">
        <f t="shared" si="30"/>
        <v>0.5</v>
      </c>
      <c r="K123" s="23">
        <f t="shared" si="31"/>
        <v>1.9030116872178315E-2</v>
      </c>
      <c r="L123" s="13"/>
      <c r="M123" s="27">
        <f t="shared" si="26"/>
        <v>10.152240934977426</v>
      </c>
      <c r="N123" s="14">
        <f t="shared" si="27"/>
        <v>-3.4485879170138087</v>
      </c>
      <c r="O123" s="14">
        <f t="shared" si="28"/>
        <v>-2.9702853418701536</v>
      </c>
      <c r="Q123" s="21">
        <f t="shared" si="18"/>
        <v>-3.4485879170138087</v>
      </c>
      <c r="R123" s="21">
        <f t="shared" si="19"/>
        <v>-2.9702853418701536</v>
      </c>
    </row>
    <row r="124" spans="2:18">
      <c r="B124" s="25">
        <v>1000</v>
      </c>
      <c r="C124" s="1">
        <f t="shared" si="20"/>
        <v>17.453292519943293</v>
      </c>
      <c r="D124" s="26">
        <f t="shared" si="21"/>
        <v>2.7777777777777777</v>
      </c>
      <c r="E124" s="8">
        <f t="shared" si="12"/>
        <v>-0.66081592092283725</v>
      </c>
      <c r="F124" s="21">
        <f t="shared" si="22"/>
        <v>4.713472632617302</v>
      </c>
      <c r="G124" s="15"/>
      <c r="H124" s="25">
        <v>100</v>
      </c>
      <c r="I124" s="23">
        <f t="shared" si="29"/>
        <v>1.7453292519943295</v>
      </c>
      <c r="J124" s="24">
        <f t="shared" si="30"/>
        <v>0.55555555555555558</v>
      </c>
      <c r="K124" s="23">
        <f t="shared" si="31"/>
        <v>2.3067204430794512E-2</v>
      </c>
      <c r="L124" s="13"/>
      <c r="M124" s="27">
        <f t="shared" si="26"/>
        <v>10.184537635446356</v>
      </c>
      <c r="N124" s="14">
        <f t="shared" si="27"/>
        <v>-3.9070081352253592</v>
      </c>
      <c r="O124" s="14">
        <f t="shared" si="28"/>
        <v>-3.3003622448661263</v>
      </c>
      <c r="Q124" s="21">
        <f t="shared" si="18"/>
        <v>-3.9070081352253592</v>
      </c>
      <c r="R124" s="21">
        <f t="shared" si="19"/>
        <v>-3.3003622448661263</v>
      </c>
    </row>
    <row r="125" spans="2:18">
      <c r="B125" s="25">
        <v>1010</v>
      </c>
      <c r="C125" s="1">
        <f t="shared" si="20"/>
        <v>17.627825445142726</v>
      </c>
      <c r="D125" s="26">
        <f t="shared" si="21"/>
        <v>2.8055555555555554</v>
      </c>
      <c r="E125" s="8">
        <f t="shared" ref="E125:E165" si="32">(0.5-0.5*COS(C125/4))*SIN(C125)</f>
        <v>-0.61113182080380124</v>
      </c>
      <c r="F125" s="21">
        <f t="shared" si="22"/>
        <v>5.1109454335695901</v>
      </c>
      <c r="G125" s="15"/>
      <c r="H125" s="25">
        <v>110</v>
      </c>
      <c r="I125" s="23">
        <f t="shared" si="29"/>
        <v>1.9198621771937625</v>
      </c>
      <c r="J125" s="24">
        <f t="shared" si="30"/>
        <v>0.61111111111111116</v>
      </c>
      <c r="K125" s="23">
        <f t="shared" si="31"/>
        <v>2.6543771572793261E-2</v>
      </c>
      <c r="L125" s="13"/>
      <c r="M125" s="27">
        <f t="shared" si="26"/>
        <v>10.212350172582346</v>
      </c>
      <c r="N125" s="14">
        <f t="shared" si="27"/>
        <v>-4.6630013439260338</v>
      </c>
      <c r="O125" s="14">
        <f t="shared" si="28"/>
        <v>-3.9080041143562942</v>
      </c>
      <c r="Q125" s="21">
        <f t="shared" si="18"/>
        <v>-4.6630013439260338</v>
      </c>
      <c r="R125" s="21">
        <f t="shared" si="19"/>
        <v>-3.9080041143562942</v>
      </c>
    </row>
    <row r="126" spans="2:18">
      <c r="B126" s="25">
        <v>1020</v>
      </c>
      <c r="C126" s="1">
        <f t="shared" si="20"/>
        <v>17.802358370342162</v>
      </c>
      <c r="D126" s="26">
        <f t="shared" si="21"/>
        <v>2.8333333333333335</v>
      </c>
      <c r="E126" s="8">
        <f t="shared" si="32"/>
        <v>-0.54508463591322587</v>
      </c>
      <c r="F126" s="21">
        <f t="shared" si="22"/>
        <v>5.6393229126941931</v>
      </c>
      <c r="G126" s="15"/>
      <c r="H126" s="25">
        <v>120</v>
      </c>
      <c r="I126" s="23">
        <f t="shared" si="29"/>
        <v>2.0943951023931953</v>
      </c>
      <c r="J126" s="24">
        <f t="shared" si="30"/>
        <v>0.66666666666666663</v>
      </c>
      <c r="K126" s="23">
        <f t="shared" si="31"/>
        <v>2.9006350946109649E-2</v>
      </c>
      <c r="L126" s="13"/>
      <c r="M126" s="27">
        <f t="shared" si="26"/>
        <v>10.232050807568877</v>
      </c>
      <c r="N126" s="14">
        <f t="shared" si="27"/>
        <v>-5.7456882872063204</v>
      </c>
      <c r="O126" s="14">
        <f t="shared" si="28"/>
        <v>-4.8203854287156309</v>
      </c>
      <c r="Q126" s="21">
        <f t="shared" si="18"/>
        <v>-5.7456882872063204</v>
      </c>
      <c r="R126" s="21">
        <f t="shared" si="19"/>
        <v>-4.8203854287156309</v>
      </c>
    </row>
    <row r="127" spans="2:18">
      <c r="B127" s="25">
        <v>1030</v>
      </c>
      <c r="C127" s="1">
        <f t="shared" si="20"/>
        <v>17.976891295541595</v>
      </c>
      <c r="D127" s="26">
        <f t="shared" si="21"/>
        <v>2.8611111111111112</v>
      </c>
      <c r="E127" s="8">
        <f t="shared" si="32"/>
        <v>-0.46592340332353921</v>
      </c>
      <c r="F127" s="21">
        <f t="shared" si="22"/>
        <v>6.2726127734116863</v>
      </c>
      <c r="G127" s="15"/>
      <c r="H127" s="25">
        <v>130</v>
      </c>
      <c r="I127" s="23">
        <f t="shared" si="29"/>
        <v>2.2689280275926285</v>
      </c>
      <c r="J127" s="24">
        <f t="shared" si="30"/>
        <v>0.72222222222222221</v>
      </c>
      <c r="K127" s="23">
        <f t="shared" si="31"/>
        <v>2.9992278169984062E-2</v>
      </c>
      <c r="L127" s="13"/>
      <c r="M127" s="27">
        <f t="shared" si="26"/>
        <v>10.239938225359872</v>
      </c>
      <c r="N127" s="14">
        <f t="shared" si="27"/>
        <v>-7.2116424315363474</v>
      </c>
      <c r="O127" s="14">
        <f t="shared" si="28"/>
        <v>-6.091843170801015</v>
      </c>
      <c r="Q127" s="21">
        <f t="shared" si="18"/>
        <v>-7.2116424315363474</v>
      </c>
      <c r="R127" s="21">
        <f t="shared" si="19"/>
        <v>-6.091843170801015</v>
      </c>
    </row>
    <row r="128" spans="2:18">
      <c r="B128" s="25">
        <v>1040</v>
      </c>
      <c r="C128" s="1">
        <f t="shared" si="20"/>
        <v>18.151424220741028</v>
      </c>
      <c r="D128" s="26">
        <f t="shared" si="21"/>
        <v>2.8888888888888888</v>
      </c>
      <c r="E128" s="8">
        <f t="shared" si="32"/>
        <v>-0.37720325336774446</v>
      </c>
      <c r="F128" s="21">
        <f t="shared" si="22"/>
        <v>6.9823739730580439</v>
      </c>
      <c r="G128" s="15"/>
      <c r="H128" s="25">
        <v>140</v>
      </c>
      <c r="I128" s="23">
        <f t="shared" si="29"/>
        <v>2.4434609527920612</v>
      </c>
      <c r="J128" s="24">
        <f t="shared" si="30"/>
        <v>0.77777777777777779</v>
      </c>
      <c r="K128" s="23">
        <f t="shared" si="31"/>
        <v>2.9061706292044031E-2</v>
      </c>
      <c r="L128" s="13"/>
      <c r="M128" s="27">
        <f t="shared" si="26"/>
        <v>10.232493650336352</v>
      </c>
      <c r="N128" s="14">
        <f t="shared" si="27"/>
        <v>-9.1648829017942042</v>
      </c>
      <c r="O128" s="14">
        <f t="shared" si="28"/>
        <v>-7.8238126788789808</v>
      </c>
      <c r="Q128" s="21">
        <f t="shared" si="18"/>
        <v>-9.1648829017942042</v>
      </c>
      <c r="R128" s="21">
        <f t="shared" si="19"/>
        <v>-7.8238126788789808</v>
      </c>
    </row>
    <row r="129" spans="2:18">
      <c r="B129" s="25">
        <v>1050</v>
      </c>
      <c r="C129" s="1">
        <f t="shared" si="20"/>
        <v>18.32595714594046</v>
      </c>
      <c r="D129" s="26">
        <f t="shared" si="21"/>
        <v>2.9166666666666665</v>
      </c>
      <c r="E129" s="8">
        <f t="shared" si="32"/>
        <v>-0.28263154805501295</v>
      </c>
      <c r="F129" s="21">
        <f t="shared" si="22"/>
        <v>7.738947615559896</v>
      </c>
      <c r="G129" s="15"/>
      <c r="H129" s="25">
        <v>150</v>
      </c>
      <c r="I129" s="23">
        <f t="shared" si="29"/>
        <v>2.6179938779914944</v>
      </c>
      <c r="J129" s="24">
        <f t="shared" si="30"/>
        <v>0.83333333333333337</v>
      </c>
      <c r="K129" s="23">
        <f t="shared" si="31"/>
        <v>2.5830832463595601E-2</v>
      </c>
      <c r="L129" s="13"/>
      <c r="M129" s="27">
        <f t="shared" si="26"/>
        <v>10.206646659708765</v>
      </c>
      <c r="N129" s="14">
        <f t="shared" si="27"/>
        <v>-11.808075408249756</v>
      </c>
      <c r="O129" s="14">
        <f t="shared" si="28"/>
        <v>-10.215955882495596</v>
      </c>
      <c r="Q129" s="21">
        <f t="shared" si="18"/>
        <v>-11.808075408249756</v>
      </c>
      <c r="R129" s="21">
        <f t="shared" si="19"/>
        <v>-10.215955882495596</v>
      </c>
    </row>
    <row r="130" spans="2:18">
      <c r="B130" s="25">
        <v>1060</v>
      </c>
      <c r="C130" s="1">
        <f t="shared" si="20"/>
        <v>18.500490071139893</v>
      </c>
      <c r="D130" s="26">
        <f t="shared" si="21"/>
        <v>2.9444444444444446</v>
      </c>
      <c r="E130" s="8">
        <f t="shared" si="32"/>
        <v>-0.18591458147593912</v>
      </c>
      <c r="F130" s="21">
        <f t="shared" si="22"/>
        <v>8.5126833481924873</v>
      </c>
      <c r="G130" s="15"/>
      <c r="H130" s="25">
        <v>160</v>
      </c>
      <c r="I130" s="23">
        <f t="shared" si="29"/>
        <v>2.7925268031909272</v>
      </c>
      <c r="J130" s="24">
        <f t="shared" si="30"/>
        <v>0.88888888888888884</v>
      </c>
      <c r="K130" s="23">
        <f t="shared" si="31"/>
        <v>2.0004378274070953E-2</v>
      </c>
      <c r="L130" s="13"/>
      <c r="M130" s="27">
        <f t="shared" si="26"/>
        <v>10.160035026192567</v>
      </c>
      <c r="N130" s="14">
        <f t="shared" si="27"/>
        <v>-15.602538095304135</v>
      </c>
      <c r="O130" s="14">
        <f t="shared" si="28"/>
        <v>-13.726073287578886</v>
      </c>
      <c r="Q130" s="21">
        <f t="shared" si="18"/>
        <v>-15.602538095304135</v>
      </c>
      <c r="R130" s="21">
        <f t="shared" si="19"/>
        <v>-13.726073287578886</v>
      </c>
    </row>
    <row r="131" spans="2:18">
      <c r="B131" s="25">
        <v>1070</v>
      </c>
      <c r="C131" s="1">
        <f t="shared" si="20"/>
        <v>18.675022996339326</v>
      </c>
      <c r="D131" s="26">
        <f t="shared" si="21"/>
        <v>2.9722222222222223</v>
      </c>
      <c r="E131" s="8">
        <f t="shared" si="32"/>
        <v>-9.0611302396934712E-2</v>
      </c>
      <c r="F131" s="21">
        <f t="shared" si="22"/>
        <v>9.2751095808245232</v>
      </c>
      <c r="G131" s="15"/>
      <c r="H131" s="25">
        <v>170</v>
      </c>
      <c r="I131" s="23">
        <f t="shared" si="29"/>
        <v>2.9670597283903599</v>
      </c>
      <c r="J131" s="24">
        <f t="shared" si="30"/>
        <v>0.94444444444444442</v>
      </c>
      <c r="K131" s="23">
        <f t="shared" si="31"/>
        <v>1.1405327923681192E-2</v>
      </c>
      <c r="L131" s="13"/>
      <c r="M131" s="27">
        <f t="shared" si="26"/>
        <v>10.09124262338945</v>
      </c>
      <c r="N131" s="14">
        <f t="shared" si="27"/>
        <v>-22.024841170506598</v>
      </c>
      <c r="O131" s="14">
        <f t="shared" si="28"/>
        <v>-19.826580512260357</v>
      </c>
      <c r="Q131" s="21">
        <f t="shared" si="18"/>
        <v>-22.024841170506598</v>
      </c>
      <c r="R131" s="21">
        <f t="shared" si="19"/>
        <v>-19.826580512260357</v>
      </c>
    </row>
    <row r="132" spans="2:18">
      <c r="B132" s="25">
        <v>1080</v>
      </c>
      <c r="C132" s="1">
        <f t="shared" si="20"/>
        <v>18.849555921538759</v>
      </c>
      <c r="D132" s="26">
        <f t="shared" si="21"/>
        <v>3</v>
      </c>
      <c r="E132" s="8">
        <f t="shared" si="32"/>
        <v>-3.675445364725861E-16</v>
      </c>
      <c r="F132" s="21">
        <f t="shared" si="22"/>
        <v>9.9999999999999964</v>
      </c>
      <c r="G132" s="15"/>
      <c r="H132" s="25">
        <v>180</v>
      </c>
      <c r="I132" s="23">
        <f t="shared" si="29"/>
        <v>3.1415926535897931</v>
      </c>
      <c r="J132" s="24">
        <f t="shared" si="30"/>
        <v>1</v>
      </c>
      <c r="K132" s="23">
        <f t="shared" si="31"/>
        <v>8.9709418620628406E-18</v>
      </c>
      <c r="L132" s="13"/>
      <c r="M132" s="27">
        <f t="shared" si="26"/>
        <v>10</v>
      </c>
      <c r="N132" s="14">
        <f t="shared" si="27"/>
        <v>-308.90843390156562</v>
      </c>
      <c r="O132" s="14">
        <f t="shared" si="28"/>
        <v>-308.48434331000118</v>
      </c>
      <c r="Q132" s="21">
        <f t="shared" si="18"/>
        <v>-308.90843390156562</v>
      </c>
      <c r="R132" s="21">
        <f t="shared" si="19"/>
        <v>-308.48434331000118</v>
      </c>
    </row>
    <row r="133" spans="2:18">
      <c r="B133" s="25">
        <v>1090</v>
      </c>
      <c r="C133" s="1">
        <f t="shared" si="20"/>
        <v>19.024088846738191</v>
      </c>
      <c r="D133" s="26">
        <f t="shared" si="21"/>
        <v>3.0277777777777777</v>
      </c>
      <c r="E133" s="8">
        <f t="shared" si="32"/>
        <v>8.303687526999548E-2</v>
      </c>
      <c r="F133" s="21">
        <f t="shared" si="22"/>
        <v>10.664295002159964</v>
      </c>
      <c r="G133" s="15"/>
      <c r="H133" s="25">
        <v>190</v>
      </c>
      <c r="I133" s="23">
        <f t="shared" si="29"/>
        <v>3.3161255787892263</v>
      </c>
      <c r="J133" s="24">
        <f t="shared" si="30"/>
        <v>1.0555555555555556</v>
      </c>
      <c r="K133" s="23">
        <f t="shared" si="31"/>
        <v>-1.4083292316211964E-2</v>
      </c>
      <c r="L133" s="13"/>
      <c r="M133" s="27">
        <f t="shared" si="26"/>
        <v>9.8873336614703042</v>
      </c>
      <c r="N133" s="14">
        <f t="shared" si="27"/>
        <v>-23.228863243387398</v>
      </c>
      <c r="O133" s="14">
        <f t="shared" si="28"/>
        <v>-20.253811537381633</v>
      </c>
      <c r="Q133" s="21">
        <f t="shared" si="18"/>
        <v>-23.228863243387398</v>
      </c>
      <c r="R133" s="21">
        <f t="shared" si="19"/>
        <v>-20.253811537381633</v>
      </c>
    </row>
    <row r="134" spans="2:18">
      <c r="B134" s="25">
        <v>1100</v>
      </c>
      <c r="C134" s="1">
        <f t="shared" si="20"/>
        <v>19.198621771937624</v>
      </c>
      <c r="D134" s="26">
        <f t="shared" si="21"/>
        <v>3.0555555555555554</v>
      </c>
      <c r="E134" s="8">
        <f t="shared" si="32"/>
        <v>0.15610556184972935</v>
      </c>
      <c r="F134" s="21">
        <f t="shared" si="22"/>
        <v>11.248844494797835</v>
      </c>
      <c r="G134" s="15"/>
      <c r="H134" s="25">
        <v>200</v>
      </c>
      <c r="I134" s="23">
        <f t="shared" si="29"/>
        <v>3.4906585039886591</v>
      </c>
      <c r="J134" s="24">
        <f t="shared" si="30"/>
        <v>1.1111111111111112</v>
      </c>
      <c r="K134" s="23">
        <f t="shared" si="31"/>
        <v>-3.0543458233178625E-2</v>
      </c>
      <c r="L134" s="13"/>
      <c r="M134" s="27">
        <f t="shared" si="26"/>
        <v>9.7556523341345702</v>
      </c>
      <c r="N134" s="14">
        <f t="shared" si="27"/>
        <v>-18.022828338349264</v>
      </c>
      <c r="O134" s="14">
        <f t="shared" si="28"/>
        <v>-14.579485716007532</v>
      </c>
      <c r="Q134" s="21">
        <f t="shared" si="18"/>
        <v>-18.022828338349264</v>
      </c>
      <c r="R134" s="21">
        <f t="shared" si="19"/>
        <v>-14.579485716007532</v>
      </c>
    </row>
    <row r="135" spans="2:18">
      <c r="B135" s="25">
        <v>1110</v>
      </c>
      <c r="C135" s="1">
        <f t="shared" si="20"/>
        <v>19.373154697137057</v>
      </c>
      <c r="D135" s="26">
        <f t="shared" si="21"/>
        <v>3.0833333333333335</v>
      </c>
      <c r="E135" s="8">
        <f t="shared" si="32"/>
        <v>0.21736845194498669</v>
      </c>
      <c r="F135" s="21">
        <f t="shared" si="22"/>
        <v>11.738947615559894</v>
      </c>
      <c r="G135" s="15"/>
      <c r="H135" s="25">
        <v>210</v>
      </c>
      <c r="I135" s="23">
        <f t="shared" si="29"/>
        <v>3.6651914291880923</v>
      </c>
      <c r="J135" s="24">
        <f t="shared" si="30"/>
        <v>1.1666666666666667</v>
      </c>
      <c r="K135" s="23">
        <f t="shared" si="31"/>
        <v>-4.8904821373909932E-2</v>
      </c>
      <c r="L135" s="13"/>
      <c r="M135" s="27">
        <f t="shared" si="26"/>
        <v>9.6087614290087213</v>
      </c>
      <c r="N135" s="14">
        <f t="shared" si="27"/>
        <v>-15.46987688067847</v>
      </c>
      <c r="O135" s="14">
        <f t="shared" si="28"/>
        <v>-11.493448457374484</v>
      </c>
      <c r="Q135" s="21">
        <f t="shared" si="18"/>
        <v>-15.46987688067847</v>
      </c>
      <c r="R135" s="21">
        <f t="shared" si="19"/>
        <v>-11.493448457374484</v>
      </c>
    </row>
    <row r="136" spans="2:18">
      <c r="B136" s="25">
        <v>1120</v>
      </c>
      <c r="C136" s="1">
        <f t="shared" si="20"/>
        <v>19.54768762233649</v>
      </c>
      <c r="D136" s="26">
        <f t="shared" si="21"/>
        <v>3.1111111111111112</v>
      </c>
      <c r="E136" s="8">
        <f t="shared" si="32"/>
        <v>0.26558435631879446</v>
      </c>
      <c r="F136" s="21">
        <f t="shared" si="22"/>
        <v>12.124674850550356</v>
      </c>
      <c r="G136" s="15"/>
      <c r="H136" s="25">
        <v>220</v>
      </c>
      <c r="I136" s="23">
        <f t="shared" si="29"/>
        <v>3.839724354387525</v>
      </c>
      <c r="J136" s="24">
        <f t="shared" si="30"/>
        <v>1.2222222222222223</v>
      </c>
      <c r="K136" s="23">
        <f t="shared" si="31"/>
        <v>-6.8524945797981712E-2</v>
      </c>
      <c r="L136" s="13"/>
      <c r="M136" s="27">
        <f t="shared" si="26"/>
        <v>9.4518004336161461</v>
      </c>
      <c r="N136" s="14">
        <f t="shared" si="27"/>
        <v>-14.108056413666223</v>
      </c>
      <c r="O136" s="14">
        <f t="shared" si="28"/>
        <v>-9.5222286553458773</v>
      </c>
      <c r="Q136" s="21">
        <f t="shared" si="18"/>
        <v>-14.108056413666223</v>
      </c>
      <c r="R136" s="21">
        <f t="shared" si="19"/>
        <v>-9.5222286553458773</v>
      </c>
    </row>
    <row r="137" spans="2:18">
      <c r="B137" s="25">
        <v>1130</v>
      </c>
      <c r="C137" s="1">
        <f t="shared" si="20"/>
        <v>19.722220547535922</v>
      </c>
      <c r="D137" s="26">
        <f t="shared" si="21"/>
        <v>3.1388888888888888</v>
      </c>
      <c r="E137" s="8">
        <f t="shared" si="32"/>
        <v>0.30012103979543847</v>
      </c>
      <c r="F137" s="21">
        <f t="shared" si="22"/>
        <v>12.400968318363507</v>
      </c>
      <c r="G137" s="15"/>
      <c r="H137" s="25">
        <v>230</v>
      </c>
      <c r="I137" s="23">
        <f t="shared" si="29"/>
        <v>4.0142572795869578</v>
      </c>
      <c r="J137" s="24">
        <f t="shared" si="30"/>
        <v>1.2777777777777777</v>
      </c>
      <c r="K137" s="23">
        <f t="shared" si="31"/>
        <v>-8.861226596372257E-2</v>
      </c>
      <c r="L137" s="13"/>
      <c r="M137" s="27">
        <f t="shared" si="26"/>
        <v>9.2911018722902199</v>
      </c>
      <c r="N137" s="14">
        <f t="shared" si="27"/>
        <v>-13.493432249214619</v>
      </c>
      <c r="O137" s="14">
        <f t="shared" si="28"/>
        <v>-8.2069649688123363</v>
      </c>
      <c r="Q137" s="21">
        <f t="shared" si="18"/>
        <v>-13.493432249214619</v>
      </c>
      <c r="R137" s="21">
        <f t="shared" si="19"/>
        <v>-8.2069649688123363</v>
      </c>
    </row>
    <row r="138" spans="2:18">
      <c r="B138" s="25">
        <v>1140</v>
      </c>
      <c r="C138" s="1">
        <f t="shared" si="20"/>
        <v>19.896753472735355</v>
      </c>
      <c r="D138" s="26">
        <f t="shared" si="21"/>
        <v>3.1666666666666665</v>
      </c>
      <c r="E138" s="8">
        <f t="shared" si="32"/>
        <v>0.32094076787121251</v>
      </c>
      <c r="F138" s="21">
        <f t="shared" si="22"/>
        <v>12.567526142969701</v>
      </c>
      <c r="G138" s="15"/>
      <c r="H138" s="25">
        <v>240</v>
      </c>
      <c r="I138" s="23">
        <f t="shared" si="29"/>
        <v>4.1887902047863905</v>
      </c>
      <c r="J138" s="24">
        <f t="shared" si="30"/>
        <v>1.3333333333333333</v>
      </c>
      <c r="K138" s="23">
        <f t="shared" si="31"/>
        <v>-0.10825317547305477</v>
      </c>
      <c r="L138" s="13"/>
      <c r="M138" s="27">
        <f t="shared" si="26"/>
        <v>9.1339745962155625</v>
      </c>
      <c r="N138" s="14">
        <f t="shared" si="27"/>
        <v>-13.445156897778734</v>
      </c>
      <c r="O138" s="14">
        <f t="shared" si="28"/>
        <v>-7.3469283059168342</v>
      </c>
      <c r="Q138" s="21">
        <f t="shared" si="18"/>
        <v>-13.445156897778734</v>
      </c>
      <c r="R138" s="21">
        <f t="shared" si="19"/>
        <v>-7.3469283059168342</v>
      </c>
    </row>
    <row r="139" spans="2:18">
      <c r="B139" s="25">
        <v>1150</v>
      </c>
      <c r="C139" s="1">
        <f t="shared" si="20"/>
        <v>20.071286397934792</v>
      </c>
      <c r="D139" s="26">
        <f t="shared" si="21"/>
        <v>3.1944444444444446</v>
      </c>
      <c r="E139" s="8">
        <f t="shared" si="32"/>
        <v>0.32856079998210802</v>
      </c>
      <c r="F139" s="21">
        <f t="shared" si="22"/>
        <v>12.628486399856865</v>
      </c>
      <c r="G139" s="15"/>
      <c r="H139" s="25">
        <v>250</v>
      </c>
      <c r="I139" s="23">
        <f t="shared" si="29"/>
        <v>4.3633231299858233</v>
      </c>
      <c r="J139" s="24">
        <f t="shared" si="30"/>
        <v>1.3888888888888888</v>
      </c>
      <c r="K139" s="23">
        <f t="shared" si="31"/>
        <v>-0.12644771406770508</v>
      </c>
      <c r="L139" s="13"/>
      <c r="M139" s="27">
        <f t="shared" si="26"/>
        <v>8.9884182874583587</v>
      </c>
      <c r="N139" s="14">
        <f t="shared" si="27"/>
        <v>-13.888111339151319</v>
      </c>
      <c r="O139" s="14">
        <f t="shared" si="28"/>
        <v>-6.8396095362969707</v>
      </c>
      <c r="Q139" s="21">
        <f t="shared" si="18"/>
        <v>-13.888111339151319</v>
      </c>
      <c r="R139" s="21">
        <f t="shared" si="19"/>
        <v>-6.8396095362969707</v>
      </c>
    </row>
    <row r="140" spans="2:18">
      <c r="B140" s="25">
        <v>1160</v>
      </c>
      <c r="C140" s="1">
        <f t="shared" si="20"/>
        <v>20.245819323134224</v>
      </c>
      <c r="D140" s="26">
        <f t="shared" si="21"/>
        <v>3.2222222222222223</v>
      </c>
      <c r="E140" s="8">
        <f t="shared" si="32"/>
        <v>0.32399183208937138</v>
      </c>
      <c r="F140" s="21">
        <f t="shared" si="22"/>
        <v>12.591934656714971</v>
      </c>
      <c r="G140" s="15"/>
      <c r="H140" s="25">
        <v>260</v>
      </c>
      <c r="I140" s="23">
        <f t="shared" si="29"/>
        <v>4.5378560551852569</v>
      </c>
      <c r="J140" s="24">
        <f t="shared" si="30"/>
        <v>1.4444444444444444</v>
      </c>
      <c r="K140" s="23">
        <f t="shared" si="31"/>
        <v>-0.14215250307135613</v>
      </c>
      <c r="L140" s="13"/>
      <c r="M140" s="27">
        <f t="shared" si="26"/>
        <v>8.8627799754291505</v>
      </c>
      <c r="N140" s="14">
        <f t="shared" si="27"/>
        <v>-14.806243596289853</v>
      </c>
      <c r="O140" s="14">
        <f t="shared" si="28"/>
        <v>-6.6295917838723319</v>
      </c>
      <c r="Q140" s="21">
        <f t="shared" si="18"/>
        <v>-14.806243596289853</v>
      </c>
      <c r="R140" s="21">
        <f t="shared" si="19"/>
        <v>-6.6295917838723319</v>
      </c>
    </row>
    <row r="141" spans="2:18">
      <c r="B141" s="25">
        <v>1170</v>
      </c>
      <c r="C141" s="1">
        <f t="shared" si="20"/>
        <v>20.420352248333657</v>
      </c>
      <c r="D141" s="26">
        <f t="shared" si="21"/>
        <v>3.25</v>
      </c>
      <c r="E141" s="8">
        <f t="shared" si="32"/>
        <v>0.30865828381745497</v>
      </c>
      <c r="F141" s="21">
        <f t="shared" si="22"/>
        <v>12.46926627053964</v>
      </c>
      <c r="G141" s="15"/>
      <c r="H141" s="25">
        <v>270</v>
      </c>
      <c r="I141" s="23">
        <f t="shared" si="29"/>
        <v>4.7123889803846897</v>
      </c>
      <c r="J141" s="24">
        <f t="shared" si="30"/>
        <v>1.5</v>
      </c>
      <c r="K141" s="23">
        <f t="shared" si="31"/>
        <v>-0.15432914190872754</v>
      </c>
      <c r="L141" s="13"/>
      <c r="M141" s="27">
        <f t="shared" si="26"/>
        <v>8.7653668647301792</v>
      </c>
      <c r="N141" s="14">
        <f t="shared" si="27"/>
        <v>-16.231041170876047</v>
      </c>
      <c r="O141" s="14">
        <f t="shared" si="28"/>
        <v>-6.6886160764827949</v>
      </c>
      <c r="Q141" s="21">
        <f t="shared" si="18"/>
        <v>-16.231041170876047</v>
      </c>
      <c r="R141" s="21">
        <f t="shared" si="19"/>
        <v>-6.6886160764827949</v>
      </c>
    </row>
    <row r="142" spans="2:18">
      <c r="B142" s="25">
        <v>1180</v>
      </c>
      <c r="C142" s="1">
        <f t="shared" si="20"/>
        <v>20.594885173533086</v>
      </c>
      <c r="D142" s="26">
        <f t="shared" si="21"/>
        <v>3.2777777777777777</v>
      </c>
      <c r="E142" s="8">
        <f t="shared" si="32"/>
        <v>0.28430500614271276</v>
      </c>
      <c r="F142" s="21">
        <f t="shared" si="22"/>
        <v>12.274440049141703</v>
      </c>
      <c r="G142" s="15"/>
      <c r="H142" s="25">
        <v>280</v>
      </c>
      <c r="I142" s="23">
        <f t="shared" si="29"/>
        <v>4.8869219055841224</v>
      </c>
      <c r="J142" s="24">
        <f t="shared" si="30"/>
        <v>1.5555555555555556</v>
      </c>
      <c r="K142" s="23">
        <f t="shared" si="31"/>
        <v>-0.16199591604468569</v>
      </c>
      <c r="L142" s="13"/>
      <c r="M142" s="27">
        <f t="shared" si="26"/>
        <v>8.7040326716425138</v>
      </c>
      <c r="N142" s="14">
        <f t="shared" si="27"/>
        <v>-18.250825293827258</v>
      </c>
      <c r="O142" s="14">
        <f t="shared" si="28"/>
        <v>-7.007444315598792</v>
      </c>
      <c r="Q142" s="21">
        <f t="shared" si="18"/>
        <v>-18.250825293827258</v>
      </c>
      <c r="R142" s="21">
        <f t="shared" si="19"/>
        <v>-7.007444315598792</v>
      </c>
    </row>
    <row r="143" spans="2:18">
      <c r="B143" s="25">
        <v>1190</v>
      </c>
      <c r="C143" s="1">
        <f t="shared" si="20"/>
        <v>20.769418098732519</v>
      </c>
      <c r="D143" s="26">
        <f t="shared" si="21"/>
        <v>3.3055555555555554</v>
      </c>
      <c r="E143" s="8">
        <f t="shared" si="32"/>
        <v>0.25289542813541088</v>
      </c>
      <c r="F143" s="21">
        <f t="shared" si="22"/>
        <v>12.023163425083286</v>
      </c>
      <c r="G143" s="15"/>
      <c r="H143" s="25">
        <v>290</v>
      </c>
      <c r="I143" s="23">
        <f t="shared" si="29"/>
        <v>5.0614548307835561</v>
      </c>
      <c r="J143" s="24">
        <f t="shared" si="30"/>
        <v>1.6111111111111112</v>
      </c>
      <c r="K143" s="23">
        <f t="shared" si="31"/>
        <v>-0.16428039999105404</v>
      </c>
      <c r="L143" s="13"/>
      <c r="M143" s="27">
        <f t="shared" si="26"/>
        <v>8.6857568000715677</v>
      </c>
      <c r="N143" s="14">
        <f t="shared" si="27"/>
        <v>-21.049852404987526</v>
      </c>
      <c r="O143" s="14">
        <f t="shared" si="28"/>
        <v>-7.5936172654765421</v>
      </c>
      <c r="Q143" s="21">
        <f t="shared" si="18"/>
        <v>-21.049852404987526</v>
      </c>
      <c r="R143" s="21">
        <f t="shared" si="19"/>
        <v>-7.5936172654765421</v>
      </c>
    </row>
    <row r="144" spans="2:18">
      <c r="B144" s="25">
        <v>1200</v>
      </c>
      <c r="C144" s="1">
        <f t="shared" si="20"/>
        <v>20.943951023931955</v>
      </c>
      <c r="D144" s="26">
        <f t="shared" si="21"/>
        <v>3.3333333333333335</v>
      </c>
      <c r="E144" s="8">
        <f t="shared" si="32"/>
        <v>0.21650635094610957</v>
      </c>
      <c r="F144" s="21">
        <f t="shared" si="22"/>
        <v>11.732050807568877</v>
      </c>
      <c r="G144" s="15"/>
      <c r="H144" s="25">
        <v>300</v>
      </c>
      <c r="I144" s="23">
        <f t="shared" si="29"/>
        <v>5.2359877559829888</v>
      </c>
      <c r="J144" s="24">
        <f t="shared" si="30"/>
        <v>1.6666666666666667</v>
      </c>
      <c r="K144" s="23">
        <f t="shared" si="31"/>
        <v>-0.16047038393560631</v>
      </c>
      <c r="L144" s="13"/>
      <c r="M144" s="27">
        <f t="shared" si="26"/>
        <v>8.7162369285151495</v>
      </c>
      <c r="N144" s="14">
        <f t="shared" si="27"/>
        <v>-25.030662581255481</v>
      </c>
      <c r="O144" s="14">
        <f t="shared" si="28"/>
        <v>-8.4737090290017374</v>
      </c>
      <c r="Q144" s="21">
        <f t="shared" si="18"/>
        <v>-25.030662581255481</v>
      </c>
      <c r="R144" s="21">
        <f t="shared" si="19"/>
        <v>-8.4737090290017374</v>
      </c>
    </row>
    <row r="145" spans="2:18">
      <c r="B145" s="25">
        <v>1210</v>
      </c>
      <c r="C145" s="1">
        <f t="shared" si="20"/>
        <v>21.118483949131388</v>
      </c>
      <c r="D145" s="26">
        <f t="shared" si="21"/>
        <v>3.3611111111111112</v>
      </c>
      <c r="E145" s="8">
        <f t="shared" si="32"/>
        <v>0.17722453192744514</v>
      </c>
      <c r="F145" s="21">
        <f t="shared" si="22"/>
        <v>11.41779625541956</v>
      </c>
      <c r="G145" s="15"/>
      <c r="H145" s="25">
        <v>310</v>
      </c>
      <c r="I145" s="23">
        <f t="shared" si="29"/>
        <v>5.4105206811824216</v>
      </c>
      <c r="J145" s="24">
        <f t="shared" si="30"/>
        <v>1.7222222222222223</v>
      </c>
      <c r="K145" s="23">
        <f t="shared" si="31"/>
        <v>-0.15006051989771937</v>
      </c>
      <c r="L145" s="13"/>
      <c r="M145" s="27">
        <f t="shared" si="26"/>
        <v>8.7995158408182448</v>
      </c>
      <c r="N145" s="14">
        <f t="shared" si="27"/>
        <v>-31.320121717513029</v>
      </c>
      <c r="O145" s="14">
        <f t="shared" si="28"/>
        <v>-9.7014765976649446</v>
      </c>
      <c r="Q145" s="21">
        <f t="shared" si="18"/>
        <v>-31.320121717513029</v>
      </c>
      <c r="R145" s="21">
        <f t="shared" si="19"/>
        <v>-9.7014765976649446</v>
      </c>
    </row>
    <row r="146" spans="2:18">
      <c r="B146" s="25">
        <v>1220</v>
      </c>
      <c r="C146" s="1">
        <f t="shared" si="20"/>
        <v>21.293016874330821</v>
      </c>
      <c r="D146" s="26">
        <f t="shared" si="21"/>
        <v>3.3888888888888888</v>
      </c>
      <c r="E146" s="8">
        <f t="shared" si="32"/>
        <v>0.13704989159596348</v>
      </c>
      <c r="F146" s="21">
        <f t="shared" si="22"/>
        <v>11.096399132767708</v>
      </c>
      <c r="G146" s="15"/>
      <c r="H146" s="25">
        <v>320</v>
      </c>
      <c r="I146" s="23">
        <f t="shared" si="29"/>
        <v>5.5850536063818543</v>
      </c>
      <c r="J146" s="24">
        <f t="shared" si="30"/>
        <v>1.7777777777777777</v>
      </c>
      <c r="K146" s="23">
        <f t="shared" si="31"/>
        <v>-0.13279217815939745</v>
      </c>
      <c r="L146" s="13"/>
      <c r="M146" s="27">
        <f t="shared" si="26"/>
        <v>8.9376625747248202</v>
      </c>
      <c r="N146" s="14">
        <f t="shared" si="27"/>
        <v>-47.416471438067205</v>
      </c>
      <c r="O146" s="14">
        <f t="shared" si="28"/>
        <v>-11.377806813201527</v>
      </c>
      <c r="Q146" s="21">
        <f t="shared" si="18"/>
        <v>-47.416471438067205</v>
      </c>
      <c r="R146" s="21">
        <f t="shared" si="19"/>
        <v>-11.377806813201527</v>
      </c>
    </row>
    <row r="147" spans="2:18">
      <c r="B147" s="25">
        <v>1230</v>
      </c>
      <c r="C147" s="1">
        <f t="shared" si="20"/>
        <v>21.467549799530254</v>
      </c>
      <c r="D147" s="26">
        <f t="shared" si="21"/>
        <v>3.4166666666666665</v>
      </c>
      <c r="E147" s="8">
        <f t="shared" si="32"/>
        <v>9.7809642747819905E-2</v>
      </c>
      <c r="F147" s="21">
        <f t="shared" si="22"/>
        <v>10.782477141982559</v>
      </c>
      <c r="G147" s="15"/>
      <c r="H147" s="25">
        <v>330</v>
      </c>
      <c r="I147" s="23">
        <f t="shared" si="29"/>
        <v>5.7595865315812871</v>
      </c>
      <c r="J147" s="24">
        <f t="shared" si="30"/>
        <v>1.8333333333333333</v>
      </c>
      <c r="K147" s="23">
        <f t="shared" si="31"/>
        <v>-0.10868422597249364</v>
      </c>
      <c r="L147" s="13"/>
      <c r="M147" s="27">
        <f t="shared" si="26"/>
        <v>9.1305261922200511</v>
      </c>
      <c r="N147" s="14">
        <f t="shared" si="27"/>
        <v>-39.271747573338459</v>
      </c>
      <c r="O147" s="14">
        <f t="shared" si="28"/>
        <v>-13.701856780438915</v>
      </c>
      <c r="Q147" s="21">
        <f t="shared" si="18"/>
        <v>-39.271747573338459</v>
      </c>
      <c r="R147" s="21">
        <f t="shared" si="19"/>
        <v>-13.701856780438915</v>
      </c>
    </row>
    <row r="148" spans="2:18">
      <c r="B148" s="25">
        <v>1240</v>
      </c>
      <c r="C148" s="1">
        <f t="shared" si="20"/>
        <v>21.642082724729686</v>
      </c>
      <c r="D148" s="26">
        <f t="shared" si="21"/>
        <v>3.4444444444444446</v>
      </c>
      <c r="E148" s="8">
        <f t="shared" si="32"/>
        <v>6.1086916466357361E-2</v>
      </c>
      <c r="F148" s="21">
        <f t="shared" si="22"/>
        <v>10.48869533173086</v>
      </c>
      <c r="G148" s="15"/>
      <c r="H148" s="25">
        <v>340</v>
      </c>
      <c r="I148" s="23">
        <f t="shared" si="29"/>
        <v>5.9341194567807198</v>
      </c>
      <c r="J148" s="24">
        <f t="shared" si="30"/>
        <v>1.8888888888888888</v>
      </c>
      <c r="K148" s="23">
        <f t="shared" si="31"/>
        <v>-7.8052780924865034E-2</v>
      </c>
      <c r="L148" s="13"/>
      <c r="M148" s="27">
        <f t="shared" si="26"/>
        <v>9.37557775260108</v>
      </c>
      <c r="N148" s="14">
        <f t="shared" si="27"/>
        <v>-35.408480138597184</v>
      </c>
      <c r="O148" s="14">
        <f t="shared" si="28"/>
        <v>-17.130978910104279</v>
      </c>
      <c r="Q148" s="21">
        <f t="shared" si="18"/>
        <v>-35.408480138597184</v>
      </c>
      <c r="R148" s="21">
        <f t="shared" si="19"/>
        <v>-17.130978910104279</v>
      </c>
    </row>
    <row r="149" spans="2:18">
      <c r="B149" s="25">
        <v>1250</v>
      </c>
      <c r="C149" s="1">
        <f t="shared" si="20"/>
        <v>21.816615649929119</v>
      </c>
      <c r="D149" s="26">
        <f t="shared" si="21"/>
        <v>3.4722222222222223</v>
      </c>
      <c r="E149" s="8">
        <f t="shared" si="32"/>
        <v>2.8166584632424024E-2</v>
      </c>
      <c r="F149" s="21">
        <f t="shared" si="22"/>
        <v>10.225332677059392</v>
      </c>
      <c r="G149" s="15"/>
      <c r="H149" s="25">
        <v>350</v>
      </c>
      <c r="I149" s="23">
        <f t="shared" si="29"/>
        <v>6.1086523819801535</v>
      </c>
      <c r="J149" s="24">
        <f t="shared" si="30"/>
        <v>1.9444444444444444</v>
      </c>
      <c r="K149" s="23">
        <f t="shared" si="31"/>
        <v>-4.1518437634997969E-2</v>
      </c>
      <c r="L149" s="13"/>
      <c r="M149" s="27">
        <f t="shared" si="26"/>
        <v>9.6678524989200163</v>
      </c>
      <c r="N149" s="14">
        <f t="shared" si="27"/>
        <v>-37.489169153482145</v>
      </c>
      <c r="O149" s="14">
        <f t="shared" si="28"/>
        <v>-23.137211136923028</v>
      </c>
      <c r="Q149" s="21">
        <f t="shared" si="18"/>
        <v>-37.489169153482145</v>
      </c>
      <c r="R149" s="21">
        <f t="shared" si="19"/>
        <v>-23.137211136923028</v>
      </c>
    </row>
    <row r="150" spans="2:18">
      <c r="B150" s="25">
        <v>1260</v>
      </c>
      <c r="C150" s="1">
        <f t="shared" si="20"/>
        <v>21.991148575128552</v>
      </c>
      <c r="D150" s="26">
        <f t="shared" si="21"/>
        <v>3.5</v>
      </c>
      <c r="E150" s="8">
        <f t="shared" si="32"/>
        <v>1.2559318606887986E-16</v>
      </c>
      <c r="F150" s="21">
        <f t="shared" si="22"/>
        <v>10.000000000000002</v>
      </c>
      <c r="G150" s="15"/>
      <c r="H150" s="25">
        <v>360</v>
      </c>
      <c r="I150" s="23">
        <f t="shared" si="29"/>
        <v>6.2831853071795862</v>
      </c>
      <c r="J150" s="24">
        <f t="shared" si="30"/>
        <v>2</v>
      </c>
      <c r="K150" s="23">
        <f t="shared" si="31"/>
        <v>-6.1257422745430988E-17</v>
      </c>
      <c r="L150" s="13"/>
      <c r="M150" s="27">
        <f t="shared" si="26"/>
        <v>10</v>
      </c>
      <c r="N150" s="14">
        <f t="shared" si="27"/>
        <v>-323.83095083816488</v>
      </c>
      <c r="O150" s="14">
        <f t="shared" si="28"/>
        <v>-314.57010965505435</v>
      </c>
      <c r="Q150" s="21">
        <f t="shared" si="18"/>
        <v>-323.83095083816488</v>
      </c>
      <c r="R150" s="21">
        <f t="shared" si="19"/>
        <v>-314.57010965505435</v>
      </c>
    </row>
    <row r="151" spans="2:18">
      <c r="B151" s="25">
        <v>1270</v>
      </c>
      <c r="C151" s="1">
        <f t="shared" si="20"/>
        <v>22.165681500327985</v>
      </c>
      <c r="D151" s="26">
        <f t="shared" si="21"/>
        <v>3.5277777777777777</v>
      </c>
      <c r="E151" s="8">
        <f t="shared" si="32"/>
        <v>-2.2810655847362221E-2</v>
      </c>
      <c r="F151" s="21">
        <f t="shared" si="22"/>
        <v>9.8175147532211025</v>
      </c>
      <c r="G151" s="15"/>
      <c r="H151" s="25">
        <v>370</v>
      </c>
      <c r="I151" s="23">
        <f t="shared" si="29"/>
        <v>6.457718232379019</v>
      </c>
      <c r="J151" s="24">
        <f t="shared" si="30"/>
        <v>2.0555555555555554</v>
      </c>
      <c r="K151" s="23">
        <f t="shared" si="31"/>
        <v>4.5305651198467099E-2</v>
      </c>
      <c r="L151" s="13"/>
      <c r="M151" s="27">
        <f t="shared" si="26"/>
        <v>10.362445209587737</v>
      </c>
      <c r="N151" s="14">
        <f t="shared" si="27"/>
        <v>-32.9582818450247</v>
      </c>
      <c r="O151" s="14">
        <f t="shared" si="28"/>
        <v>-23.33497811057558</v>
      </c>
      <c r="Q151" s="21">
        <f t="shared" si="18"/>
        <v>-32.9582818450247</v>
      </c>
      <c r="R151" s="21">
        <f t="shared" si="19"/>
        <v>-23.33497811057558</v>
      </c>
    </row>
    <row r="152" spans="2:18">
      <c r="B152" s="25">
        <v>1280</v>
      </c>
      <c r="C152" s="1">
        <f t="shared" si="20"/>
        <v>22.340214425527417</v>
      </c>
      <c r="D152" s="26">
        <f t="shared" si="21"/>
        <v>3.5555555555555554</v>
      </c>
      <c r="E152" s="8">
        <f t="shared" si="32"/>
        <v>-4.0008756548141788E-2</v>
      </c>
      <c r="F152" s="21">
        <f t="shared" si="22"/>
        <v>9.6799299476148661</v>
      </c>
      <c r="G152" s="15"/>
      <c r="H152" s="25">
        <v>380</v>
      </c>
      <c r="I152" s="23">
        <f t="shared" si="29"/>
        <v>6.6322511575784526</v>
      </c>
      <c r="J152" s="24">
        <f t="shared" si="30"/>
        <v>2.1111111111111112</v>
      </c>
      <c r="K152" s="23">
        <f t="shared" si="31"/>
        <v>9.2957290737969531E-2</v>
      </c>
      <c r="L152" s="13"/>
      <c r="M152" s="27">
        <f t="shared" si="26"/>
        <v>10.743658325903755</v>
      </c>
      <c r="N152" s="14">
        <f t="shared" si="27"/>
        <v>-25.522921165173692</v>
      </c>
      <c r="O152" s="14">
        <f t="shared" si="28"/>
        <v>-17.525184828590124</v>
      </c>
      <c r="Q152" s="21">
        <f t="shared" ref="Q152:Q215" si="33">N152</f>
        <v>-25.522921165173692</v>
      </c>
      <c r="R152" s="21">
        <f t="shared" ref="R152:R215" si="34">O152</f>
        <v>-17.525184828590124</v>
      </c>
    </row>
    <row r="153" spans="2:18">
      <c r="B153" s="25">
        <v>1290</v>
      </c>
      <c r="C153" s="1">
        <f t="shared" ref="C153:C216" si="35">(B153/180)*PI()</f>
        <v>22.51474735072685</v>
      </c>
      <c r="D153" s="26">
        <f t="shared" ref="D153:D216" si="36">B153/360</f>
        <v>3.5833333333333335</v>
      </c>
      <c r="E153" s="8">
        <f t="shared" si="32"/>
        <v>-5.1661664927191132E-2</v>
      </c>
      <c r="F153" s="21">
        <f t="shared" ref="F153:F216" si="37">10+8*E153</f>
        <v>9.5867066805824717</v>
      </c>
      <c r="G153" s="15"/>
      <c r="H153" s="25">
        <v>390</v>
      </c>
      <c r="I153" s="23">
        <f t="shared" si="29"/>
        <v>6.8067840827778845</v>
      </c>
      <c r="J153" s="24">
        <f t="shared" si="30"/>
        <v>2.1666666666666665</v>
      </c>
      <c r="K153" s="23">
        <f t="shared" si="31"/>
        <v>0.14131577402750622</v>
      </c>
      <c r="L153" s="13"/>
      <c r="M153" s="27">
        <f t="shared" si="26"/>
        <v>11.130526192220049</v>
      </c>
      <c r="N153" s="14">
        <f t="shared" si="27"/>
        <v>-20.948596014128302</v>
      </c>
      <c r="O153" s="14">
        <f t="shared" si="28"/>
        <v>-14.289869230228987</v>
      </c>
      <c r="Q153" s="21">
        <f t="shared" si="33"/>
        <v>-20.948596014128302</v>
      </c>
      <c r="R153" s="21">
        <f t="shared" si="34"/>
        <v>-14.289869230228987</v>
      </c>
    </row>
    <row r="154" spans="2:18">
      <c r="B154" s="25">
        <v>1300</v>
      </c>
      <c r="C154" s="1">
        <f t="shared" si="35"/>
        <v>22.689280275926283</v>
      </c>
      <c r="D154" s="26">
        <f t="shared" si="36"/>
        <v>3.6111111111111112</v>
      </c>
      <c r="E154" s="8">
        <f t="shared" si="32"/>
        <v>-5.8123412584087999E-2</v>
      </c>
      <c r="F154" s="21">
        <f t="shared" si="37"/>
        <v>9.5350126993272966</v>
      </c>
      <c r="G154" s="15"/>
      <c r="H154" s="25">
        <v>400</v>
      </c>
      <c r="I154" s="23">
        <f t="shared" si="29"/>
        <v>6.9813170079773181</v>
      </c>
      <c r="J154" s="24">
        <f t="shared" si="30"/>
        <v>2.2222222222222223</v>
      </c>
      <c r="K154" s="23">
        <f t="shared" si="31"/>
        <v>0.18860162668387218</v>
      </c>
      <c r="L154" s="13"/>
      <c r="M154" s="27">
        <f t="shared" si="26"/>
        <v>11.508813013470977</v>
      </c>
      <c r="N154" s="14">
        <f t="shared" si="27"/>
        <v>-17.689239925302417</v>
      </c>
      <c r="O154" s="14">
        <f t="shared" si="28"/>
        <v>-12.155735464677594</v>
      </c>
      <c r="Q154" s="21">
        <f t="shared" si="33"/>
        <v>-17.689239925302417</v>
      </c>
      <c r="R154" s="21">
        <f t="shared" si="34"/>
        <v>-12.155735464677594</v>
      </c>
    </row>
    <row r="155" spans="2:18">
      <c r="B155" s="25">
        <v>1310</v>
      </c>
      <c r="C155" s="1">
        <f t="shared" si="35"/>
        <v>22.863813201125716</v>
      </c>
      <c r="D155" s="26">
        <f t="shared" si="36"/>
        <v>3.6388888888888888</v>
      </c>
      <c r="E155" s="8">
        <f t="shared" si="32"/>
        <v>-5.9984556339968118E-2</v>
      </c>
      <c r="F155" s="21">
        <f t="shared" si="37"/>
        <v>9.5201235492802549</v>
      </c>
      <c r="G155" s="15"/>
      <c r="H155" s="25">
        <v>410</v>
      </c>
      <c r="I155" s="23">
        <f t="shared" si="29"/>
        <v>7.1558499331767509</v>
      </c>
      <c r="J155" s="24">
        <f t="shared" si="30"/>
        <v>2.2777777777777777</v>
      </c>
      <c r="K155" s="23">
        <f t="shared" si="31"/>
        <v>0.23296170166176958</v>
      </c>
      <c r="L155" s="13"/>
      <c r="M155" s="27">
        <f t="shared" si="26"/>
        <v>11.863693613294156</v>
      </c>
      <c r="N155" s="14">
        <f t="shared" si="27"/>
        <v>-15.240225488443105</v>
      </c>
      <c r="O155" s="14">
        <f t="shared" si="28"/>
        <v>-10.664240903091805</v>
      </c>
      <c r="Q155" s="21">
        <f t="shared" si="33"/>
        <v>-15.240225488443105</v>
      </c>
      <c r="R155" s="21">
        <f t="shared" si="34"/>
        <v>-10.664240903091805</v>
      </c>
    </row>
    <row r="156" spans="2:18">
      <c r="B156" s="25">
        <v>1320</v>
      </c>
      <c r="C156" s="1">
        <f t="shared" si="35"/>
        <v>23.038346126325148</v>
      </c>
      <c r="D156" s="26">
        <f t="shared" si="36"/>
        <v>3.6666666666666665</v>
      </c>
      <c r="E156" s="8">
        <f t="shared" si="32"/>
        <v>-5.8012701892219368E-2</v>
      </c>
      <c r="F156" s="21">
        <f t="shared" si="37"/>
        <v>9.5358983848622447</v>
      </c>
      <c r="G156" s="15"/>
      <c r="H156" s="25">
        <v>420</v>
      </c>
      <c r="I156" s="23">
        <f t="shared" si="29"/>
        <v>7.3303828583761845</v>
      </c>
      <c r="J156" s="24">
        <f t="shared" si="30"/>
        <v>2.3333333333333335</v>
      </c>
      <c r="K156" s="23">
        <f t="shared" si="31"/>
        <v>0.27254231795661304</v>
      </c>
      <c r="L156" s="13"/>
      <c r="M156" s="27">
        <f t="shared" si="26"/>
        <v>12.180338543652905</v>
      </c>
      <c r="N156" s="14">
        <f t="shared" si="27"/>
        <v>-13.370254889586304</v>
      </c>
      <c r="O156" s="14">
        <f t="shared" si="28"/>
        <v>-9.6151248640797409</v>
      </c>
      <c r="Q156" s="21">
        <f t="shared" si="33"/>
        <v>-13.370254889586304</v>
      </c>
      <c r="R156" s="21">
        <f t="shared" si="34"/>
        <v>-9.6151248640797409</v>
      </c>
    </row>
    <row r="157" spans="2:18">
      <c r="B157" s="25">
        <v>1330</v>
      </c>
      <c r="C157" s="1">
        <f t="shared" si="35"/>
        <v>23.212879051524585</v>
      </c>
      <c r="D157" s="26">
        <f t="shared" si="36"/>
        <v>3.6944444444444446</v>
      </c>
      <c r="E157" s="8">
        <f t="shared" si="32"/>
        <v>-5.3087543145586495E-2</v>
      </c>
      <c r="F157" s="21">
        <f t="shared" si="37"/>
        <v>9.5752996548353089</v>
      </c>
      <c r="G157" s="15"/>
      <c r="H157" s="25">
        <v>430</v>
      </c>
      <c r="I157" s="23">
        <f t="shared" si="29"/>
        <v>7.5049157835756164</v>
      </c>
      <c r="J157" s="24">
        <f t="shared" si="30"/>
        <v>2.3888888888888888</v>
      </c>
      <c r="K157" s="23">
        <f t="shared" si="31"/>
        <v>0.30556591040190006</v>
      </c>
      <c r="L157" s="13"/>
      <c r="M157" s="27">
        <f t="shared" si="26"/>
        <v>12.444527283215201</v>
      </c>
      <c r="N157" s="14">
        <f t="shared" si="27"/>
        <v>-11.955516539713393</v>
      </c>
      <c r="O157" s="14">
        <f t="shared" si="28"/>
        <v>-8.9064996579596887</v>
      </c>
      <c r="Q157" s="21">
        <f t="shared" si="33"/>
        <v>-11.955516539713393</v>
      </c>
      <c r="R157" s="21">
        <f t="shared" si="34"/>
        <v>-8.9064996579596887</v>
      </c>
    </row>
    <row r="158" spans="2:18">
      <c r="B158" s="25">
        <v>1340</v>
      </c>
      <c r="C158" s="1">
        <f t="shared" si="35"/>
        <v>23.387411976724017</v>
      </c>
      <c r="D158" s="26">
        <f t="shared" si="36"/>
        <v>3.7222222222222223</v>
      </c>
      <c r="E158" s="8">
        <f t="shared" si="32"/>
        <v>-4.6134408861588976E-2</v>
      </c>
      <c r="F158" s="21">
        <f t="shared" si="37"/>
        <v>9.6309247291072886</v>
      </c>
      <c r="G158" s="15"/>
      <c r="H158" s="25">
        <v>440</v>
      </c>
      <c r="I158" s="23">
        <f t="shared" si="29"/>
        <v>7.67944870877505</v>
      </c>
      <c r="J158" s="24">
        <f t="shared" si="30"/>
        <v>2.4444444444444446</v>
      </c>
      <c r="K158" s="23">
        <f t="shared" si="31"/>
        <v>0.33040796046141829</v>
      </c>
      <c r="L158" s="13"/>
      <c r="M158" s="27">
        <f t="shared" si="26"/>
        <v>12.643263683691346</v>
      </c>
      <c r="N158" s="14">
        <f t="shared" si="27"/>
        <v>-10.925270891212014</v>
      </c>
      <c r="O158" s="14">
        <f t="shared" si="28"/>
        <v>-8.483722980081053</v>
      </c>
      <c r="Q158" s="21">
        <f t="shared" si="33"/>
        <v>-10.925270891212014</v>
      </c>
      <c r="R158" s="21">
        <f t="shared" si="34"/>
        <v>-8.483722980081053</v>
      </c>
    </row>
    <row r="159" spans="2:18">
      <c r="B159" s="25">
        <v>1350</v>
      </c>
      <c r="C159" s="1">
        <f t="shared" si="35"/>
        <v>23.561944901923447</v>
      </c>
      <c r="D159" s="26">
        <f t="shared" si="36"/>
        <v>3.75</v>
      </c>
      <c r="E159" s="8">
        <f t="shared" si="32"/>
        <v>-3.8060233744356742E-2</v>
      </c>
      <c r="F159" s="21">
        <f t="shared" si="37"/>
        <v>9.6955181300451461</v>
      </c>
      <c r="G159" s="15"/>
      <c r="H159" s="25">
        <v>450</v>
      </c>
      <c r="I159" s="23">
        <f t="shared" si="29"/>
        <v>7.8539816339744828</v>
      </c>
      <c r="J159" s="24">
        <f t="shared" si="30"/>
        <v>2.5</v>
      </c>
      <c r="K159" s="23">
        <f t="shared" si="31"/>
        <v>0.3456708580912724</v>
      </c>
      <c r="L159" s="13"/>
      <c r="M159" s="27">
        <f t="shared" si="26"/>
        <v>12.765366864730179</v>
      </c>
      <c r="N159" s="14">
        <f t="shared" si="27"/>
        <v>-10.239973376400631</v>
      </c>
      <c r="O159" s="14">
        <f t="shared" si="28"/>
        <v>-8.3194602127712294</v>
      </c>
      <c r="Q159" s="21">
        <f t="shared" si="33"/>
        <v>-10.239973376400631</v>
      </c>
      <c r="R159" s="21">
        <f t="shared" si="34"/>
        <v>-8.3194602127712294</v>
      </c>
    </row>
    <row r="160" spans="2:18">
      <c r="B160" s="25">
        <v>1360</v>
      </c>
      <c r="C160" s="1">
        <f t="shared" si="35"/>
        <v>23.736477827122879</v>
      </c>
      <c r="D160" s="26">
        <f t="shared" si="36"/>
        <v>3.7777777777777777</v>
      </c>
      <c r="E160" s="8">
        <f t="shared" si="32"/>
        <v>-2.9695587306942512E-2</v>
      </c>
      <c r="F160" s="21">
        <f t="shared" si="37"/>
        <v>9.7624353015444605</v>
      </c>
      <c r="G160" s="15"/>
      <c r="H160" s="25">
        <v>460</v>
      </c>
      <c r="I160" s="23">
        <f t="shared" si="29"/>
        <v>8.0285145591739155</v>
      </c>
      <c r="J160" s="24">
        <f t="shared" si="30"/>
        <v>2.5555555555555554</v>
      </c>
      <c r="K160" s="23">
        <f t="shared" si="31"/>
        <v>0.35025137343474788</v>
      </c>
      <c r="L160" s="13"/>
      <c r="M160" s="27">
        <f t="shared" si="26"/>
        <v>12.802010987477983</v>
      </c>
      <c r="N160" s="14">
        <f t="shared" si="27"/>
        <v>-9.881927591284402</v>
      </c>
      <c r="O160" s="14">
        <f t="shared" si="28"/>
        <v>-8.4055405026591572</v>
      </c>
      <c r="Q160" s="21">
        <f t="shared" si="33"/>
        <v>-9.881927591284402</v>
      </c>
      <c r="R160" s="21">
        <f t="shared" si="34"/>
        <v>-8.4055405026591572</v>
      </c>
    </row>
    <row r="161" spans="2:18">
      <c r="B161" s="25">
        <v>1370</v>
      </c>
      <c r="C161" s="1">
        <f t="shared" si="35"/>
        <v>23.911010752322312</v>
      </c>
      <c r="D161" s="26">
        <f t="shared" si="36"/>
        <v>3.8055555555555554</v>
      </c>
      <c r="E161" s="8">
        <f t="shared" si="32"/>
        <v>-2.1745919924681084E-2</v>
      </c>
      <c r="F161" s="21">
        <f t="shared" si="37"/>
        <v>9.826032640602552</v>
      </c>
      <c r="G161" s="15"/>
      <c r="H161" s="25">
        <v>470</v>
      </c>
      <c r="I161" s="23">
        <f t="shared" si="29"/>
        <v>8.2030474843733483</v>
      </c>
      <c r="J161" s="24">
        <f t="shared" si="30"/>
        <v>2.6111111111111112</v>
      </c>
      <c r="K161" s="23">
        <f t="shared" si="31"/>
        <v>0.34339859632524911</v>
      </c>
      <c r="L161" s="13"/>
      <c r="M161" s="27">
        <f t="shared" si="26"/>
        <v>12.747188770601992</v>
      </c>
      <c r="N161" s="14">
        <f t="shared" si="27"/>
        <v>-9.8522566116106898</v>
      </c>
      <c r="O161" s="14">
        <f t="shared" si="28"/>
        <v>-8.7507043443930339</v>
      </c>
      <c r="Q161" s="21">
        <f t="shared" si="33"/>
        <v>-9.8522566116106898</v>
      </c>
      <c r="R161" s="21">
        <f t="shared" si="34"/>
        <v>-8.7507043443930339</v>
      </c>
    </row>
    <row r="162" spans="2:18">
      <c r="B162" s="25">
        <v>1380</v>
      </c>
      <c r="C162" s="1">
        <f t="shared" si="35"/>
        <v>24.085543677521748</v>
      </c>
      <c r="D162" s="26">
        <f t="shared" si="36"/>
        <v>3.8333333333333335</v>
      </c>
      <c r="E162" s="8">
        <f t="shared" si="32"/>
        <v>-1.4754550023315357E-2</v>
      </c>
      <c r="F162" s="21">
        <f t="shared" si="37"/>
        <v>9.8819635998134778</v>
      </c>
      <c r="G162" s="15"/>
      <c r="H162" s="25">
        <v>480</v>
      </c>
      <c r="I162" s="23">
        <f t="shared" si="29"/>
        <v>8.3775804095727811</v>
      </c>
      <c r="J162" s="24">
        <f t="shared" si="30"/>
        <v>2.6666666666666665</v>
      </c>
      <c r="K162" s="23">
        <f t="shared" si="31"/>
        <v>0.32475952641916461</v>
      </c>
      <c r="L162" s="13"/>
      <c r="M162" s="27">
        <f t="shared" si="26"/>
        <v>12.598076211353316</v>
      </c>
      <c r="N162" s="14">
        <f t="shared" si="27"/>
        <v>-10.172626690804201</v>
      </c>
      <c r="O162" s="14">
        <f t="shared" si="28"/>
        <v>-9.3828442983876297</v>
      </c>
      <c r="Q162" s="21">
        <f t="shared" si="33"/>
        <v>-10.172626690804201</v>
      </c>
      <c r="R162" s="21">
        <f t="shared" si="34"/>
        <v>-9.3828442983876297</v>
      </c>
    </row>
    <row r="163" spans="2:18">
      <c r="B163" s="25">
        <v>1390</v>
      </c>
      <c r="C163" s="1">
        <f t="shared" si="35"/>
        <v>24.260076602721181</v>
      </c>
      <c r="D163" s="26">
        <f t="shared" si="36"/>
        <v>3.8611111111111112</v>
      </c>
      <c r="E163" s="8">
        <f t="shared" si="32"/>
        <v>-9.0791560127534334E-3</v>
      </c>
      <c r="F163" s="21">
        <f t="shared" si="37"/>
        <v>9.9273667518979725</v>
      </c>
      <c r="G163" s="15"/>
      <c r="H163" s="25">
        <v>490</v>
      </c>
      <c r="I163" s="23">
        <f t="shared" si="29"/>
        <v>8.5521133347722156</v>
      </c>
      <c r="J163" s="24">
        <f t="shared" si="30"/>
        <v>2.7222222222222223</v>
      </c>
      <c r="K163" s="23">
        <f t="shared" si="31"/>
        <v>0.29440995559576627</v>
      </c>
      <c r="L163" s="13"/>
      <c r="M163" s="27">
        <f t="shared" si="26"/>
        <v>12.35527964476613</v>
      </c>
      <c r="N163" s="14">
        <f t="shared" si="27"/>
        <v>-10.893026931597976</v>
      </c>
      <c r="O163" s="14">
        <f t="shared" si="28"/>
        <v>-10.357137713070259</v>
      </c>
      <c r="Q163" s="21">
        <f t="shared" si="33"/>
        <v>-10.893026931597976</v>
      </c>
      <c r="R163" s="21">
        <f t="shared" si="34"/>
        <v>-10.357137713070259</v>
      </c>
    </row>
    <row r="164" spans="2:18">
      <c r="B164" s="25">
        <v>1400</v>
      </c>
      <c r="C164" s="1">
        <f t="shared" si="35"/>
        <v>24.434609527920614</v>
      </c>
      <c r="D164" s="26">
        <f t="shared" si="36"/>
        <v>3.8888888888888888</v>
      </c>
      <c r="E164" s="8">
        <f t="shared" si="32"/>
        <v>-4.8826940635251677E-3</v>
      </c>
      <c r="F164" s="21">
        <f t="shared" si="37"/>
        <v>9.9609384474917988</v>
      </c>
      <c r="G164" s="15"/>
      <c r="H164" s="25">
        <v>500</v>
      </c>
      <c r="I164" s="23">
        <f t="shared" si="29"/>
        <v>8.7266462599716466</v>
      </c>
      <c r="J164" s="24">
        <f t="shared" si="30"/>
        <v>2.7777777777777777</v>
      </c>
      <c r="K164" s="23">
        <f t="shared" si="31"/>
        <v>0.25286885904528827</v>
      </c>
      <c r="L164" s="13"/>
      <c r="M164" s="27">
        <f t="shared" si="26"/>
        <v>12.022950872362307</v>
      </c>
      <c r="N164" s="14">
        <f t="shared" si="27"/>
        <v>-12.111450951191721</v>
      </c>
      <c r="O164" s="14">
        <f t="shared" si="28"/>
        <v>-11.775974182999079</v>
      </c>
      <c r="Q164" s="21">
        <f t="shared" si="33"/>
        <v>-12.111450951191721</v>
      </c>
      <c r="R164" s="21">
        <f t="shared" si="34"/>
        <v>-11.775974182999079</v>
      </c>
    </row>
    <row r="165" spans="2:18">
      <c r="B165" s="25">
        <v>1410</v>
      </c>
      <c r="C165" s="1">
        <f t="shared" si="35"/>
        <v>24.609142453120047</v>
      </c>
      <c r="D165" s="26">
        <f t="shared" si="36"/>
        <v>3.9166666666666665</v>
      </c>
      <c r="E165" s="8">
        <f t="shared" si="32"/>
        <v>-2.1387846565474058E-3</v>
      </c>
      <c r="F165" s="21">
        <f t="shared" si="37"/>
        <v>9.9828897227476201</v>
      </c>
      <c r="G165" s="15"/>
      <c r="H165" s="25">
        <v>510</v>
      </c>
      <c r="I165" s="23">
        <f t="shared" si="29"/>
        <v>8.9011791851710811</v>
      </c>
      <c r="J165" s="24">
        <f t="shared" si="30"/>
        <v>2.8333333333333335</v>
      </c>
      <c r="K165" s="23">
        <f t="shared" si="31"/>
        <v>0.20109517862609</v>
      </c>
      <c r="L165" s="13"/>
      <c r="M165" s="27">
        <f t="shared" si="26"/>
        <v>11.60876142900872</v>
      </c>
      <c r="N165" s="14">
        <f t="shared" si="27"/>
        <v>-14.02484198271994</v>
      </c>
      <c r="O165" s="14">
        <f t="shared" si="28"/>
        <v>-13.840074270902596</v>
      </c>
      <c r="Q165" s="21">
        <f t="shared" si="33"/>
        <v>-14.02484198271994</v>
      </c>
      <c r="R165" s="21">
        <f t="shared" si="34"/>
        <v>-13.840074270902596</v>
      </c>
    </row>
    <row r="166" spans="2:18">
      <c r="B166" s="25">
        <v>1420</v>
      </c>
      <c r="C166" s="1">
        <f t="shared" si="35"/>
        <v>24.783675378319479</v>
      </c>
      <c r="D166" s="26">
        <f t="shared" si="36"/>
        <v>3.9444444444444446</v>
      </c>
      <c r="E166" s="8">
        <f t="shared" ref="E166:E168" si="38">(0.5-0.5*COS(C166/4))*SIN(C166)</f>
        <v>-6.5074495202931571E-4</v>
      </c>
      <c r="F166" s="21">
        <f t="shared" si="37"/>
        <v>9.9947940403837663</v>
      </c>
      <c r="G166" s="15"/>
      <c r="H166" s="25">
        <v>520</v>
      </c>
      <c r="I166" s="23">
        <f t="shared" si="29"/>
        <v>9.0757121103705138</v>
      </c>
      <c r="J166" s="24">
        <f t="shared" si="30"/>
        <v>2.8888888888888888</v>
      </c>
      <c r="K166" s="23">
        <f t="shared" si="31"/>
        <v>0.14046661342965572</v>
      </c>
      <c r="L166" s="13"/>
      <c r="M166" s="27">
        <f t="shared" si="26"/>
        <v>11.123732907437246</v>
      </c>
      <c r="N166" s="14">
        <f t="shared" si="27"/>
        <v>-17.088870706116897</v>
      </c>
      <c r="O166" s="14">
        <f t="shared" si="28"/>
        <v>-17.008391236506331</v>
      </c>
      <c r="Q166" s="21">
        <f t="shared" si="33"/>
        <v>-17.088870706116897</v>
      </c>
      <c r="R166" s="21">
        <f t="shared" si="34"/>
        <v>-17.008391236506331</v>
      </c>
    </row>
    <row r="167" spans="2:18">
      <c r="B167" s="25">
        <v>1430</v>
      </c>
      <c r="C167" s="1">
        <f t="shared" si="35"/>
        <v>24.958208303518912</v>
      </c>
      <c r="D167" s="26">
        <f t="shared" si="36"/>
        <v>3.9722222222222223</v>
      </c>
      <c r="E167" s="8">
        <f t="shared" si="38"/>
        <v>-8.2637293926553847E-5</v>
      </c>
      <c r="F167" s="21">
        <f t="shared" si="37"/>
        <v>9.9993389016485867</v>
      </c>
      <c r="G167" s="15"/>
      <c r="H167" s="25">
        <v>530</v>
      </c>
      <c r="I167" s="23">
        <f t="shared" si="29"/>
        <v>9.2502450355699466</v>
      </c>
      <c r="J167" s="24">
        <f t="shared" si="30"/>
        <v>2.9444444444444446</v>
      </c>
      <c r="K167" s="23">
        <f t="shared" si="31"/>
        <v>7.2740796517253292E-2</v>
      </c>
      <c r="L167" s="13"/>
      <c r="M167" s="27">
        <f t="shared" si="26"/>
        <v>10.581926372138026</v>
      </c>
      <c r="N167" s="14">
        <f t="shared" si="27"/>
        <v>-22.774312181565818</v>
      </c>
      <c r="O167" s="14">
        <f t="shared" si="28"/>
        <v>-22.754576936471107</v>
      </c>
      <c r="Q167" s="21">
        <f t="shared" si="33"/>
        <v>-22.774312181565818</v>
      </c>
      <c r="R167" s="21">
        <f t="shared" si="34"/>
        <v>-22.754576936471107</v>
      </c>
    </row>
    <row r="168" spans="2:18">
      <c r="B168" s="25">
        <v>1440</v>
      </c>
      <c r="C168" s="1">
        <f t="shared" si="35"/>
        <v>25.132741228718345</v>
      </c>
      <c r="D168" s="26">
        <f t="shared" si="36"/>
        <v>4</v>
      </c>
      <c r="E168" s="8">
        <f t="shared" si="38"/>
        <v>0</v>
      </c>
      <c r="F168" s="21">
        <f t="shared" si="37"/>
        <v>10</v>
      </c>
      <c r="G168" s="15"/>
      <c r="H168" s="25">
        <v>540</v>
      </c>
      <c r="I168" s="23">
        <f t="shared" si="29"/>
        <v>9.4247779607693793</v>
      </c>
      <c r="J168" s="24">
        <f t="shared" si="30"/>
        <v>3</v>
      </c>
      <c r="K168" s="23">
        <f t="shared" si="31"/>
        <v>1.5685944265010448E-16</v>
      </c>
      <c r="L168" s="8"/>
      <c r="M168" s="27">
        <f t="shared" si="26"/>
        <v>10.000000000000002</v>
      </c>
      <c r="N168" s="14">
        <f t="shared" si="27"/>
        <v>-316.08978664899644</v>
      </c>
      <c r="O168" s="14">
        <f t="shared" si="28"/>
        <v>-316.08978664899644</v>
      </c>
      <c r="Q168" s="21">
        <f t="shared" si="33"/>
        <v>-316.08978664899644</v>
      </c>
      <c r="R168" s="21">
        <f t="shared" si="34"/>
        <v>-316.08978664899644</v>
      </c>
    </row>
    <row r="169" spans="2:18">
      <c r="B169" s="2">
        <v>1450</v>
      </c>
      <c r="C169" s="1">
        <f t="shared" si="35"/>
        <v>25.307274153917778</v>
      </c>
      <c r="D169" s="26">
        <f t="shared" si="36"/>
        <v>4.0277777777777777</v>
      </c>
      <c r="E169" s="10">
        <v>1.0000000000000001E-5</v>
      </c>
      <c r="F169" s="21">
        <f t="shared" si="37"/>
        <v>10.000080000000001</v>
      </c>
      <c r="G169" s="15"/>
      <c r="H169" s="25">
        <v>550</v>
      </c>
      <c r="I169" s="23">
        <f t="shared" si="29"/>
        <v>9.5993108859688121</v>
      </c>
      <c r="J169" s="24">
        <f t="shared" si="30"/>
        <v>3.0555555555555554</v>
      </c>
      <c r="K169" s="23">
        <f t="shared" si="31"/>
        <v>-7.541876090978375E-2</v>
      </c>
      <c r="L169" s="8"/>
      <c r="M169" s="27">
        <f t="shared" si="26"/>
        <v>9.3966499127217293</v>
      </c>
      <c r="N169" s="14">
        <f t="shared" si="27"/>
        <v>-22.451563906544227</v>
      </c>
      <c r="O169" s="14">
        <f t="shared" si="28"/>
        <v>-22.449260530147107</v>
      </c>
      <c r="Q169" s="21">
        <f t="shared" si="33"/>
        <v>-22.451563906544227</v>
      </c>
      <c r="R169" s="21">
        <f t="shared" si="34"/>
        <v>-22.449260530147107</v>
      </c>
    </row>
    <row r="170" spans="2:18">
      <c r="B170" s="2">
        <v>1460</v>
      </c>
      <c r="C170" s="1">
        <f t="shared" si="35"/>
        <v>25.48180707911721</v>
      </c>
      <c r="D170" s="26">
        <f t="shared" si="36"/>
        <v>4.0555555555555554</v>
      </c>
      <c r="E170" s="10">
        <v>1.0000000000000001E-5</v>
      </c>
      <c r="F170" s="21">
        <f t="shared" si="37"/>
        <v>10.000080000000001</v>
      </c>
      <c r="G170" s="15"/>
      <c r="H170" s="25">
        <v>560</v>
      </c>
      <c r="I170" s="23">
        <f t="shared" si="29"/>
        <v>9.7738438111682449</v>
      </c>
      <c r="J170" s="24">
        <f t="shared" si="30"/>
        <v>3.1111111111111112</v>
      </c>
      <c r="K170" s="23">
        <f t="shared" si="31"/>
        <v>-0.15100569338876307</v>
      </c>
      <c r="L170" s="8"/>
      <c r="M170" s="27">
        <f t="shared" si="26"/>
        <v>8.791954452889895</v>
      </c>
      <c r="N170" s="14">
        <f t="shared" si="27"/>
        <v>-16.420708784489989</v>
      </c>
      <c r="O170" s="14">
        <f t="shared" si="28"/>
        <v>-16.419558378905158</v>
      </c>
      <c r="Q170" s="21">
        <f t="shared" si="33"/>
        <v>-16.420708784489989</v>
      </c>
      <c r="R170" s="21">
        <f t="shared" si="34"/>
        <v>-16.419558378905158</v>
      </c>
    </row>
    <row r="171" spans="2:18">
      <c r="B171" s="2">
        <v>1470</v>
      </c>
      <c r="C171" s="1">
        <f t="shared" si="35"/>
        <v>25.656340004316643</v>
      </c>
      <c r="D171" s="26">
        <f t="shared" si="36"/>
        <v>4.083333333333333</v>
      </c>
      <c r="E171" s="10">
        <v>1.0000000000000001E-5</v>
      </c>
      <c r="F171" s="21">
        <f t="shared" si="37"/>
        <v>10.000080000000001</v>
      </c>
      <c r="G171" s="15"/>
      <c r="H171" s="25">
        <v>570</v>
      </c>
      <c r="I171" s="23">
        <f t="shared" si="29"/>
        <v>9.9483767363676776</v>
      </c>
      <c r="J171" s="24">
        <f t="shared" si="30"/>
        <v>3.1666666666666665</v>
      </c>
      <c r="K171" s="23">
        <f t="shared" si="31"/>
        <v>-0.22416916753640401</v>
      </c>
      <c r="L171" s="8"/>
      <c r="M171" s="27">
        <f t="shared" si="26"/>
        <v>8.2066466597087686</v>
      </c>
      <c r="N171" s="14">
        <f t="shared" si="27"/>
        <v>-12.988869898037663</v>
      </c>
      <c r="O171" s="14">
        <f t="shared" si="28"/>
        <v>-12.988094957421225</v>
      </c>
      <c r="Q171" s="21">
        <f t="shared" si="33"/>
        <v>-12.988869898037663</v>
      </c>
      <c r="R171" s="21">
        <f t="shared" si="34"/>
        <v>-12.988094957421225</v>
      </c>
    </row>
    <row r="172" spans="2:18">
      <c r="B172" s="2">
        <v>1480</v>
      </c>
      <c r="C172" s="1">
        <f t="shared" si="35"/>
        <v>25.830872929516076</v>
      </c>
      <c r="D172" s="26">
        <f t="shared" si="36"/>
        <v>4.1111111111111107</v>
      </c>
      <c r="E172" s="10">
        <v>1.0000000000000001E-5</v>
      </c>
      <c r="F172" s="21">
        <f t="shared" si="37"/>
        <v>10.000080000000001</v>
      </c>
      <c r="G172" s="15"/>
      <c r="H172" s="25">
        <v>580</v>
      </c>
      <c r="I172" s="23">
        <f t="shared" si="29"/>
        <v>10.122909661567112</v>
      </c>
      <c r="J172" s="24">
        <f t="shared" si="30"/>
        <v>3.2222222222222223</v>
      </c>
      <c r="K172" s="23">
        <f t="shared" si="31"/>
        <v>-0.29233209855122588</v>
      </c>
      <c r="L172" s="8"/>
      <c r="M172" s="27">
        <f t="shared" si="26"/>
        <v>7.6613432115901929</v>
      </c>
      <c r="N172" s="14">
        <f t="shared" si="27"/>
        <v>-10.682767044470458</v>
      </c>
      <c r="O172" s="14">
        <f t="shared" si="28"/>
        <v>-10.682172796374918</v>
      </c>
      <c r="Q172" s="21">
        <f t="shared" si="33"/>
        <v>-10.682767044470458</v>
      </c>
      <c r="R172" s="21">
        <f t="shared" si="34"/>
        <v>-10.682172796374918</v>
      </c>
    </row>
    <row r="173" spans="2:18">
      <c r="B173" s="2">
        <v>1490</v>
      </c>
      <c r="C173" s="1">
        <f t="shared" si="35"/>
        <v>26.005405854715512</v>
      </c>
      <c r="D173" s="26">
        <f t="shared" si="36"/>
        <v>4.1388888888888893</v>
      </c>
      <c r="E173" s="10">
        <v>1.0000000000000001E-5</v>
      </c>
      <c r="F173" s="21">
        <f t="shared" si="37"/>
        <v>10.000080000000001</v>
      </c>
      <c r="G173" s="15"/>
      <c r="H173" s="25">
        <v>590</v>
      </c>
      <c r="I173" s="23">
        <f t="shared" si="29"/>
        <v>10.297442586766543</v>
      </c>
      <c r="J173" s="24">
        <f t="shared" si="30"/>
        <v>3.2777777777777777</v>
      </c>
      <c r="K173" s="23">
        <f t="shared" si="31"/>
        <v>-0.3530299433895045</v>
      </c>
      <c r="L173" s="8"/>
      <c r="M173" s="27">
        <f t="shared" si="26"/>
        <v>7.1757604528839636</v>
      </c>
      <c r="N173" s="14">
        <f t="shared" si="27"/>
        <v>-9.0440151806654612</v>
      </c>
      <c r="O173" s="14">
        <f t="shared" si="28"/>
        <v>-9.0435231040128681</v>
      </c>
      <c r="Q173" s="21">
        <f t="shared" si="33"/>
        <v>-9.0440151806654612</v>
      </c>
      <c r="R173" s="21">
        <f t="shared" si="34"/>
        <v>-9.0435231040128681</v>
      </c>
    </row>
    <row r="174" spans="2:18">
      <c r="B174" s="2">
        <v>1500</v>
      </c>
      <c r="C174" s="1">
        <f t="shared" si="35"/>
        <v>26.179938779914945</v>
      </c>
      <c r="D174" s="26">
        <f t="shared" si="36"/>
        <v>4.166666666666667</v>
      </c>
      <c r="E174" s="10">
        <v>1.0000000000000001E-5</v>
      </c>
      <c r="F174" s="21">
        <f t="shared" si="37"/>
        <v>10.000080000000001</v>
      </c>
      <c r="G174" s="15"/>
      <c r="H174" s="25">
        <v>600</v>
      </c>
      <c r="I174" s="23">
        <f t="shared" si="29"/>
        <v>10.471975511965978</v>
      </c>
      <c r="J174" s="24">
        <f t="shared" si="30"/>
        <v>3.3333333333333335</v>
      </c>
      <c r="K174" s="23">
        <f t="shared" si="31"/>
        <v>-0.4040063509461097</v>
      </c>
      <c r="L174" s="8"/>
      <c r="M174" s="27">
        <f t="shared" si="26"/>
        <v>6.7679491924311224</v>
      </c>
      <c r="N174" s="14">
        <f t="shared" si="27"/>
        <v>-7.8724511518040297</v>
      </c>
      <c r="O174" s="14">
        <f t="shared" si="28"/>
        <v>-7.872021164026882</v>
      </c>
      <c r="Q174" s="21">
        <f t="shared" si="33"/>
        <v>-7.8724511518040297</v>
      </c>
      <c r="R174" s="21">
        <f t="shared" si="34"/>
        <v>-7.872021164026882</v>
      </c>
    </row>
    <row r="175" spans="2:18">
      <c r="B175" s="2">
        <v>1510</v>
      </c>
      <c r="C175" s="1">
        <f t="shared" si="35"/>
        <v>26.354471705114378</v>
      </c>
      <c r="D175" s="26">
        <f t="shared" si="36"/>
        <v>4.1944444444444446</v>
      </c>
      <c r="E175" s="10">
        <v>1.0000000000000001E-5</v>
      </c>
      <c r="F175" s="21">
        <f t="shared" si="37"/>
        <v>10.000080000000001</v>
      </c>
      <c r="G175" s="15"/>
      <c r="H175" s="25">
        <v>610</v>
      </c>
      <c r="I175" s="23">
        <f t="shared" si="29"/>
        <v>10.64650843716541</v>
      </c>
      <c r="J175" s="24">
        <f t="shared" si="30"/>
        <v>3.3888888888888888</v>
      </c>
      <c r="K175" s="23">
        <f t="shared" si="31"/>
        <v>-0.44330253882016091</v>
      </c>
      <c r="L175" s="8"/>
      <c r="M175" s="27">
        <f t="shared" si="26"/>
        <v>6.4535796894387127</v>
      </c>
      <c r="N175" s="14">
        <f t="shared" si="27"/>
        <v>-7.0661915674038847</v>
      </c>
      <c r="O175" s="14">
        <f t="shared" si="28"/>
        <v>-7.0657996955385585</v>
      </c>
      <c r="Q175" s="21">
        <f t="shared" si="33"/>
        <v>-7.0661915674038847</v>
      </c>
      <c r="R175" s="21">
        <f t="shared" si="34"/>
        <v>-7.0657996955385585</v>
      </c>
    </row>
    <row r="176" spans="2:18">
      <c r="B176" s="2">
        <v>1520</v>
      </c>
      <c r="C176" s="1">
        <f t="shared" si="35"/>
        <v>26.529004630313811</v>
      </c>
      <c r="D176" s="26">
        <f t="shared" si="36"/>
        <v>4.2222222222222223</v>
      </c>
      <c r="E176" s="10">
        <v>1.0000000000000001E-5</v>
      </c>
      <c r="F176" s="21">
        <f t="shared" si="37"/>
        <v>10.000080000000001</v>
      </c>
      <c r="G176" s="15"/>
      <c r="H176" s="25">
        <v>620</v>
      </c>
      <c r="I176" s="23">
        <f t="shared" si="29"/>
        <v>10.821041362364843</v>
      </c>
      <c r="J176" s="24">
        <f t="shared" si="30"/>
        <v>3.4444444444444446</v>
      </c>
      <c r="K176" s="23">
        <f t="shared" si="31"/>
        <v>-0.46933667207530955</v>
      </c>
      <c r="L176" s="8"/>
      <c r="M176" s="27">
        <f t="shared" si="26"/>
        <v>6.2453066233975232</v>
      </c>
      <c r="N176" s="14">
        <f t="shared" si="27"/>
        <v>-6.5704952781633814</v>
      </c>
      <c r="O176" s="14">
        <f t="shared" si="28"/>
        <v>-6.5701251434538577</v>
      </c>
      <c r="Q176" s="21">
        <f t="shared" si="33"/>
        <v>-6.5704952781633814</v>
      </c>
      <c r="R176" s="21">
        <f t="shared" si="34"/>
        <v>-6.5701251434538577</v>
      </c>
    </row>
    <row r="177" spans="2:18">
      <c r="B177" s="2">
        <v>1530</v>
      </c>
      <c r="C177" s="1">
        <f t="shared" si="35"/>
        <v>26.703537555513243</v>
      </c>
      <c r="D177" s="26">
        <f t="shared" si="36"/>
        <v>4.25</v>
      </c>
      <c r="E177" s="10">
        <v>1.0000000000000001E-5</v>
      </c>
      <c r="F177" s="21">
        <f t="shared" si="37"/>
        <v>10.000080000000001</v>
      </c>
      <c r="G177" s="15"/>
      <c r="H177" s="25">
        <v>630</v>
      </c>
      <c r="I177" s="23">
        <f t="shared" si="29"/>
        <v>10.995574287564276</v>
      </c>
      <c r="J177" s="24">
        <f t="shared" si="30"/>
        <v>3.5</v>
      </c>
      <c r="K177" s="23">
        <f t="shared" si="31"/>
        <v>-0.48096988312782168</v>
      </c>
      <c r="L177" s="8"/>
      <c r="M177" s="27">
        <f t="shared" si="26"/>
        <v>6.1522409349774261</v>
      </c>
      <c r="N177" s="14">
        <f t="shared" si="27"/>
        <v>-6.3578229325152602</v>
      </c>
      <c r="O177" s="14">
        <f t="shared" si="28"/>
        <v>-6.3574617502481781</v>
      </c>
      <c r="Q177" s="21">
        <f t="shared" si="33"/>
        <v>-6.3578229325152602</v>
      </c>
      <c r="R177" s="21">
        <f t="shared" si="34"/>
        <v>-6.3574617502481781</v>
      </c>
    </row>
    <row r="178" spans="2:18">
      <c r="B178" s="2">
        <v>1540</v>
      </c>
      <c r="C178" s="1">
        <f t="shared" si="35"/>
        <v>26.878070480712672</v>
      </c>
      <c r="D178" s="26">
        <f t="shared" si="36"/>
        <v>4.2777777777777777</v>
      </c>
      <c r="E178" s="10">
        <v>1.0000000000000001E-5</v>
      </c>
      <c r="F178" s="21">
        <f t="shared" si="37"/>
        <v>10.000080000000001</v>
      </c>
      <c r="G178" s="15"/>
      <c r="H178" s="25">
        <v>640</v>
      </c>
      <c r="I178" s="23">
        <f t="shared" si="29"/>
        <v>11.170107212763709</v>
      </c>
      <c r="J178" s="24">
        <f t="shared" si="30"/>
        <v>3.5555555555555554</v>
      </c>
      <c r="K178" s="23">
        <f t="shared" si="31"/>
        <v>-0.4775560828526329</v>
      </c>
      <c r="L178" s="8"/>
      <c r="M178" s="27">
        <f t="shared" ref="M178:M241" si="39">10+8*K178</f>
        <v>6.1795513371789372</v>
      </c>
      <c r="N178" s="14">
        <f t="shared" ref="N178:N241" si="40">20*LOG(ABS(E178+K178))</f>
        <v>-6.4196942590735038</v>
      </c>
      <c r="O178" s="14">
        <f t="shared" ref="O178:O241" si="41">20*LOG(ABS(E178-K178))</f>
        <v>-6.4193304949020815</v>
      </c>
      <c r="Q178" s="21">
        <f t="shared" si="33"/>
        <v>-6.4196942590735038</v>
      </c>
      <c r="R178" s="21">
        <f t="shared" si="34"/>
        <v>-6.4193304949020815</v>
      </c>
    </row>
    <row r="179" spans="2:18">
      <c r="B179" s="2">
        <v>1550</v>
      </c>
      <c r="C179" s="1">
        <f t="shared" si="35"/>
        <v>27.052603405912105</v>
      </c>
      <c r="D179" s="26">
        <f t="shared" si="36"/>
        <v>4.3055555555555554</v>
      </c>
      <c r="E179" s="10">
        <v>1.0000000000000001E-5</v>
      </c>
      <c r="F179" s="21">
        <f t="shared" si="37"/>
        <v>10.000080000000001</v>
      </c>
      <c r="G179" s="15"/>
      <c r="H179" s="25">
        <v>650</v>
      </c>
      <c r="I179" s="23">
        <f t="shared" ref="I179:I242" si="42">(H179/180)*PI()</f>
        <v>11.344640137963141</v>
      </c>
      <c r="J179" s="24">
        <f t="shared" ref="J179:J242" si="43">H179/180</f>
        <v>3.6111111111111112</v>
      </c>
      <c r="K179" s="23">
        <f t="shared" ref="K179:K242" si="44">$K$21*(0.5-0.5*COS(I179/4))*SIN(I179)</f>
        <v>-0.45897335043061382</v>
      </c>
      <c r="L179" s="8"/>
      <c r="M179" s="27">
        <f t="shared" si="39"/>
        <v>6.3282131965550894</v>
      </c>
      <c r="N179" s="14">
        <f t="shared" si="40"/>
        <v>-6.7644398553214184</v>
      </c>
      <c r="O179" s="14">
        <f t="shared" si="41"/>
        <v>-6.764061363209346</v>
      </c>
      <c r="Q179" s="21">
        <f t="shared" si="33"/>
        <v>-6.7644398553214184</v>
      </c>
      <c r="R179" s="21">
        <f t="shared" si="34"/>
        <v>-6.764061363209346</v>
      </c>
    </row>
    <row r="180" spans="2:18">
      <c r="B180" s="2">
        <v>1560</v>
      </c>
      <c r="C180" s="1">
        <f t="shared" si="35"/>
        <v>27.227136331111538</v>
      </c>
      <c r="D180" s="26">
        <f t="shared" si="36"/>
        <v>4.333333333333333</v>
      </c>
      <c r="E180" s="10">
        <v>1.0000000000000001E-5</v>
      </c>
      <c r="F180" s="21">
        <f t="shared" si="37"/>
        <v>10.000080000000001</v>
      </c>
      <c r="G180" s="15"/>
      <c r="H180" s="25">
        <v>660</v>
      </c>
      <c r="I180" s="23">
        <f t="shared" si="42"/>
        <v>11.519173063162574</v>
      </c>
      <c r="J180" s="24">
        <f t="shared" si="43"/>
        <v>3.6666666666666665</v>
      </c>
      <c r="K180" s="23">
        <f t="shared" si="44"/>
        <v>-0.42563542688056188</v>
      </c>
      <c r="L180" s="8"/>
      <c r="M180" s="27">
        <f t="shared" si="39"/>
        <v>6.5949165849555049</v>
      </c>
      <c r="N180" s="14">
        <f t="shared" si="40"/>
        <v>-7.4194487033547993</v>
      </c>
      <c r="O180" s="14">
        <f t="shared" si="41"/>
        <v>-7.4190405658224821</v>
      </c>
      <c r="Q180" s="21">
        <f t="shared" si="33"/>
        <v>-7.4194487033547993</v>
      </c>
      <c r="R180" s="21">
        <f t="shared" si="34"/>
        <v>-7.4190405658224821</v>
      </c>
    </row>
    <row r="181" spans="2:18">
      <c r="B181" s="2">
        <v>1570</v>
      </c>
      <c r="C181" s="1">
        <f t="shared" si="35"/>
        <v>27.401669256310971</v>
      </c>
      <c r="D181" s="26">
        <f t="shared" si="36"/>
        <v>4.3611111111111107</v>
      </c>
      <c r="E181" s="10">
        <v>1.0000000000000001E-5</v>
      </c>
      <c r="F181" s="21">
        <f t="shared" si="37"/>
        <v>10.000080000000001</v>
      </c>
      <c r="G181" s="15"/>
      <c r="H181" s="25">
        <v>670</v>
      </c>
      <c r="I181" s="23">
        <f t="shared" si="42"/>
        <v>11.693705988362009</v>
      </c>
      <c r="J181" s="24">
        <f t="shared" si="43"/>
        <v>3.7222222222222223</v>
      </c>
      <c r="K181" s="23">
        <f t="shared" si="44"/>
        <v>-0.37848264355311212</v>
      </c>
      <c r="L181" s="8"/>
      <c r="M181" s="27">
        <f t="shared" si="39"/>
        <v>6.972138851575103</v>
      </c>
      <c r="N181" s="14">
        <f t="shared" si="40"/>
        <v>-8.4393101268868858</v>
      </c>
      <c r="O181" s="14">
        <f t="shared" si="41"/>
        <v>-8.4388511420542613</v>
      </c>
      <c r="Q181" s="21">
        <f t="shared" si="33"/>
        <v>-8.4393101268868858</v>
      </c>
      <c r="R181" s="21">
        <f t="shared" si="34"/>
        <v>-8.4388511420542613</v>
      </c>
    </row>
    <row r="182" spans="2:18">
      <c r="B182" s="2">
        <v>1580</v>
      </c>
      <c r="C182" s="1">
        <f t="shared" si="35"/>
        <v>27.576202181510407</v>
      </c>
      <c r="D182" s="26">
        <f t="shared" si="36"/>
        <v>4.3888888888888893</v>
      </c>
      <c r="E182" s="10">
        <v>1.0000000000000001E-5</v>
      </c>
      <c r="F182" s="21">
        <f t="shared" si="37"/>
        <v>10.000080000000001</v>
      </c>
      <c r="G182" s="15"/>
      <c r="H182" s="25">
        <v>680</v>
      </c>
      <c r="I182" s="23">
        <f t="shared" si="42"/>
        <v>11.86823891356144</v>
      </c>
      <c r="J182" s="24">
        <f t="shared" si="43"/>
        <v>3.7777777777777777</v>
      </c>
      <c r="K182" s="23">
        <f t="shared" si="44"/>
        <v>-0.31895245781150766</v>
      </c>
      <c r="L182" s="8"/>
      <c r="M182" s="27">
        <f t="shared" si="39"/>
        <v>7.4483803375079383</v>
      </c>
      <c r="N182" s="14">
        <f t="shared" si="40"/>
        <v>-9.9257532673277851</v>
      </c>
      <c r="O182" s="14">
        <f t="shared" si="41"/>
        <v>-9.9252086162722328</v>
      </c>
      <c r="Q182" s="21">
        <f t="shared" si="33"/>
        <v>-9.9257532673277851</v>
      </c>
      <c r="R182" s="21">
        <f t="shared" si="34"/>
        <v>-9.9252086162722328</v>
      </c>
    </row>
    <row r="183" spans="2:18">
      <c r="B183" s="2">
        <v>1590</v>
      </c>
      <c r="C183" s="1">
        <f t="shared" si="35"/>
        <v>27.75073510670984</v>
      </c>
      <c r="D183" s="26">
        <f t="shared" si="36"/>
        <v>4.416666666666667</v>
      </c>
      <c r="E183" s="10">
        <v>1.0000000000000001E-5</v>
      </c>
      <c r="F183" s="21">
        <f t="shared" si="37"/>
        <v>10.000080000000001</v>
      </c>
      <c r="G183" s="15"/>
      <c r="H183" s="25">
        <v>690</v>
      </c>
      <c r="I183" s="23">
        <f t="shared" si="42"/>
        <v>12.042771838760874</v>
      </c>
      <c r="J183" s="24">
        <f t="shared" si="43"/>
        <v>3.8333333333333335</v>
      </c>
      <c r="K183" s="23">
        <f t="shared" si="44"/>
        <v>-0.24893060767172626</v>
      </c>
      <c r="L183" s="8"/>
      <c r="M183" s="27">
        <f t="shared" si="39"/>
        <v>8.0085551386261891</v>
      </c>
      <c r="N183" s="14">
        <f t="shared" si="40"/>
        <v>-12.07878294949653</v>
      </c>
      <c r="O183" s="14">
        <f t="shared" si="41"/>
        <v>-12.078085093196416</v>
      </c>
      <c r="Q183" s="21">
        <f t="shared" si="33"/>
        <v>-12.07878294949653</v>
      </c>
      <c r="R183" s="21">
        <f t="shared" si="34"/>
        <v>-12.078085093196416</v>
      </c>
    </row>
    <row r="184" spans="2:18">
      <c r="B184" s="2">
        <v>1600</v>
      </c>
      <c r="C184" s="1">
        <f t="shared" si="35"/>
        <v>27.925268031909273</v>
      </c>
      <c r="D184" s="26">
        <f t="shared" si="36"/>
        <v>4.4444444444444446</v>
      </c>
      <c r="E184" s="10">
        <v>1.0000000000000001E-5</v>
      </c>
      <c r="F184" s="21">
        <f t="shared" si="37"/>
        <v>10.000080000000001</v>
      </c>
      <c r="G184" s="15"/>
      <c r="H184" s="25">
        <v>700</v>
      </c>
      <c r="I184" s="23">
        <f t="shared" si="42"/>
        <v>12.217304763960307</v>
      </c>
      <c r="J184" s="24">
        <f t="shared" si="43"/>
        <v>3.8888888888888888</v>
      </c>
      <c r="K184" s="23">
        <f t="shared" si="44"/>
        <v>-0.17068469918681975</v>
      </c>
      <c r="L184" s="8"/>
      <c r="M184" s="27">
        <f t="shared" si="39"/>
        <v>8.6345224065054413</v>
      </c>
      <c r="N184" s="14">
        <f t="shared" si="40"/>
        <v>-15.356617078342973</v>
      </c>
      <c r="O184" s="14">
        <f t="shared" si="41"/>
        <v>-15.355599308186727</v>
      </c>
      <c r="Q184" s="21">
        <f t="shared" si="33"/>
        <v>-15.356617078342973</v>
      </c>
      <c r="R184" s="21">
        <f t="shared" si="34"/>
        <v>-15.355599308186727</v>
      </c>
    </row>
    <row r="185" spans="2:18">
      <c r="B185" s="2">
        <v>1610</v>
      </c>
      <c r="C185" s="1">
        <f t="shared" si="35"/>
        <v>28.099800957108705</v>
      </c>
      <c r="D185" s="26">
        <f t="shared" si="36"/>
        <v>4.4722222222222223</v>
      </c>
      <c r="E185" s="10">
        <v>1.0000000000000001E-5</v>
      </c>
      <c r="F185" s="21">
        <f t="shared" si="37"/>
        <v>10.000080000000001</v>
      </c>
      <c r="G185" s="15"/>
      <c r="H185" s="25">
        <v>710</v>
      </c>
      <c r="I185" s="23">
        <f t="shared" si="42"/>
        <v>12.39183768915974</v>
      </c>
      <c r="J185" s="24">
        <f t="shared" si="43"/>
        <v>3.9444444444444446</v>
      </c>
      <c r="K185" s="23">
        <f t="shared" si="44"/>
        <v>-8.6782770186502045E-2</v>
      </c>
      <c r="L185" s="8"/>
      <c r="M185" s="27">
        <f t="shared" si="39"/>
        <v>9.3057378385079836</v>
      </c>
      <c r="N185" s="14">
        <f t="shared" si="40"/>
        <v>-21.23233075293285</v>
      </c>
      <c r="O185" s="14">
        <f t="shared" si="41"/>
        <v>-21.230328998515965</v>
      </c>
      <c r="Q185" s="21">
        <f t="shared" si="33"/>
        <v>-21.23233075293285</v>
      </c>
      <c r="R185" s="21">
        <f t="shared" si="34"/>
        <v>-21.230328998515965</v>
      </c>
    </row>
    <row r="186" spans="2:18">
      <c r="B186" s="2">
        <v>1620</v>
      </c>
      <c r="C186" s="1">
        <f t="shared" si="35"/>
        <v>28.274333882308138</v>
      </c>
      <c r="D186" s="26">
        <f t="shared" si="36"/>
        <v>4.5</v>
      </c>
      <c r="E186" s="10">
        <v>1.0000000000000001E-5</v>
      </c>
      <c r="F186" s="21">
        <f t="shared" si="37"/>
        <v>10.000080000000001</v>
      </c>
      <c r="G186" s="15"/>
      <c r="H186" s="25">
        <v>720</v>
      </c>
      <c r="I186" s="23">
        <f t="shared" si="42"/>
        <v>12.566370614359172</v>
      </c>
      <c r="J186" s="24">
        <f t="shared" si="43"/>
        <v>4</v>
      </c>
      <c r="K186" s="23">
        <f t="shared" si="44"/>
        <v>-2.45029690981724E-16</v>
      </c>
      <c r="L186" s="8"/>
      <c r="M186" s="27">
        <f t="shared" si="39"/>
        <v>9.9999999999999982</v>
      </c>
      <c r="N186" s="14">
        <f t="shared" si="40"/>
        <v>-100.00000000021282</v>
      </c>
      <c r="O186" s="14">
        <f t="shared" si="41"/>
        <v>-99.999999999787178</v>
      </c>
      <c r="Q186" s="21">
        <f t="shared" si="33"/>
        <v>-100.00000000021282</v>
      </c>
      <c r="R186" s="21">
        <f t="shared" si="34"/>
        <v>-99.999999999787178</v>
      </c>
    </row>
    <row r="187" spans="2:18">
      <c r="B187" s="2">
        <v>1630</v>
      </c>
      <c r="C187" s="1">
        <f t="shared" si="35"/>
        <v>28.448866807507571</v>
      </c>
      <c r="D187" s="26">
        <f t="shared" si="36"/>
        <v>4.5277777777777777</v>
      </c>
      <c r="E187" s="10">
        <v>1.0000000000000001E-5</v>
      </c>
      <c r="F187" s="21">
        <f t="shared" si="37"/>
        <v>10.000080000000001</v>
      </c>
      <c r="G187" s="15"/>
      <c r="H187" s="25">
        <v>730</v>
      </c>
      <c r="I187" s="23">
        <f t="shared" si="42"/>
        <v>12.740903539558605</v>
      </c>
      <c r="J187" s="24">
        <f t="shared" si="43"/>
        <v>4.0555555555555554</v>
      </c>
      <c r="K187" s="23">
        <f t="shared" si="44"/>
        <v>8.6782770186501559E-2</v>
      </c>
      <c r="L187" s="8"/>
      <c r="M187" s="27">
        <f t="shared" si="39"/>
        <v>10.694262161492013</v>
      </c>
      <c r="N187" s="14">
        <f t="shared" si="40"/>
        <v>-21.230328998516015</v>
      </c>
      <c r="O187" s="14">
        <f t="shared" si="41"/>
        <v>-21.232330752932896</v>
      </c>
      <c r="Q187" s="21">
        <f t="shared" si="33"/>
        <v>-21.230328998516015</v>
      </c>
      <c r="R187" s="21">
        <f t="shared" si="34"/>
        <v>-21.232330752932896</v>
      </c>
    </row>
    <row r="188" spans="2:18">
      <c r="B188" s="2">
        <v>1640</v>
      </c>
      <c r="C188" s="1">
        <f t="shared" si="35"/>
        <v>28.623399732707004</v>
      </c>
      <c r="D188" s="26">
        <f t="shared" si="36"/>
        <v>4.5555555555555554</v>
      </c>
      <c r="E188" s="10">
        <v>1.0000000000000001E-5</v>
      </c>
      <c r="F188" s="21">
        <f t="shared" si="37"/>
        <v>10.000080000000001</v>
      </c>
      <c r="G188" s="15"/>
      <c r="H188" s="25">
        <v>740</v>
      </c>
      <c r="I188" s="23">
        <f t="shared" si="42"/>
        <v>12.915436464758038</v>
      </c>
      <c r="J188" s="24">
        <f t="shared" si="43"/>
        <v>4.1111111111111107</v>
      </c>
      <c r="K188" s="23">
        <f t="shared" si="44"/>
        <v>0.17068469918681928</v>
      </c>
      <c r="L188" s="8"/>
      <c r="M188" s="27">
        <f t="shared" si="39"/>
        <v>11.365477593494553</v>
      </c>
      <c r="N188" s="14">
        <f t="shared" si="40"/>
        <v>-15.355599308186749</v>
      </c>
      <c r="O188" s="14">
        <f t="shared" si="41"/>
        <v>-15.356617078342996</v>
      </c>
      <c r="Q188" s="21">
        <f t="shared" si="33"/>
        <v>-15.355599308186749</v>
      </c>
      <c r="R188" s="21">
        <f t="shared" si="34"/>
        <v>-15.356617078342996</v>
      </c>
    </row>
    <row r="189" spans="2:18">
      <c r="B189" s="2">
        <v>1650</v>
      </c>
      <c r="C189" s="1">
        <f t="shared" si="35"/>
        <v>28.797932657906436</v>
      </c>
      <c r="D189" s="26">
        <f t="shared" si="36"/>
        <v>4.583333333333333</v>
      </c>
      <c r="E189" s="10">
        <v>1.0000000000000001E-5</v>
      </c>
      <c r="F189" s="21">
        <f t="shared" si="37"/>
        <v>10.000080000000001</v>
      </c>
      <c r="G189" s="15"/>
      <c r="H189" s="25">
        <v>750</v>
      </c>
      <c r="I189" s="23">
        <f t="shared" si="42"/>
        <v>13.089969389957473</v>
      </c>
      <c r="J189" s="24">
        <f t="shared" si="43"/>
        <v>4.166666666666667</v>
      </c>
      <c r="K189" s="23">
        <f t="shared" si="44"/>
        <v>0.24893060767172659</v>
      </c>
      <c r="L189" s="8"/>
      <c r="M189" s="27">
        <f t="shared" si="39"/>
        <v>11.991444861373813</v>
      </c>
      <c r="N189" s="14">
        <f t="shared" si="40"/>
        <v>-12.078085093196405</v>
      </c>
      <c r="O189" s="14">
        <f t="shared" si="41"/>
        <v>-12.078782949496517</v>
      </c>
      <c r="Q189" s="21">
        <f t="shared" si="33"/>
        <v>-12.078085093196405</v>
      </c>
      <c r="R189" s="21">
        <f t="shared" si="34"/>
        <v>-12.078782949496517</v>
      </c>
    </row>
    <row r="190" spans="2:18">
      <c r="B190" s="2">
        <v>1660</v>
      </c>
      <c r="C190" s="1">
        <f t="shared" si="35"/>
        <v>28.972465583105869</v>
      </c>
      <c r="D190" s="26">
        <f t="shared" si="36"/>
        <v>4.6111111111111107</v>
      </c>
      <c r="E190" s="10">
        <v>1.0000000000000001E-5</v>
      </c>
      <c r="F190" s="21">
        <f t="shared" si="37"/>
        <v>10.000080000000001</v>
      </c>
      <c r="G190" s="15"/>
      <c r="H190" s="25">
        <v>760</v>
      </c>
      <c r="I190" s="23">
        <f t="shared" si="42"/>
        <v>13.264502315156905</v>
      </c>
      <c r="J190" s="24">
        <f t="shared" si="43"/>
        <v>4.2222222222222223</v>
      </c>
      <c r="K190" s="23">
        <f t="shared" si="44"/>
        <v>0.31895245781150727</v>
      </c>
      <c r="L190" s="8"/>
      <c r="M190" s="27">
        <f t="shared" si="39"/>
        <v>12.551619662492058</v>
      </c>
      <c r="N190" s="14">
        <f t="shared" si="40"/>
        <v>-9.9252086162722435</v>
      </c>
      <c r="O190" s="14">
        <f t="shared" si="41"/>
        <v>-9.9257532673277975</v>
      </c>
      <c r="Q190" s="21">
        <f t="shared" si="33"/>
        <v>-9.9252086162722435</v>
      </c>
      <c r="R190" s="21">
        <f t="shared" si="34"/>
        <v>-9.9257532673277975</v>
      </c>
    </row>
    <row r="191" spans="2:18">
      <c r="B191" s="2">
        <v>1670</v>
      </c>
      <c r="C191" s="1">
        <f t="shared" si="35"/>
        <v>29.146998508305305</v>
      </c>
      <c r="D191" s="26">
        <f t="shared" si="36"/>
        <v>4.6388888888888893</v>
      </c>
      <c r="E191" s="10">
        <v>1.0000000000000001E-5</v>
      </c>
      <c r="F191" s="21">
        <f t="shared" si="37"/>
        <v>10.000080000000001</v>
      </c>
      <c r="G191" s="15"/>
      <c r="H191" s="25">
        <v>770</v>
      </c>
      <c r="I191" s="23">
        <f t="shared" si="42"/>
        <v>13.439035240356336</v>
      </c>
      <c r="J191" s="24">
        <f t="shared" si="43"/>
        <v>4.2777777777777777</v>
      </c>
      <c r="K191" s="23">
        <f t="shared" si="44"/>
        <v>0.37848264355311184</v>
      </c>
      <c r="L191" s="8"/>
      <c r="M191" s="27">
        <f t="shared" si="39"/>
        <v>13.027861148424895</v>
      </c>
      <c r="N191" s="14">
        <f t="shared" si="40"/>
        <v>-8.4388511420542685</v>
      </c>
      <c r="O191" s="14">
        <f t="shared" si="41"/>
        <v>-8.4393101268868911</v>
      </c>
      <c r="Q191" s="21">
        <f t="shared" si="33"/>
        <v>-8.4388511420542685</v>
      </c>
      <c r="R191" s="21">
        <f t="shared" si="34"/>
        <v>-8.4393101268868911</v>
      </c>
    </row>
    <row r="192" spans="2:18">
      <c r="B192" s="2">
        <v>1680</v>
      </c>
      <c r="C192" s="1">
        <f t="shared" si="35"/>
        <v>29.321531433504738</v>
      </c>
      <c r="D192" s="26">
        <f t="shared" si="36"/>
        <v>4.666666666666667</v>
      </c>
      <c r="E192" s="10">
        <v>1.0000000000000001E-5</v>
      </c>
      <c r="F192" s="21">
        <f t="shared" si="37"/>
        <v>10.000080000000001</v>
      </c>
      <c r="G192" s="15"/>
      <c r="H192" s="25">
        <v>780</v>
      </c>
      <c r="I192" s="23">
        <f t="shared" si="42"/>
        <v>13.613568165555769</v>
      </c>
      <c r="J192" s="24">
        <f t="shared" si="43"/>
        <v>4.333333333333333</v>
      </c>
      <c r="K192" s="23">
        <f t="shared" si="44"/>
        <v>0.42563542688056127</v>
      </c>
      <c r="L192" s="8"/>
      <c r="M192" s="27">
        <f t="shared" si="39"/>
        <v>13.405083415044491</v>
      </c>
      <c r="N192" s="14">
        <f t="shared" si="40"/>
        <v>-7.4190405658224954</v>
      </c>
      <c r="O192" s="14">
        <f t="shared" si="41"/>
        <v>-7.4194487033548118</v>
      </c>
      <c r="Q192" s="21">
        <f t="shared" si="33"/>
        <v>-7.4190405658224954</v>
      </c>
      <c r="R192" s="21">
        <f t="shared" si="34"/>
        <v>-7.4194487033548118</v>
      </c>
    </row>
    <row r="193" spans="2:18">
      <c r="B193" s="2">
        <v>1690</v>
      </c>
      <c r="C193" s="1">
        <f t="shared" si="35"/>
        <v>29.496064358704171</v>
      </c>
      <c r="D193" s="26">
        <f t="shared" si="36"/>
        <v>4.6944444444444446</v>
      </c>
      <c r="E193" s="10">
        <v>1.0000000000000001E-5</v>
      </c>
      <c r="F193" s="21">
        <f t="shared" si="37"/>
        <v>10.000080000000001</v>
      </c>
      <c r="G193" s="15"/>
      <c r="H193" s="25">
        <v>790</v>
      </c>
      <c r="I193" s="23">
        <f t="shared" si="42"/>
        <v>13.788101090755204</v>
      </c>
      <c r="J193" s="24">
        <f t="shared" si="43"/>
        <v>4.3888888888888893</v>
      </c>
      <c r="K193" s="23">
        <f t="shared" si="44"/>
        <v>0.45897335043061366</v>
      </c>
      <c r="L193" s="8"/>
      <c r="M193" s="27">
        <f t="shared" si="39"/>
        <v>13.67178680344491</v>
      </c>
      <c r="N193" s="14">
        <f t="shared" si="40"/>
        <v>-6.7640613632093496</v>
      </c>
      <c r="O193" s="14">
        <f t="shared" si="41"/>
        <v>-6.7644398553214211</v>
      </c>
      <c r="Q193" s="21">
        <f t="shared" si="33"/>
        <v>-6.7640613632093496</v>
      </c>
      <c r="R193" s="21">
        <f t="shared" si="34"/>
        <v>-6.7644398553214211</v>
      </c>
    </row>
    <row r="194" spans="2:18">
      <c r="B194" s="2">
        <v>1700</v>
      </c>
      <c r="C194" s="1">
        <f t="shared" si="35"/>
        <v>29.670597283903604</v>
      </c>
      <c r="D194" s="26">
        <f t="shared" si="36"/>
        <v>4.7222222222222223</v>
      </c>
      <c r="E194" s="10">
        <v>1.0000000000000001E-5</v>
      </c>
      <c r="F194" s="21">
        <f t="shared" si="37"/>
        <v>10.000080000000001</v>
      </c>
      <c r="G194" s="15"/>
      <c r="H194" s="25">
        <v>800</v>
      </c>
      <c r="I194" s="23">
        <f t="shared" si="42"/>
        <v>13.962634015954636</v>
      </c>
      <c r="J194" s="24">
        <f t="shared" si="43"/>
        <v>4.4444444444444446</v>
      </c>
      <c r="K194" s="23">
        <f t="shared" si="44"/>
        <v>0.47755608285263285</v>
      </c>
      <c r="L194" s="8"/>
      <c r="M194" s="27">
        <f t="shared" si="39"/>
        <v>13.820448662821063</v>
      </c>
      <c r="N194" s="14">
        <f t="shared" si="40"/>
        <v>-6.4193304949020824</v>
      </c>
      <c r="O194" s="14">
        <f t="shared" si="41"/>
        <v>-6.4196942590735055</v>
      </c>
      <c r="Q194" s="21">
        <f t="shared" si="33"/>
        <v>-6.4193304949020824</v>
      </c>
      <c r="R194" s="21">
        <f t="shared" si="34"/>
        <v>-6.4196942590735055</v>
      </c>
    </row>
    <row r="195" spans="2:18">
      <c r="B195" s="2">
        <v>1710</v>
      </c>
      <c r="C195" s="1">
        <f t="shared" si="35"/>
        <v>29.845130209103033</v>
      </c>
      <c r="D195" s="26">
        <f t="shared" si="36"/>
        <v>4.75</v>
      </c>
      <c r="E195" s="10">
        <v>1.0000000000000001E-5</v>
      </c>
      <c r="F195" s="21">
        <f t="shared" si="37"/>
        <v>10.000080000000001</v>
      </c>
      <c r="G195" s="15"/>
      <c r="H195" s="25">
        <v>810</v>
      </c>
      <c r="I195" s="23">
        <f t="shared" si="42"/>
        <v>14.137166941154069</v>
      </c>
      <c r="J195" s="24">
        <f t="shared" si="43"/>
        <v>4.5</v>
      </c>
      <c r="K195" s="23">
        <f t="shared" si="44"/>
        <v>0.48096988312782174</v>
      </c>
      <c r="L195" s="8"/>
      <c r="M195" s="27">
        <f t="shared" si="39"/>
        <v>13.847759065022574</v>
      </c>
      <c r="N195" s="14">
        <f t="shared" si="40"/>
        <v>-6.3574617502481772</v>
      </c>
      <c r="O195" s="14">
        <f t="shared" si="41"/>
        <v>-6.3578229325152593</v>
      </c>
      <c r="Q195" s="21">
        <f t="shared" si="33"/>
        <v>-6.3574617502481772</v>
      </c>
      <c r="R195" s="21">
        <f t="shared" si="34"/>
        <v>-6.3578229325152593</v>
      </c>
    </row>
    <row r="196" spans="2:18">
      <c r="B196" s="2">
        <v>1720</v>
      </c>
      <c r="C196" s="1">
        <f t="shared" si="35"/>
        <v>30.019663134302466</v>
      </c>
      <c r="D196" s="26">
        <f t="shared" si="36"/>
        <v>4.7777777777777777</v>
      </c>
      <c r="E196" s="10">
        <v>1.0000000000000001E-5</v>
      </c>
      <c r="F196" s="21">
        <f t="shared" si="37"/>
        <v>10.000080000000001</v>
      </c>
      <c r="G196" s="15"/>
      <c r="H196" s="25">
        <v>820</v>
      </c>
      <c r="I196" s="23">
        <f t="shared" si="42"/>
        <v>14.311699866353502</v>
      </c>
      <c r="J196" s="24">
        <f t="shared" si="43"/>
        <v>4.5555555555555554</v>
      </c>
      <c r="K196" s="23">
        <f t="shared" si="44"/>
        <v>0.46933667207530966</v>
      </c>
      <c r="L196" s="8"/>
      <c r="M196" s="27">
        <f t="shared" si="39"/>
        <v>13.754693376602477</v>
      </c>
      <c r="N196" s="14">
        <f t="shared" si="40"/>
        <v>-6.5701251434538559</v>
      </c>
      <c r="O196" s="14">
        <f t="shared" si="41"/>
        <v>-6.5704952781633796</v>
      </c>
      <c r="Q196" s="21">
        <f t="shared" si="33"/>
        <v>-6.5701251434538559</v>
      </c>
      <c r="R196" s="21">
        <f t="shared" si="34"/>
        <v>-6.5704952781633796</v>
      </c>
    </row>
    <row r="197" spans="2:18">
      <c r="B197" s="2">
        <v>1730</v>
      </c>
      <c r="C197" s="1">
        <f t="shared" si="35"/>
        <v>30.194196059501898</v>
      </c>
      <c r="D197" s="26">
        <f t="shared" si="36"/>
        <v>4.8055555555555554</v>
      </c>
      <c r="E197" s="10">
        <v>1.0000000000000001E-5</v>
      </c>
      <c r="F197" s="21">
        <f t="shared" si="37"/>
        <v>10.000080000000001</v>
      </c>
      <c r="G197" s="15"/>
      <c r="H197" s="25">
        <v>830</v>
      </c>
      <c r="I197" s="23">
        <f t="shared" si="42"/>
        <v>14.486232791552935</v>
      </c>
      <c r="J197" s="24">
        <f t="shared" si="43"/>
        <v>4.6111111111111107</v>
      </c>
      <c r="K197" s="23">
        <f t="shared" si="44"/>
        <v>0.44330253882016113</v>
      </c>
      <c r="L197" s="8"/>
      <c r="M197" s="27">
        <f t="shared" si="39"/>
        <v>13.546420310561288</v>
      </c>
      <c r="N197" s="14">
        <f t="shared" si="40"/>
        <v>-7.065799695538554</v>
      </c>
      <c r="O197" s="14">
        <f t="shared" si="41"/>
        <v>-7.0661915674038802</v>
      </c>
      <c r="Q197" s="21">
        <f t="shared" si="33"/>
        <v>-7.065799695538554</v>
      </c>
      <c r="R197" s="21">
        <f t="shared" si="34"/>
        <v>-7.0661915674038802</v>
      </c>
    </row>
    <row r="198" spans="2:18">
      <c r="B198" s="2">
        <v>1740</v>
      </c>
      <c r="C198" s="1">
        <f t="shared" si="35"/>
        <v>30.368728984701331</v>
      </c>
      <c r="D198" s="26">
        <f t="shared" si="36"/>
        <v>4.833333333333333</v>
      </c>
      <c r="E198" s="10">
        <v>1.0000000000000001E-5</v>
      </c>
      <c r="F198" s="21">
        <f t="shared" si="37"/>
        <v>10.000080000000001</v>
      </c>
      <c r="G198" s="15"/>
      <c r="H198" s="25">
        <v>840</v>
      </c>
      <c r="I198" s="23">
        <f t="shared" si="42"/>
        <v>14.660765716752369</v>
      </c>
      <c r="J198" s="24">
        <f t="shared" si="43"/>
        <v>4.666666666666667</v>
      </c>
      <c r="K198" s="23">
        <f t="shared" si="44"/>
        <v>0.40400635094610954</v>
      </c>
      <c r="L198" s="8"/>
      <c r="M198" s="27">
        <f t="shared" si="39"/>
        <v>13.232050807568877</v>
      </c>
      <c r="N198" s="14">
        <f t="shared" si="40"/>
        <v>-7.8720211640268856</v>
      </c>
      <c r="O198" s="14">
        <f t="shared" si="41"/>
        <v>-7.8724511518040341</v>
      </c>
      <c r="Q198" s="21">
        <f t="shared" si="33"/>
        <v>-7.8720211640268856</v>
      </c>
      <c r="R198" s="21">
        <f t="shared" si="34"/>
        <v>-7.8724511518040341</v>
      </c>
    </row>
    <row r="199" spans="2:18">
      <c r="B199" s="2">
        <v>1750</v>
      </c>
      <c r="C199" s="1">
        <f t="shared" si="35"/>
        <v>30.543261909900764</v>
      </c>
      <c r="D199" s="26">
        <f t="shared" si="36"/>
        <v>4.8611111111111107</v>
      </c>
      <c r="E199" s="10">
        <v>1.0000000000000001E-5</v>
      </c>
      <c r="F199" s="21">
        <f t="shared" si="37"/>
        <v>10.000080000000001</v>
      </c>
      <c r="G199" s="15"/>
      <c r="H199" s="25">
        <v>850</v>
      </c>
      <c r="I199" s="23">
        <f t="shared" si="42"/>
        <v>14.835298641951802</v>
      </c>
      <c r="J199" s="24">
        <f t="shared" si="43"/>
        <v>4.7222222222222223</v>
      </c>
      <c r="K199" s="23">
        <f t="shared" si="44"/>
        <v>0.35302994338950483</v>
      </c>
      <c r="L199" s="8"/>
      <c r="M199" s="27">
        <f t="shared" si="39"/>
        <v>12.824239547116038</v>
      </c>
      <c r="N199" s="14">
        <f t="shared" si="40"/>
        <v>-9.043523104012861</v>
      </c>
      <c r="O199" s="14">
        <f t="shared" si="41"/>
        <v>-9.0440151806654541</v>
      </c>
      <c r="Q199" s="21">
        <f t="shared" si="33"/>
        <v>-9.043523104012861</v>
      </c>
      <c r="R199" s="21">
        <f t="shared" si="34"/>
        <v>-9.0440151806654541</v>
      </c>
    </row>
    <row r="200" spans="2:18">
      <c r="B200" s="2">
        <v>1760</v>
      </c>
      <c r="C200" s="1">
        <f t="shared" si="35"/>
        <v>30.7177948351002</v>
      </c>
      <c r="D200" s="26">
        <f t="shared" si="36"/>
        <v>4.8888888888888893</v>
      </c>
      <c r="E200" s="10">
        <v>1.0000000000000001E-5</v>
      </c>
      <c r="F200" s="21">
        <f t="shared" si="37"/>
        <v>10.000080000000001</v>
      </c>
      <c r="G200" s="15"/>
      <c r="H200" s="25">
        <v>860</v>
      </c>
      <c r="I200" s="23">
        <f t="shared" si="42"/>
        <v>15.009831567151233</v>
      </c>
      <c r="J200" s="24">
        <f t="shared" si="43"/>
        <v>4.7777777777777777</v>
      </c>
      <c r="K200" s="23">
        <f t="shared" si="44"/>
        <v>0.29233209855122622</v>
      </c>
      <c r="L200" s="8"/>
      <c r="M200" s="27">
        <f t="shared" si="39"/>
        <v>12.338656788409811</v>
      </c>
      <c r="N200" s="14">
        <f t="shared" si="40"/>
        <v>-10.682172796374909</v>
      </c>
      <c r="O200" s="14">
        <f t="shared" si="41"/>
        <v>-10.682767044470449</v>
      </c>
      <c r="Q200" s="21">
        <f t="shared" si="33"/>
        <v>-10.682172796374909</v>
      </c>
      <c r="R200" s="21">
        <f t="shared" si="34"/>
        <v>-10.682767044470449</v>
      </c>
    </row>
    <row r="201" spans="2:18">
      <c r="B201" s="2">
        <v>1770</v>
      </c>
      <c r="C201" s="1">
        <f t="shared" si="35"/>
        <v>30.892327760299633</v>
      </c>
      <c r="D201" s="26">
        <f t="shared" si="36"/>
        <v>4.916666666666667</v>
      </c>
      <c r="E201" s="10">
        <v>1.0000000000000001E-5</v>
      </c>
      <c r="F201" s="21">
        <f t="shared" si="37"/>
        <v>10.000080000000001</v>
      </c>
      <c r="G201" s="15"/>
      <c r="H201" s="25">
        <v>870</v>
      </c>
      <c r="I201" s="23">
        <f t="shared" si="42"/>
        <v>15.184364492350666</v>
      </c>
      <c r="J201" s="24">
        <f t="shared" si="43"/>
        <v>4.833333333333333</v>
      </c>
      <c r="K201" s="23">
        <f t="shared" si="44"/>
        <v>0.22416916753640512</v>
      </c>
      <c r="L201" s="8"/>
      <c r="M201" s="27">
        <f t="shared" si="39"/>
        <v>11.79335334029124</v>
      </c>
      <c r="N201" s="14">
        <f t="shared" si="40"/>
        <v>-12.988094957421181</v>
      </c>
      <c r="O201" s="14">
        <f t="shared" si="41"/>
        <v>-12.988869898037619</v>
      </c>
      <c r="Q201" s="21">
        <f t="shared" si="33"/>
        <v>-12.988094957421181</v>
      </c>
      <c r="R201" s="21">
        <f t="shared" si="34"/>
        <v>-12.988869898037619</v>
      </c>
    </row>
    <row r="202" spans="2:18">
      <c r="B202" s="2">
        <v>1780</v>
      </c>
      <c r="C202" s="1">
        <f t="shared" si="35"/>
        <v>31.066860685499066</v>
      </c>
      <c r="D202" s="26">
        <f t="shared" si="36"/>
        <v>4.9444444444444446</v>
      </c>
      <c r="E202" s="10">
        <v>1.0000000000000001E-5</v>
      </c>
      <c r="F202" s="21">
        <f t="shared" si="37"/>
        <v>10.000080000000001</v>
      </c>
      <c r="G202" s="15"/>
      <c r="H202" s="25">
        <v>880</v>
      </c>
      <c r="I202" s="23">
        <f t="shared" si="42"/>
        <v>15.3588974175501</v>
      </c>
      <c r="J202" s="24">
        <f t="shared" si="43"/>
        <v>4.8888888888888893</v>
      </c>
      <c r="K202" s="23">
        <f t="shared" si="44"/>
        <v>0.15100569338876349</v>
      </c>
      <c r="L202" s="8"/>
      <c r="M202" s="27">
        <f t="shared" si="39"/>
        <v>11.208045547110109</v>
      </c>
      <c r="N202" s="14">
        <f t="shared" si="40"/>
        <v>-16.419558378905133</v>
      </c>
      <c r="O202" s="14">
        <f t="shared" si="41"/>
        <v>-16.420708784489964</v>
      </c>
      <c r="Q202" s="21">
        <f t="shared" si="33"/>
        <v>-16.419558378905133</v>
      </c>
      <c r="R202" s="21">
        <f t="shared" si="34"/>
        <v>-16.420708784489964</v>
      </c>
    </row>
    <row r="203" spans="2:18">
      <c r="B203" s="2">
        <v>1790</v>
      </c>
      <c r="C203" s="1">
        <f t="shared" si="35"/>
        <v>31.241393610698498</v>
      </c>
      <c r="D203" s="26">
        <f t="shared" si="36"/>
        <v>4.9722222222222223</v>
      </c>
      <c r="E203" s="10">
        <v>1.0000000000000001E-5</v>
      </c>
      <c r="F203" s="21">
        <f t="shared" si="37"/>
        <v>10.000080000000001</v>
      </c>
      <c r="G203" s="15"/>
      <c r="H203" s="25">
        <v>890</v>
      </c>
      <c r="I203" s="23">
        <f t="shared" si="42"/>
        <v>15.533430342749533</v>
      </c>
      <c r="J203" s="24">
        <f t="shared" si="43"/>
        <v>4.9444444444444446</v>
      </c>
      <c r="K203" s="23">
        <f t="shared" si="44"/>
        <v>7.541876090978418E-2</v>
      </c>
      <c r="L203" s="8"/>
      <c r="M203" s="27">
        <f t="shared" si="39"/>
        <v>10.603350087278274</v>
      </c>
      <c r="N203" s="14">
        <f t="shared" si="40"/>
        <v>-22.449260530147058</v>
      </c>
      <c r="O203" s="14">
        <f t="shared" si="41"/>
        <v>-22.451563906544173</v>
      </c>
      <c r="Q203" s="21">
        <f t="shared" si="33"/>
        <v>-22.449260530147058</v>
      </c>
      <c r="R203" s="21">
        <f t="shared" si="34"/>
        <v>-22.451563906544173</v>
      </c>
    </row>
    <row r="204" spans="2:18">
      <c r="B204" s="2">
        <v>1800</v>
      </c>
      <c r="C204" s="1">
        <f t="shared" si="35"/>
        <v>31.415926535897931</v>
      </c>
      <c r="D204" s="26">
        <f t="shared" si="36"/>
        <v>5</v>
      </c>
      <c r="E204" s="10">
        <v>1.0000000000000001E-5</v>
      </c>
      <c r="F204" s="21">
        <f t="shared" si="37"/>
        <v>10.000080000000001</v>
      </c>
      <c r="G204" s="15"/>
      <c r="H204" s="25">
        <v>900</v>
      </c>
      <c r="I204" s="23">
        <f t="shared" si="42"/>
        <v>15.707963267948966</v>
      </c>
      <c r="J204" s="24">
        <f t="shared" si="43"/>
        <v>5</v>
      </c>
      <c r="K204" s="23">
        <f t="shared" si="44"/>
        <v>2.6143240441684084E-16</v>
      </c>
      <c r="L204" s="8"/>
      <c r="M204" s="27">
        <f t="shared" si="39"/>
        <v>10.000000000000002</v>
      </c>
      <c r="N204" s="14">
        <f t="shared" si="40"/>
        <v>-99.999999999772925</v>
      </c>
      <c r="O204" s="14">
        <f t="shared" si="41"/>
        <v>-100.00000000022708</v>
      </c>
      <c r="Q204" s="21">
        <f t="shared" si="33"/>
        <v>-99.999999999772925</v>
      </c>
      <c r="R204" s="21">
        <f t="shared" si="34"/>
        <v>-100.00000000022708</v>
      </c>
    </row>
    <row r="205" spans="2:18">
      <c r="B205" s="2">
        <v>1810</v>
      </c>
      <c r="C205" s="1">
        <f t="shared" si="35"/>
        <v>31.590459461097364</v>
      </c>
      <c r="D205" s="26">
        <f t="shared" si="36"/>
        <v>5.0277777777777777</v>
      </c>
      <c r="E205" s="10">
        <v>1.0000000000000001E-5</v>
      </c>
      <c r="F205" s="21">
        <f t="shared" si="37"/>
        <v>10.000080000000001</v>
      </c>
      <c r="G205" s="15"/>
      <c r="H205" s="25">
        <v>910</v>
      </c>
      <c r="I205" s="23">
        <f t="shared" si="42"/>
        <v>15.882496193148398</v>
      </c>
      <c r="J205" s="24">
        <f t="shared" si="43"/>
        <v>5.0555555555555554</v>
      </c>
      <c r="K205" s="23">
        <f t="shared" si="44"/>
        <v>-7.274079651725289E-2</v>
      </c>
      <c r="L205" s="8"/>
      <c r="M205" s="27">
        <f t="shared" si="39"/>
        <v>9.4180736278619772</v>
      </c>
      <c r="N205" s="14">
        <f t="shared" si="40"/>
        <v>-22.765633123821289</v>
      </c>
      <c r="O205" s="14">
        <f t="shared" si="41"/>
        <v>-22.763244948242068</v>
      </c>
      <c r="Q205" s="21">
        <f t="shared" si="33"/>
        <v>-22.765633123821289</v>
      </c>
      <c r="R205" s="21">
        <f t="shared" si="34"/>
        <v>-22.763244948242068</v>
      </c>
    </row>
    <row r="206" spans="2:18">
      <c r="B206" s="2">
        <v>1820</v>
      </c>
      <c r="C206" s="1">
        <f t="shared" si="35"/>
        <v>31.764992386296797</v>
      </c>
      <c r="D206" s="26">
        <f t="shared" si="36"/>
        <v>5.0555555555555554</v>
      </c>
      <c r="E206" s="10">
        <v>1.0000000000000001E-5</v>
      </c>
      <c r="F206" s="21">
        <f t="shared" si="37"/>
        <v>10.000080000000001</v>
      </c>
      <c r="G206" s="15"/>
      <c r="H206" s="25">
        <v>920</v>
      </c>
      <c r="I206" s="23">
        <f t="shared" si="42"/>
        <v>16.057029118347831</v>
      </c>
      <c r="J206" s="24">
        <f t="shared" si="43"/>
        <v>5.1111111111111107</v>
      </c>
      <c r="K206" s="23">
        <f t="shared" si="44"/>
        <v>-0.14046661342965536</v>
      </c>
      <c r="L206" s="8"/>
      <c r="M206" s="27">
        <f t="shared" si="39"/>
        <v>8.8762670925627578</v>
      </c>
      <c r="N206" s="14">
        <f t="shared" si="40"/>
        <v>-17.049156142649814</v>
      </c>
      <c r="O206" s="14">
        <f t="shared" si="41"/>
        <v>-17.047919423198739</v>
      </c>
      <c r="Q206" s="21">
        <f t="shared" si="33"/>
        <v>-17.049156142649814</v>
      </c>
      <c r="R206" s="21">
        <f t="shared" si="34"/>
        <v>-17.047919423198739</v>
      </c>
    </row>
    <row r="207" spans="2:18">
      <c r="B207" s="2">
        <v>1830</v>
      </c>
      <c r="C207" s="1">
        <f t="shared" si="35"/>
        <v>31.939525311496229</v>
      </c>
      <c r="D207" s="26">
        <f t="shared" si="36"/>
        <v>5.083333333333333</v>
      </c>
      <c r="E207" s="10">
        <v>1.0000000000000001E-5</v>
      </c>
      <c r="F207" s="21">
        <f t="shared" si="37"/>
        <v>10.000080000000001</v>
      </c>
      <c r="G207" s="15"/>
      <c r="H207" s="25">
        <v>930</v>
      </c>
      <c r="I207" s="23">
        <f t="shared" si="42"/>
        <v>16.231562043547264</v>
      </c>
      <c r="J207" s="24">
        <f t="shared" si="43"/>
        <v>5.166666666666667</v>
      </c>
      <c r="K207" s="23">
        <f t="shared" si="44"/>
        <v>-0.20109517862608969</v>
      </c>
      <c r="L207" s="8"/>
      <c r="M207" s="27">
        <f t="shared" si="39"/>
        <v>8.3912385709912822</v>
      </c>
      <c r="N207" s="14">
        <f t="shared" si="40"/>
        <v>-13.932398774849606</v>
      </c>
      <c r="O207" s="14">
        <f t="shared" si="41"/>
        <v>-13.931534916282276</v>
      </c>
      <c r="Q207" s="21">
        <f t="shared" si="33"/>
        <v>-13.932398774849606</v>
      </c>
      <c r="R207" s="21">
        <f t="shared" si="34"/>
        <v>-13.931534916282276</v>
      </c>
    </row>
    <row r="208" spans="2:18">
      <c r="B208" s="2">
        <v>1840</v>
      </c>
      <c r="C208" s="1">
        <f t="shared" si="35"/>
        <v>32.114058236695662</v>
      </c>
      <c r="D208" s="26">
        <f t="shared" si="36"/>
        <v>5.1111111111111107</v>
      </c>
      <c r="E208" s="10">
        <v>1.0000000000000001E-5</v>
      </c>
      <c r="F208" s="21">
        <f t="shared" si="37"/>
        <v>10.000080000000001</v>
      </c>
      <c r="G208" s="15"/>
      <c r="H208" s="25">
        <v>940</v>
      </c>
      <c r="I208" s="23">
        <f t="shared" si="42"/>
        <v>16.406094968746697</v>
      </c>
      <c r="J208" s="24">
        <f t="shared" si="43"/>
        <v>5.2222222222222223</v>
      </c>
      <c r="K208" s="23">
        <f t="shared" si="44"/>
        <v>-0.25286885904528755</v>
      </c>
      <c r="L208" s="8"/>
      <c r="M208" s="27">
        <f t="shared" si="39"/>
        <v>7.9770491276376996</v>
      </c>
      <c r="N208" s="14">
        <f t="shared" si="40"/>
        <v>-11.942436520511349</v>
      </c>
      <c r="O208" s="14">
        <f t="shared" si="41"/>
        <v>-11.941749532823309</v>
      </c>
      <c r="Q208" s="21">
        <f t="shared" si="33"/>
        <v>-11.942436520511349</v>
      </c>
      <c r="R208" s="21">
        <f t="shared" si="34"/>
        <v>-11.941749532823309</v>
      </c>
    </row>
    <row r="209" spans="2:18">
      <c r="B209" s="2">
        <v>1850</v>
      </c>
      <c r="C209" s="1">
        <f t="shared" si="35"/>
        <v>32.288591161895098</v>
      </c>
      <c r="D209" s="26">
        <f t="shared" si="36"/>
        <v>5.1388888888888893</v>
      </c>
      <c r="E209" s="10">
        <v>1.0000000000000001E-5</v>
      </c>
      <c r="F209" s="21">
        <f t="shared" si="37"/>
        <v>10.000080000000001</v>
      </c>
      <c r="G209" s="15"/>
      <c r="H209" s="25">
        <v>950</v>
      </c>
      <c r="I209" s="23">
        <f t="shared" si="42"/>
        <v>16.580627893946129</v>
      </c>
      <c r="J209" s="24">
        <f t="shared" si="43"/>
        <v>5.2777777777777777</v>
      </c>
      <c r="K209" s="23">
        <f t="shared" si="44"/>
        <v>-0.2944099555957661</v>
      </c>
      <c r="L209" s="8"/>
      <c r="M209" s="27">
        <f t="shared" si="39"/>
        <v>7.6447203552338712</v>
      </c>
      <c r="N209" s="14">
        <f t="shared" si="40"/>
        <v>-10.621245196780125</v>
      </c>
      <c r="O209" s="14">
        <f t="shared" si="41"/>
        <v>-10.620655142709172</v>
      </c>
      <c r="Q209" s="21">
        <f t="shared" si="33"/>
        <v>-10.621245196780125</v>
      </c>
      <c r="R209" s="21">
        <f t="shared" si="34"/>
        <v>-10.620655142709172</v>
      </c>
    </row>
    <row r="210" spans="2:18">
      <c r="B210" s="2">
        <v>1860</v>
      </c>
      <c r="C210" s="1">
        <f t="shared" si="35"/>
        <v>32.463124087094528</v>
      </c>
      <c r="D210" s="26">
        <f t="shared" si="36"/>
        <v>5.166666666666667</v>
      </c>
      <c r="E210" s="10">
        <v>1.0000000000000001E-5</v>
      </c>
      <c r="F210" s="21">
        <f t="shared" si="37"/>
        <v>10.000080000000001</v>
      </c>
      <c r="G210" s="15"/>
      <c r="H210" s="25">
        <v>960</v>
      </c>
      <c r="I210" s="23">
        <f t="shared" si="42"/>
        <v>16.755160819145562</v>
      </c>
      <c r="J210" s="24">
        <f t="shared" si="43"/>
        <v>5.333333333333333</v>
      </c>
      <c r="K210" s="23">
        <f t="shared" si="44"/>
        <v>-0.32475952641916422</v>
      </c>
      <c r="L210" s="8"/>
      <c r="M210" s="27">
        <f t="shared" si="39"/>
        <v>7.4019237886466858</v>
      </c>
      <c r="N210" s="14">
        <f t="shared" si="40"/>
        <v>-9.769029471684906</v>
      </c>
      <c r="O210" s="14">
        <f t="shared" si="41"/>
        <v>-9.7684945596078627</v>
      </c>
      <c r="Q210" s="21">
        <f t="shared" si="33"/>
        <v>-9.769029471684906</v>
      </c>
      <c r="R210" s="21">
        <f t="shared" si="34"/>
        <v>-9.7684945596078627</v>
      </c>
    </row>
    <row r="211" spans="2:18">
      <c r="B211" s="2">
        <v>1870</v>
      </c>
      <c r="C211" s="1">
        <f t="shared" si="35"/>
        <v>32.637657012293964</v>
      </c>
      <c r="D211" s="26">
        <f t="shared" si="36"/>
        <v>5.1944444444444446</v>
      </c>
      <c r="E211" s="10">
        <v>1.0000000000000001E-5</v>
      </c>
      <c r="F211" s="21">
        <f t="shared" si="37"/>
        <v>10.000080000000001</v>
      </c>
      <c r="G211" s="15"/>
      <c r="H211" s="25">
        <v>970</v>
      </c>
      <c r="I211" s="23">
        <f t="shared" si="42"/>
        <v>16.929693744344998</v>
      </c>
      <c r="J211" s="24">
        <f t="shared" si="43"/>
        <v>5.3888888888888893</v>
      </c>
      <c r="K211" s="23">
        <f t="shared" si="44"/>
        <v>-0.34339859632524911</v>
      </c>
      <c r="L211" s="8"/>
      <c r="M211" s="27">
        <f t="shared" si="39"/>
        <v>7.2528112293980076</v>
      </c>
      <c r="N211" s="14">
        <f t="shared" si="40"/>
        <v>-9.2842826305173105</v>
      </c>
      <c r="O211" s="14">
        <f t="shared" si="41"/>
        <v>-9.2837767525240125</v>
      </c>
      <c r="Q211" s="21">
        <f t="shared" si="33"/>
        <v>-9.2842826305173105</v>
      </c>
      <c r="R211" s="21">
        <f t="shared" si="34"/>
        <v>-9.2837767525240125</v>
      </c>
    </row>
    <row r="212" spans="2:18">
      <c r="B212" s="2">
        <v>1880</v>
      </c>
      <c r="C212" s="1">
        <f t="shared" si="35"/>
        <v>32.812189937493393</v>
      </c>
      <c r="D212" s="26">
        <f t="shared" si="36"/>
        <v>5.2222222222222223</v>
      </c>
      <c r="E212" s="10">
        <v>1.0000000000000001E-5</v>
      </c>
      <c r="F212" s="21">
        <f t="shared" si="37"/>
        <v>10.000080000000001</v>
      </c>
      <c r="G212" s="15"/>
      <c r="H212" s="25">
        <v>980</v>
      </c>
      <c r="I212" s="23">
        <f t="shared" si="42"/>
        <v>17.104226669544431</v>
      </c>
      <c r="J212" s="24">
        <f t="shared" si="43"/>
        <v>5.4444444444444446</v>
      </c>
      <c r="K212" s="23">
        <f t="shared" si="44"/>
        <v>-0.35025137343474788</v>
      </c>
      <c r="L212" s="8"/>
      <c r="M212" s="27">
        <f t="shared" si="39"/>
        <v>7.1979890125220169</v>
      </c>
      <c r="N212" s="14">
        <f t="shared" si="40"/>
        <v>-9.1126510546524528</v>
      </c>
      <c r="O212" s="14">
        <f t="shared" si="41"/>
        <v>-9.1121550743195137</v>
      </c>
      <c r="Q212" s="21">
        <f t="shared" si="33"/>
        <v>-9.1126510546524528</v>
      </c>
      <c r="R212" s="21">
        <f t="shared" si="34"/>
        <v>-9.1121550743195137</v>
      </c>
    </row>
    <row r="213" spans="2:18">
      <c r="B213" s="2">
        <v>1890</v>
      </c>
      <c r="C213" s="1">
        <f t="shared" si="35"/>
        <v>32.986722862692829</v>
      </c>
      <c r="D213" s="26">
        <f t="shared" si="36"/>
        <v>5.25</v>
      </c>
      <c r="E213" s="10">
        <v>1.0000000000000001E-5</v>
      </c>
      <c r="F213" s="21">
        <f t="shared" si="37"/>
        <v>10.000080000000001</v>
      </c>
      <c r="G213" s="15"/>
      <c r="H213" s="25">
        <v>990</v>
      </c>
      <c r="I213" s="23">
        <f t="shared" si="42"/>
        <v>17.27875959474386</v>
      </c>
      <c r="J213" s="24">
        <f t="shared" si="43"/>
        <v>5.5</v>
      </c>
      <c r="K213" s="23">
        <f t="shared" si="44"/>
        <v>-0.34567085809127257</v>
      </c>
      <c r="L213" s="8"/>
      <c r="M213" s="27">
        <f t="shared" si="39"/>
        <v>7.234633135269819</v>
      </c>
      <c r="N213" s="14">
        <f t="shared" si="40"/>
        <v>-9.2269959253455109</v>
      </c>
      <c r="O213" s="14">
        <f t="shared" si="41"/>
        <v>-9.2264933727329783</v>
      </c>
      <c r="Q213" s="21">
        <f t="shared" si="33"/>
        <v>-9.2269959253455109</v>
      </c>
      <c r="R213" s="21">
        <f t="shared" si="34"/>
        <v>-9.2264933727329783</v>
      </c>
    </row>
    <row r="214" spans="2:18">
      <c r="B214" s="2">
        <v>1900</v>
      </c>
      <c r="C214" s="1">
        <f t="shared" si="35"/>
        <v>33.161255787892259</v>
      </c>
      <c r="D214" s="26">
        <f t="shared" si="36"/>
        <v>5.2777777777777777</v>
      </c>
      <c r="E214" s="10">
        <v>1.0000000000000001E-5</v>
      </c>
      <c r="F214" s="21">
        <f t="shared" si="37"/>
        <v>10.000080000000001</v>
      </c>
      <c r="G214" s="15"/>
      <c r="H214" s="25">
        <v>1000</v>
      </c>
      <c r="I214" s="23">
        <f t="shared" si="42"/>
        <v>17.453292519943293</v>
      </c>
      <c r="J214" s="24">
        <f t="shared" si="43"/>
        <v>5.5555555555555554</v>
      </c>
      <c r="K214" s="23">
        <f t="shared" si="44"/>
        <v>-0.33040796046141863</v>
      </c>
      <c r="L214" s="8"/>
      <c r="M214" s="27">
        <f t="shared" si="39"/>
        <v>7.356736316308651</v>
      </c>
      <c r="N214" s="14">
        <f t="shared" si="40"/>
        <v>-9.619252844653289</v>
      </c>
      <c r="O214" s="14">
        <f t="shared" si="41"/>
        <v>-9.6187270770762261</v>
      </c>
      <c r="Q214" s="21">
        <f t="shared" si="33"/>
        <v>-9.619252844653289</v>
      </c>
      <c r="R214" s="21">
        <f t="shared" si="34"/>
        <v>-9.6187270770762261</v>
      </c>
    </row>
    <row r="215" spans="2:18">
      <c r="B215" s="2">
        <v>1910</v>
      </c>
      <c r="C215" s="1">
        <f t="shared" si="35"/>
        <v>33.335788713091695</v>
      </c>
      <c r="D215" s="26">
        <f t="shared" si="36"/>
        <v>5.3055555555555554</v>
      </c>
      <c r="E215" s="10">
        <v>1.0000000000000001E-5</v>
      </c>
      <c r="F215" s="21">
        <f t="shared" si="37"/>
        <v>10.000080000000001</v>
      </c>
      <c r="G215" s="15"/>
      <c r="H215" s="25">
        <v>1010</v>
      </c>
      <c r="I215" s="23">
        <f t="shared" si="42"/>
        <v>17.627825445142726</v>
      </c>
      <c r="J215" s="24">
        <f t="shared" si="43"/>
        <v>5.6111111111111107</v>
      </c>
      <c r="K215" s="23">
        <f t="shared" si="44"/>
        <v>-0.30556591040190062</v>
      </c>
      <c r="L215" s="8"/>
      <c r="M215" s="27">
        <f t="shared" si="39"/>
        <v>7.555472716784795</v>
      </c>
      <c r="N215" s="14">
        <f t="shared" si="40"/>
        <v>-10.298186225130475</v>
      </c>
      <c r="O215" s="14">
        <f t="shared" si="41"/>
        <v>-10.2976177134382</v>
      </c>
      <c r="Q215" s="21">
        <f t="shared" si="33"/>
        <v>-10.298186225130475</v>
      </c>
      <c r="R215" s="21">
        <f t="shared" si="34"/>
        <v>-10.2976177134382</v>
      </c>
    </row>
    <row r="216" spans="2:18">
      <c r="B216" s="2">
        <v>1920</v>
      </c>
      <c r="C216" s="1">
        <f t="shared" si="35"/>
        <v>33.510321638291124</v>
      </c>
      <c r="D216" s="26">
        <f t="shared" si="36"/>
        <v>5.333333333333333</v>
      </c>
      <c r="E216" s="10">
        <v>1.0000000000000001E-5</v>
      </c>
      <c r="F216" s="21">
        <f t="shared" si="37"/>
        <v>10.000080000000001</v>
      </c>
      <c r="G216" s="15"/>
      <c r="H216" s="25">
        <v>1020</v>
      </c>
      <c r="I216" s="23">
        <f t="shared" si="42"/>
        <v>17.802358370342162</v>
      </c>
      <c r="J216" s="24">
        <f t="shared" si="43"/>
        <v>5.666666666666667</v>
      </c>
      <c r="K216" s="23">
        <f t="shared" si="44"/>
        <v>-0.27254231795661293</v>
      </c>
      <c r="L216" s="8"/>
      <c r="M216" s="27">
        <f t="shared" si="39"/>
        <v>7.819661456347097</v>
      </c>
      <c r="N216" s="14">
        <f t="shared" si="40"/>
        <v>-11.291639799636872</v>
      </c>
      <c r="O216" s="14">
        <f t="shared" si="41"/>
        <v>-11.291002402134197</v>
      </c>
      <c r="Q216" s="21">
        <f t="shared" ref="Q216:Q279" si="45">N216</f>
        <v>-11.291639799636872</v>
      </c>
      <c r="R216" s="21">
        <f t="shared" ref="R216:R279" si="46">O216</f>
        <v>-11.291002402134197</v>
      </c>
    </row>
    <row r="217" spans="2:18">
      <c r="B217" s="2">
        <v>1930</v>
      </c>
      <c r="C217" s="1">
        <f t="shared" ref="C217:C280" si="47">(B217/180)*PI()</f>
        <v>33.684854563490561</v>
      </c>
      <c r="D217" s="26">
        <f t="shared" ref="D217:D280" si="48">B217/360</f>
        <v>5.3611111111111107</v>
      </c>
      <c r="E217" s="10">
        <v>1.0000000000000001E-5</v>
      </c>
      <c r="F217" s="21">
        <f t="shared" ref="F217:F280" si="49">10+8*E217</f>
        <v>10.000080000000001</v>
      </c>
      <c r="G217" s="15"/>
      <c r="H217" s="25">
        <v>1030</v>
      </c>
      <c r="I217" s="23">
        <f t="shared" si="42"/>
        <v>17.976891295541595</v>
      </c>
      <c r="J217" s="24">
        <f t="shared" si="43"/>
        <v>5.7222222222222223</v>
      </c>
      <c r="K217" s="23">
        <f t="shared" si="44"/>
        <v>-0.2329617016617696</v>
      </c>
      <c r="L217" s="8"/>
      <c r="M217" s="27">
        <f t="shared" si="39"/>
        <v>8.1363063867058436</v>
      </c>
      <c r="N217" s="14">
        <f t="shared" si="40"/>
        <v>-12.654682255539296</v>
      </c>
      <c r="O217" s="14">
        <f t="shared" si="41"/>
        <v>-12.653936563042938</v>
      </c>
      <c r="Q217" s="21">
        <f t="shared" si="45"/>
        <v>-12.654682255539296</v>
      </c>
      <c r="R217" s="21">
        <f t="shared" si="46"/>
        <v>-12.653936563042938</v>
      </c>
    </row>
    <row r="218" spans="2:18">
      <c r="B218" s="2">
        <v>1940</v>
      </c>
      <c r="C218" s="1">
        <f t="shared" si="47"/>
        <v>33.859387488689997</v>
      </c>
      <c r="D218" s="26">
        <f t="shared" si="48"/>
        <v>5.3888888888888893</v>
      </c>
      <c r="E218" s="10">
        <v>1.0000000000000001E-5</v>
      </c>
      <c r="F218" s="21">
        <f t="shared" si="49"/>
        <v>10.000080000000001</v>
      </c>
      <c r="G218" s="15"/>
      <c r="H218" s="25">
        <v>1040</v>
      </c>
      <c r="I218" s="23">
        <f t="shared" si="42"/>
        <v>18.151424220741028</v>
      </c>
      <c r="J218" s="24">
        <f t="shared" si="43"/>
        <v>5.7777777777777777</v>
      </c>
      <c r="K218" s="23">
        <f t="shared" si="44"/>
        <v>-0.18860162668387223</v>
      </c>
      <c r="L218" s="8"/>
      <c r="M218" s="27">
        <f t="shared" si="39"/>
        <v>8.4911869865290228</v>
      </c>
      <c r="N218" s="14">
        <f t="shared" si="40"/>
        <v>-14.489551869907725</v>
      </c>
      <c r="O218" s="14">
        <f t="shared" si="41"/>
        <v>-14.488630786691326</v>
      </c>
      <c r="Q218" s="21">
        <f t="shared" si="45"/>
        <v>-14.489551869907725</v>
      </c>
      <c r="R218" s="21">
        <f t="shared" si="46"/>
        <v>-14.488630786691326</v>
      </c>
    </row>
    <row r="219" spans="2:18">
      <c r="B219" s="2">
        <v>1950</v>
      </c>
      <c r="C219" s="1">
        <f t="shared" si="47"/>
        <v>34.033920413889426</v>
      </c>
      <c r="D219" s="26">
        <f t="shared" si="48"/>
        <v>5.416666666666667</v>
      </c>
      <c r="E219" s="10">
        <v>1.0000000000000001E-5</v>
      </c>
      <c r="F219" s="21">
        <f t="shared" si="49"/>
        <v>10.000080000000001</v>
      </c>
      <c r="G219" s="15"/>
      <c r="H219" s="25">
        <v>1050</v>
      </c>
      <c r="I219" s="23">
        <f t="shared" si="42"/>
        <v>18.32595714594046</v>
      </c>
      <c r="J219" s="24">
        <f t="shared" si="43"/>
        <v>5.833333333333333</v>
      </c>
      <c r="K219" s="23">
        <f t="shared" si="44"/>
        <v>-0.14131577402750647</v>
      </c>
      <c r="L219" s="8"/>
      <c r="M219" s="27">
        <f t="shared" si="39"/>
        <v>8.8694738077799489</v>
      </c>
      <c r="N219" s="14">
        <f t="shared" si="40"/>
        <v>-16.996801833510013</v>
      </c>
      <c r="O219" s="14">
        <f t="shared" si="41"/>
        <v>-16.99557254545461</v>
      </c>
      <c r="Q219" s="21">
        <f t="shared" si="45"/>
        <v>-16.996801833510013</v>
      </c>
      <c r="R219" s="21">
        <f t="shared" si="46"/>
        <v>-16.99557254545461</v>
      </c>
    </row>
    <row r="220" spans="2:18">
      <c r="B220" s="2">
        <v>1960</v>
      </c>
      <c r="C220" s="1">
        <f t="shared" si="47"/>
        <v>34.208453339088862</v>
      </c>
      <c r="D220" s="26">
        <f t="shared" si="48"/>
        <v>5.4444444444444446</v>
      </c>
      <c r="E220" s="10">
        <v>1.0000000000000001E-5</v>
      </c>
      <c r="F220" s="21">
        <f t="shared" si="49"/>
        <v>10.000080000000001</v>
      </c>
      <c r="G220" s="15"/>
      <c r="H220" s="25">
        <v>1060</v>
      </c>
      <c r="I220" s="23">
        <f t="shared" si="42"/>
        <v>18.500490071139893</v>
      </c>
      <c r="J220" s="24">
        <f t="shared" si="43"/>
        <v>5.8888888888888893</v>
      </c>
      <c r="K220" s="23">
        <f t="shared" si="44"/>
        <v>-9.2957290737969558E-2</v>
      </c>
      <c r="L220" s="8"/>
      <c r="M220" s="27">
        <f t="shared" si="39"/>
        <v>9.2563416740962428</v>
      </c>
      <c r="N220" s="14">
        <f t="shared" si="40"/>
        <v>-20.635265293677676</v>
      </c>
      <c r="O220" s="14">
        <f t="shared" si="41"/>
        <v>-20.633396502192337</v>
      </c>
      <c r="Q220" s="21">
        <f t="shared" si="45"/>
        <v>-20.635265293677676</v>
      </c>
      <c r="R220" s="21">
        <f t="shared" si="46"/>
        <v>-20.633396502192337</v>
      </c>
    </row>
    <row r="221" spans="2:18">
      <c r="B221" s="2">
        <v>1970</v>
      </c>
      <c r="C221" s="1">
        <f t="shared" si="47"/>
        <v>34.382986264288292</v>
      </c>
      <c r="D221" s="26">
        <f t="shared" si="48"/>
        <v>5.4722222222222223</v>
      </c>
      <c r="E221" s="10">
        <v>1.0000000000000001E-5</v>
      </c>
      <c r="F221" s="21">
        <f t="shared" si="49"/>
        <v>10.000080000000001</v>
      </c>
      <c r="G221" s="15"/>
      <c r="H221" s="25">
        <v>1070</v>
      </c>
      <c r="I221" s="23">
        <f t="shared" si="42"/>
        <v>18.675022996339326</v>
      </c>
      <c r="J221" s="24">
        <f t="shared" si="43"/>
        <v>5.9444444444444446</v>
      </c>
      <c r="K221" s="23">
        <f t="shared" si="44"/>
        <v>-4.5305651198467356E-2</v>
      </c>
      <c r="L221" s="8"/>
      <c r="M221" s="27">
        <f t="shared" si="39"/>
        <v>9.6375547904122616</v>
      </c>
      <c r="N221" s="14">
        <f t="shared" si="40"/>
        <v>-26.878869845469659</v>
      </c>
      <c r="O221" s="14">
        <f t="shared" si="41"/>
        <v>-26.875035493882447</v>
      </c>
      <c r="Q221" s="21">
        <f t="shared" si="45"/>
        <v>-26.878869845469659</v>
      </c>
      <c r="R221" s="21">
        <f t="shared" si="46"/>
        <v>-26.875035493882447</v>
      </c>
    </row>
    <row r="222" spans="2:18">
      <c r="B222" s="2">
        <v>1980</v>
      </c>
      <c r="C222" s="1">
        <f t="shared" si="47"/>
        <v>34.557519189487721</v>
      </c>
      <c r="D222" s="26">
        <f t="shared" si="48"/>
        <v>5.5</v>
      </c>
      <c r="E222" s="10">
        <v>1.0000000000000001E-5</v>
      </c>
      <c r="F222" s="21">
        <f t="shared" si="49"/>
        <v>10.000080000000001</v>
      </c>
      <c r="G222" s="15"/>
      <c r="H222" s="25">
        <v>1080</v>
      </c>
      <c r="I222" s="23">
        <f t="shared" si="42"/>
        <v>18.849555921538759</v>
      </c>
      <c r="J222" s="24">
        <f t="shared" si="43"/>
        <v>6</v>
      </c>
      <c r="K222" s="23">
        <f t="shared" si="44"/>
        <v>-1.8377226823629305E-16</v>
      </c>
      <c r="L222" s="8"/>
      <c r="M222" s="27">
        <f t="shared" si="39"/>
        <v>9.9999999999999982</v>
      </c>
      <c r="N222" s="14">
        <f t="shared" si="40"/>
        <v>-100.00000000015962</v>
      </c>
      <c r="O222" s="14">
        <f t="shared" si="41"/>
        <v>-99.999999999840384</v>
      </c>
      <c r="Q222" s="21">
        <f t="shared" si="45"/>
        <v>-100.00000000015962</v>
      </c>
      <c r="R222" s="21">
        <f t="shared" si="46"/>
        <v>-99.999999999840384</v>
      </c>
    </row>
    <row r="223" spans="2:18">
      <c r="B223" s="2">
        <v>1990</v>
      </c>
      <c r="C223" s="1">
        <f t="shared" si="47"/>
        <v>34.732052114687157</v>
      </c>
      <c r="D223" s="26">
        <f t="shared" si="48"/>
        <v>5.5277777777777777</v>
      </c>
      <c r="E223" s="10">
        <v>1.0000000000000001E-5</v>
      </c>
      <c r="F223" s="21">
        <f t="shared" si="49"/>
        <v>10.000080000000001</v>
      </c>
      <c r="G223" s="15"/>
      <c r="H223" s="25">
        <v>1090</v>
      </c>
      <c r="I223" s="23">
        <f t="shared" si="42"/>
        <v>19.024088846738191</v>
      </c>
      <c r="J223" s="24">
        <f t="shared" si="43"/>
        <v>6.0555555555555554</v>
      </c>
      <c r="K223" s="23">
        <f t="shared" si="44"/>
        <v>4.151843763499774E-2</v>
      </c>
      <c r="L223" s="8"/>
      <c r="M223" s="27">
        <f t="shared" si="39"/>
        <v>10.332147501079982</v>
      </c>
      <c r="N223" s="14">
        <f t="shared" si="40"/>
        <v>-27.633088148456256</v>
      </c>
      <c r="O223" s="14">
        <f t="shared" si="41"/>
        <v>-27.637272260528292</v>
      </c>
      <c r="Q223" s="21">
        <f t="shared" si="45"/>
        <v>-27.633088148456256</v>
      </c>
      <c r="R223" s="21">
        <f t="shared" si="46"/>
        <v>-27.637272260528292</v>
      </c>
    </row>
    <row r="224" spans="2:18">
      <c r="B224" s="2">
        <v>2000</v>
      </c>
      <c r="C224" s="1">
        <f t="shared" si="47"/>
        <v>34.906585039886586</v>
      </c>
      <c r="D224" s="26">
        <f t="shared" si="48"/>
        <v>5.5555555555555554</v>
      </c>
      <c r="E224" s="10">
        <v>1.0000000000000001E-5</v>
      </c>
      <c r="F224" s="21">
        <f t="shared" si="49"/>
        <v>10.000080000000001</v>
      </c>
      <c r="G224" s="15"/>
      <c r="H224" s="25">
        <v>1100</v>
      </c>
      <c r="I224" s="23">
        <f t="shared" si="42"/>
        <v>19.198621771937624</v>
      </c>
      <c r="J224" s="24">
        <f t="shared" si="43"/>
        <v>6.1111111111111107</v>
      </c>
      <c r="K224" s="23">
        <f t="shared" si="44"/>
        <v>7.8052780924864673E-2</v>
      </c>
      <c r="L224" s="8"/>
      <c r="M224" s="27">
        <f t="shared" si="39"/>
        <v>10.624422247398918</v>
      </c>
      <c r="N224" s="14">
        <f t="shared" si="40"/>
        <v>-22.151119627631232</v>
      </c>
      <c r="O224" s="14">
        <f t="shared" si="41"/>
        <v>-22.153345272786385</v>
      </c>
      <c r="Q224" s="21">
        <f t="shared" si="45"/>
        <v>-22.151119627631232</v>
      </c>
      <c r="R224" s="21">
        <f t="shared" si="46"/>
        <v>-22.153345272786385</v>
      </c>
    </row>
    <row r="225" spans="2:18">
      <c r="B225" s="2">
        <v>2010</v>
      </c>
      <c r="C225" s="1">
        <f t="shared" si="47"/>
        <v>35.081117965086023</v>
      </c>
      <c r="D225" s="26">
        <f t="shared" si="48"/>
        <v>5.583333333333333</v>
      </c>
      <c r="E225" s="10">
        <v>1.0000000000000001E-5</v>
      </c>
      <c r="F225" s="21">
        <f t="shared" si="49"/>
        <v>10.000080000000001</v>
      </c>
      <c r="G225" s="15"/>
      <c r="H225" s="25">
        <v>1110</v>
      </c>
      <c r="I225" s="23">
        <f t="shared" si="42"/>
        <v>19.373154697137057</v>
      </c>
      <c r="J225" s="24">
        <f t="shared" si="43"/>
        <v>6.166666666666667</v>
      </c>
      <c r="K225" s="23">
        <f t="shared" si="44"/>
        <v>0.10868422597249335</v>
      </c>
      <c r="L225" s="8"/>
      <c r="M225" s="27">
        <f t="shared" si="39"/>
        <v>10.869473807779947</v>
      </c>
      <c r="N225" s="14">
        <f t="shared" si="40"/>
        <v>-19.275870515677628</v>
      </c>
      <c r="O225" s="14">
        <f t="shared" si="41"/>
        <v>-19.277468887398058</v>
      </c>
      <c r="Q225" s="21">
        <f t="shared" si="45"/>
        <v>-19.275870515677628</v>
      </c>
      <c r="R225" s="21">
        <f t="shared" si="46"/>
        <v>-19.277468887398058</v>
      </c>
    </row>
    <row r="226" spans="2:18">
      <c r="B226" s="2">
        <v>2020</v>
      </c>
      <c r="C226" s="1">
        <f t="shared" si="47"/>
        <v>35.255650890285452</v>
      </c>
      <c r="D226" s="26">
        <f t="shared" si="48"/>
        <v>5.6111111111111107</v>
      </c>
      <c r="E226" s="10">
        <v>1.0000000000000001E-5</v>
      </c>
      <c r="F226" s="21">
        <f t="shared" si="49"/>
        <v>10.000080000000001</v>
      </c>
      <c r="G226" s="15"/>
      <c r="H226" s="25">
        <v>1120</v>
      </c>
      <c r="I226" s="23">
        <f t="shared" si="42"/>
        <v>19.54768762233649</v>
      </c>
      <c r="J226" s="24">
        <f t="shared" si="43"/>
        <v>6.2222222222222223</v>
      </c>
      <c r="K226" s="23">
        <f t="shared" si="44"/>
        <v>0.13279217815939723</v>
      </c>
      <c r="L226" s="8"/>
      <c r="M226" s="27">
        <f t="shared" si="39"/>
        <v>11.062337425275178</v>
      </c>
      <c r="N226" s="14">
        <f t="shared" si="40"/>
        <v>-17.53589603628032</v>
      </c>
      <c r="O226" s="14">
        <f t="shared" si="41"/>
        <v>-17.537204229243923</v>
      </c>
      <c r="Q226" s="21">
        <f t="shared" si="45"/>
        <v>-17.53589603628032</v>
      </c>
      <c r="R226" s="21">
        <f t="shared" si="46"/>
        <v>-17.537204229243923</v>
      </c>
    </row>
    <row r="227" spans="2:18">
      <c r="B227" s="2">
        <v>2030</v>
      </c>
      <c r="C227" s="1">
        <f t="shared" si="47"/>
        <v>35.430183815484888</v>
      </c>
      <c r="D227" s="26">
        <f t="shared" si="48"/>
        <v>5.6388888888888893</v>
      </c>
      <c r="E227" s="10">
        <v>1.0000000000000001E-5</v>
      </c>
      <c r="F227" s="21">
        <f t="shared" si="49"/>
        <v>10.000080000000001</v>
      </c>
      <c r="G227" s="15"/>
      <c r="H227" s="25">
        <v>1130</v>
      </c>
      <c r="I227" s="23">
        <f t="shared" si="42"/>
        <v>19.722220547535922</v>
      </c>
      <c r="J227" s="24">
        <f t="shared" si="43"/>
        <v>6.2777777777777777</v>
      </c>
      <c r="K227" s="23">
        <f t="shared" si="44"/>
        <v>0.15006051989771924</v>
      </c>
      <c r="L227" s="8"/>
      <c r="M227" s="27">
        <f t="shared" si="39"/>
        <v>11.200484159181753</v>
      </c>
      <c r="N227" s="14">
        <f t="shared" si="40"/>
        <v>-16.474092258157899</v>
      </c>
      <c r="O227" s="14">
        <f t="shared" si="41"/>
        <v>-16.475249909705003</v>
      </c>
      <c r="Q227" s="21">
        <f t="shared" si="45"/>
        <v>-16.474092258157899</v>
      </c>
      <c r="R227" s="21">
        <f t="shared" si="46"/>
        <v>-16.475249909705003</v>
      </c>
    </row>
    <row r="228" spans="2:18">
      <c r="B228" s="2">
        <v>2040</v>
      </c>
      <c r="C228" s="1">
        <f t="shared" si="47"/>
        <v>35.604716740684324</v>
      </c>
      <c r="D228" s="26">
        <f t="shared" si="48"/>
        <v>5.666666666666667</v>
      </c>
      <c r="E228" s="10">
        <v>1.0000000000000001E-5</v>
      </c>
      <c r="F228" s="21">
        <f t="shared" si="49"/>
        <v>10.000080000000001</v>
      </c>
      <c r="G228" s="15"/>
      <c r="H228" s="25">
        <v>1140</v>
      </c>
      <c r="I228" s="23">
        <f t="shared" si="42"/>
        <v>19.896753472735355</v>
      </c>
      <c r="J228" s="24">
        <f t="shared" si="43"/>
        <v>6.333333333333333</v>
      </c>
      <c r="K228" s="23">
        <f t="shared" si="44"/>
        <v>0.16047038393560625</v>
      </c>
      <c r="L228" s="8"/>
      <c r="M228" s="27">
        <f t="shared" si="39"/>
        <v>11.28376307148485</v>
      </c>
      <c r="N228" s="14">
        <f t="shared" si="40"/>
        <v>-15.891560906199494</v>
      </c>
      <c r="O228" s="14">
        <f t="shared" si="41"/>
        <v>-15.892643459806745</v>
      </c>
      <c r="Q228" s="21">
        <f t="shared" si="45"/>
        <v>-15.891560906199494</v>
      </c>
      <c r="R228" s="21">
        <f t="shared" si="46"/>
        <v>-15.892643459806745</v>
      </c>
    </row>
    <row r="229" spans="2:18">
      <c r="B229" s="2">
        <v>2050</v>
      </c>
      <c r="C229" s="1">
        <f t="shared" si="47"/>
        <v>35.779249665883754</v>
      </c>
      <c r="D229" s="26">
        <f t="shared" si="48"/>
        <v>5.6944444444444446</v>
      </c>
      <c r="E229" s="10">
        <v>1.0000000000000001E-5</v>
      </c>
      <c r="F229" s="21">
        <f t="shared" si="49"/>
        <v>10.000080000000001</v>
      </c>
      <c r="G229" s="15"/>
      <c r="H229" s="25">
        <v>1150</v>
      </c>
      <c r="I229" s="23">
        <f t="shared" si="42"/>
        <v>20.071286397934792</v>
      </c>
      <c r="J229" s="24">
        <f t="shared" si="43"/>
        <v>6.3888888888888893</v>
      </c>
      <c r="K229" s="23">
        <f t="shared" si="44"/>
        <v>0.16428039999105401</v>
      </c>
      <c r="L229" s="8"/>
      <c r="M229" s="27">
        <f t="shared" si="39"/>
        <v>11.314243199928432</v>
      </c>
      <c r="N229" s="14">
        <f t="shared" si="40"/>
        <v>-15.687756260540368</v>
      </c>
      <c r="O229" s="14">
        <f t="shared" si="41"/>
        <v>-15.688813707399431</v>
      </c>
      <c r="Q229" s="21">
        <f t="shared" si="45"/>
        <v>-15.687756260540368</v>
      </c>
      <c r="R229" s="21">
        <f t="shared" si="46"/>
        <v>-15.688813707399431</v>
      </c>
    </row>
    <row r="230" spans="2:18">
      <c r="B230" s="2">
        <v>2060</v>
      </c>
      <c r="C230" s="1">
        <f t="shared" si="47"/>
        <v>35.95378259108319</v>
      </c>
      <c r="D230" s="26">
        <f t="shared" si="48"/>
        <v>5.7222222222222223</v>
      </c>
      <c r="E230" s="10">
        <v>1.0000000000000001E-5</v>
      </c>
      <c r="F230" s="21">
        <f t="shared" si="49"/>
        <v>10.000080000000001</v>
      </c>
      <c r="G230" s="15"/>
      <c r="H230" s="25">
        <v>1160</v>
      </c>
      <c r="I230" s="23">
        <f t="shared" si="42"/>
        <v>20.245819323134224</v>
      </c>
      <c r="J230" s="24">
        <f t="shared" si="43"/>
        <v>6.4444444444444446</v>
      </c>
      <c r="K230" s="23">
        <f t="shared" si="44"/>
        <v>0.16199591604468569</v>
      </c>
      <c r="L230" s="8"/>
      <c r="M230" s="27">
        <f t="shared" si="39"/>
        <v>11.295967328357486</v>
      </c>
      <c r="N230" s="14">
        <f t="shared" si="40"/>
        <v>-15.809382516721595</v>
      </c>
      <c r="O230" s="14">
        <f t="shared" si="41"/>
        <v>-15.810454875810784</v>
      </c>
      <c r="Q230" s="21">
        <f t="shared" si="45"/>
        <v>-15.809382516721595</v>
      </c>
      <c r="R230" s="21">
        <f t="shared" si="46"/>
        <v>-15.810454875810784</v>
      </c>
    </row>
    <row r="231" spans="2:18">
      <c r="B231" s="2">
        <v>2070</v>
      </c>
      <c r="C231" s="1">
        <f t="shared" si="47"/>
        <v>36.128315516282619</v>
      </c>
      <c r="D231" s="26">
        <f t="shared" si="48"/>
        <v>5.75</v>
      </c>
      <c r="E231" s="10">
        <v>1.0000000000000001E-5</v>
      </c>
      <c r="F231" s="21">
        <f t="shared" si="49"/>
        <v>10.000080000000001</v>
      </c>
      <c r="G231" s="15"/>
      <c r="H231" s="25">
        <v>1170</v>
      </c>
      <c r="I231" s="23">
        <f t="shared" si="42"/>
        <v>20.420352248333657</v>
      </c>
      <c r="J231" s="24">
        <f t="shared" si="43"/>
        <v>6.5</v>
      </c>
      <c r="K231" s="23">
        <f t="shared" si="44"/>
        <v>0.15432914190872749</v>
      </c>
      <c r="L231" s="8"/>
      <c r="M231" s="27">
        <f t="shared" si="39"/>
        <v>11.234633135269821</v>
      </c>
      <c r="N231" s="14">
        <f t="shared" si="40"/>
        <v>-16.230478373199933</v>
      </c>
      <c r="O231" s="14">
        <f t="shared" si="41"/>
        <v>-16.231604005020699</v>
      </c>
      <c r="Q231" s="21">
        <f t="shared" si="45"/>
        <v>-16.230478373199933</v>
      </c>
      <c r="R231" s="21">
        <f t="shared" si="46"/>
        <v>-16.231604005020699</v>
      </c>
    </row>
    <row r="232" spans="2:18">
      <c r="B232" s="2">
        <v>2080</v>
      </c>
      <c r="C232" s="1">
        <f t="shared" si="47"/>
        <v>36.302848441482055</v>
      </c>
      <c r="D232" s="26">
        <f t="shared" si="48"/>
        <v>5.7777777777777777</v>
      </c>
      <c r="E232" s="10">
        <v>1.0000000000000001E-5</v>
      </c>
      <c r="F232" s="21">
        <f t="shared" si="49"/>
        <v>10.000080000000001</v>
      </c>
      <c r="G232" s="15"/>
      <c r="H232" s="25">
        <v>1180</v>
      </c>
      <c r="I232" s="23">
        <f t="shared" si="42"/>
        <v>20.594885173533086</v>
      </c>
      <c r="J232" s="24">
        <f t="shared" si="43"/>
        <v>6.5555555555555554</v>
      </c>
      <c r="K232" s="23">
        <f t="shared" si="44"/>
        <v>0.14215250307135638</v>
      </c>
      <c r="L232" s="8"/>
      <c r="M232" s="27">
        <f t="shared" si="39"/>
        <v>11.137220024570851</v>
      </c>
      <c r="N232" s="14">
        <f t="shared" si="40"/>
        <v>-16.944298769262222</v>
      </c>
      <c r="O232" s="14">
        <f t="shared" si="41"/>
        <v>-16.945520821560248</v>
      </c>
      <c r="Q232" s="21">
        <f t="shared" si="45"/>
        <v>-16.944298769262222</v>
      </c>
      <c r="R232" s="21">
        <f t="shared" si="46"/>
        <v>-16.945520821560248</v>
      </c>
    </row>
    <row r="233" spans="2:18">
      <c r="B233" s="2">
        <v>2090</v>
      </c>
      <c r="C233" s="1">
        <f t="shared" si="47"/>
        <v>36.477381366681485</v>
      </c>
      <c r="D233" s="26">
        <f t="shared" si="48"/>
        <v>5.8055555555555554</v>
      </c>
      <c r="E233" s="10">
        <v>1.0000000000000001E-5</v>
      </c>
      <c r="F233" s="21">
        <f t="shared" si="49"/>
        <v>10.000080000000001</v>
      </c>
      <c r="G233" s="15"/>
      <c r="H233" s="25">
        <v>1190</v>
      </c>
      <c r="I233" s="23">
        <f t="shared" si="42"/>
        <v>20.769418098732519</v>
      </c>
      <c r="J233" s="24">
        <f t="shared" si="43"/>
        <v>6.6111111111111107</v>
      </c>
      <c r="K233" s="23">
        <f t="shared" si="44"/>
        <v>0.12644771406770544</v>
      </c>
      <c r="L233" s="8"/>
      <c r="M233" s="27">
        <f t="shared" si="39"/>
        <v>11.011581712541643</v>
      </c>
      <c r="N233" s="14">
        <f t="shared" si="40"/>
        <v>-17.961093460855256</v>
      </c>
      <c r="O233" s="14">
        <f t="shared" si="41"/>
        <v>-17.962467291884188</v>
      </c>
      <c r="Q233" s="21">
        <f t="shared" si="45"/>
        <v>-17.961093460855256</v>
      </c>
      <c r="R233" s="21">
        <f t="shared" si="46"/>
        <v>-17.962467291884188</v>
      </c>
    </row>
    <row r="234" spans="2:18">
      <c r="B234" s="2">
        <v>2100</v>
      </c>
      <c r="C234" s="1">
        <f t="shared" si="47"/>
        <v>36.651914291880921</v>
      </c>
      <c r="D234" s="26">
        <f t="shared" si="48"/>
        <v>5.833333333333333</v>
      </c>
      <c r="E234" s="10">
        <v>1.0000000000000001E-5</v>
      </c>
      <c r="F234" s="21">
        <f t="shared" si="49"/>
        <v>10.000080000000001</v>
      </c>
      <c r="G234" s="15"/>
      <c r="H234" s="25">
        <v>1200</v>
      </c>
      <c r="I234" s="23">
        <f t="shared" si="42"/>
        <v>20.943951023931955</v>
      </c>
      <c r="J234" s="24">
        <f t="shared" si="43"/>
        <v>6.666666666666667</v>
      </c>
      <c r="K234" s="23">
        <f t="shared" si="44"/>
        <v>0.10825317547305478</v>
      </c>
      <c r="L234" s="8"/>
      <c r="M234" s="27">
        <f t="shared" si="39"/>
        <v>10.866025403784437</v>
      </c>
      <c r="N234" s="14">
        <f t="shared" si="40"/>
        <v>-19.31038477486408</v>
      </c>
      <c r="O234" s="14">
        <f t="shared" si="41"/>
        <v>-19.311989511099263</v>
      </c>
      <c r="Q234" s="21">
        <f t="shared" si="45"/>
        <v>-19.31038477486408</v>
      </c>
      <c r="R234" s="21">
        <f t="shared" si="46"/>
        <v>-19.311989511099263</v>
      </c>
    </row>
    <row r="235" spans="2:18">
      <c r="B235" s="2">
        <v>2110</v>
      </c>
      <c r="C235" s="1">
        <f t="shared" si="47"/>
        <v>36.82644721708035</v>
      </c>
      <c r="D235" s="26">
        <f t="shared" si="48"/>
        <v>5.8611111111111107</v>
      </c>
      <c r="E235" s="10">
        <v>1.0000000000000001E-5</v>
      </c>
      <c r="F235" s="21">
        <f t="shared" si="49"/>
        <v>10.000080000000001</v>
      </c>
      <c r="G235" s="15"/>
      <c r="H235" s="25">
        <v>1210</v>
      </c>
      <c r="I235" s="23">
        <f t="shared" si="42"/>
        <v>21.118483949131388</v>
      </c>
      <c r="J235" s="24">
        <f t="shared" si="43"/>
        <v>6.7222222222222223</v>
      </c>
      <c r="K235" s="23">
        <f t="shared" si="44"/>
        <v>8.861226596372257E-2</v>
      </c>
      <c r="L235" s="8"/>
      <c r="M235" s="27">
        <f t="shared" si="39"/>
        <v>10.70889812770978</v>
      </c>
      <c r="N235" s="14">
        <f t="shared" si="40"/>
        <v>-21.049142995598466</v>
      </c>
      <c r="O235" s="14">
        <f t="shared" si="41"/>
        <v>-21.051103421636661</v>
      </c>
      <c r="Q235" s="21">
        <f t="shared" si="45"/>
        <v>-21.049142995598466</v>
      </c>
      <c r="R235" s="21">
        <f t="shared" si="46"/>
        <v>-21.051103421636661</v>
      </c>
    </row>
    <row r="236" spans="2:18">
      <c r="B236" s="2">
        <v>2120</v>
      </c>
      <c r="C236" s="1">
        <f t="shared" si="47"/>
        <v>37.000980142279786</v>
      </c>
      <c r="D236" s="26">
        <f t="shared" si="48"/>
        <v>5.8888888888888893</v>
      </c>
      <c r="E236" s="10">
        <v>1.0000000000000001E-5</v>
      </c>
      <c r="F236" s="21">
        <f t="shared" si="49"/>
        <v>10.000080000000001</v>
      </c>
      <c r="G236" s="15"/>
      <c r="H236" s="25">
        <v>1220</v>
      </c>
      <c r="I236" s="23">
        <f t="shared" si="42"/>
        <v>21.293016874330821</v>
      </c>
      <c r="J236" s="24">
        <f t="shared" si="43"/>
        <v>6.7777777777777777</v>
      </c>
      <c r="K236" s="23">
        <f t="shared" si="44"/>
        <v>6.852494579798174E-2</v>
      </c>
      <c r="L236" s="8"/>
      <c r="M236" s="27">
        <f t="shared" si="39"/>
        <v>10.548199566383854</v>
      </c>
      <c r="N236" s="14">
        <f t="shared" si="40"/>
        <v>-23.281758527151936</v>
      </c>
      <c r="O236" s="14">
        <f t="shared" si="41"/>
        <v>-23.284293630127522</v>
      </c>
      <c r="Q236" s="21">
        <f t="shared" si="45"/>
        <v>-23.281758527151936</v>
      </c>
      <c r="R236" s="21">
        <f t="shared" si="46"/>
        <v>-23.284293630127522</v>
      </c>
    </row>
    <row r="237" spans="2:18">
      <c r="B237" s="2">
        <v>2130</v>
      </c>
      <c r="C237" s="1">
        <f t="shared" si="47"/>
        <v>37.175513067479223</v>
      </c>
      <c r="D237" s="26">
        <f t="shared" si="48"/>
        <v>5.916666666666667</v>
      </c>
      <c r="E237" s="10">
        <v>1.0000000000000001E-5</v>
      </c>
      <c r="F237" s="21">
        <f t="shared" si="49"/>
        <v>10.000080000000001</v>
      </c>
      <c r="G237" s="15"/>
      <c r="H237" s="25">
        <v>1230</v>
      </c>
      <c r="I237" s="23">
        <f t="shared" si="42"/>
        <v>21.467549799530254</v>
      </c>
      <c r="J237" s="24">
        <f t="shared" si="43"/>
        <v>6.833333333333333</v>
      </c>
      <c r="K237" s="23">
        <f t="shared" si="44"/>
        <v>4.8904821373909953E-2</v>
      </c>
      <c r="L237" s="8"/>
      <c r="M237" s="27">
        <f t="shared" si="39"/>
        <v>10.39123857099128</v>
      </c>
      <c r="N237" s="14">
        <f t="shared" si="40"/>
        <v>-26.211190561653822</v>
      </c>
      <c r="O237" s="14">
        <f t="shared" si="41"/>
        <v>-26.214742722571749</v>
      </c>
      <c r="Q237" s="21">
        <f t="shared" si="45"/>
        <v>-26.211190561653822</v>
      </c>
      <c r="R237" s="21">
        <f t="shared" si="46"/>
        <v>-26.214742722571749</v>
      </c>
    </row>
    <row r="238" spans="2:18">
      <c r="B238" s="2">
        <v>2140</v>
      </c>
      <c r="C238" s="1">
        <f t="shared" si="47"/>
        <v>37.350045992678652</v>
      </c>
      <c r="D238" s="26">
        <f t="shared" si="48"/>
        <v>5.9444444444444446</v>
      </c>
      <c r="E238" s="10">
        <v>1.0000000000000001E-5</v>
      </c>
      <c r="F238" s="21">
        <f t="shared" si="49"/>
        <v>10.000080000000001</v>
      </c>
      <c r="G238" s="15"/>
      <c r="H238" s="25">
        <v>1240</v>
      </c>
      <c r="I238" s="23">
        <f t="shared" si="42"/>
        <v>21.642082724729686</v>
      </c>
      <c r="J238" s="24">
        <f t="shared" si="43"/>
        <v>6.8888888888888893</v>
      </c>
      <c r="K238" s="23">
        <f t="shared" si="44"/>
        <v>3.054345823317868E-2</v>
      </c>
      <c r="L238" s="8"/>
      <c r="M238" s="27">
        <f t="shared" si="39"/>
        <v>10.24434766586543</v>
      </c>
      <c r="N238" s="14">
        <f t="shared" si="40"/>
        <v>-30.298792528993744</v>
      </c>
      <c r="O238" s="14">
        <f t="shared" si="41"/>
        <v>-30.304480090554136</v>
      </c>
      <c r="Q238" s="21">
        <f t="shared" si="45"/>
        <v>-30.298792528993744</v>
      </c>
      <c r="R238" s="21">
        <f t="shared" si="46"/>
        <v>-30.304480090554136</v>
      </c>
    </row>
    <row r="239" spans="2:18">
      <c r="B239" s="2">
        <v>2150</v>
      </c>
      <c r="C239" s="1">
        <f t="shared" si="47"/>
        <v>37.524578917878088</v>
      </c>
      <c r="D239" s="26">
        <f t="shared" si="48"/>
        <v>5.9722222222222223</v>
      </c>
      <c r="E239" s="10">
        <v>1.0000000000000001E-5</v>
      </c>
      <c r="F239" s="21">
        <f t="shared" si="49"/>
        <v>10.000080000000001</v>
      </c>
      <c r="G239" s="15"/>
      <c r="H239" s="25">
        <v>1250</v>
      </c>
      <c r="I239" s="23">
        <f t="shared" si="42"/>
        <v>21.816615649929119</v>
      </c>
      <c r="J239" s="24">
        <f t="shared" si="43"/>
        <v>6.9444444444444446</v>
      </c>
      <c r="K239" s="23">
        <f t="shared" si="44"/>
        <v>1.4083292316212012E-2</v>
      </c>
      <c r="L239" s="8"/>
      <c r="M239" s="27">
        <f t="shared" si="39"/>
        <v>10.112666338529696</v>
      </c>
      <c r="N239" s="14">
        <f t="shared" si="40"/>
        <v>-37.019750801063964</v>
      </c>
      <c r="O239" s="14">
        <f t="shared" si="41"/>
        <v>-37.032085830264258</v>
      </c>
      <c r="Q239" s="21">
        <f t="shared" si="45"/>
        <v>-37.019750801063964</v>
      </c>
      <c r="R239" s="21">
        <f t="shared" si="46"/>
        <v>-37.032085830264258</v>
      </c>
    </row>
    <row r="240" spans="2:18">
      <c r="B240" s="2">
        <v>2160</v>
      </c>
      <c r="C240" s="1">
        <f t="shared" si="47"/>
        <v>37.699111843077517</v>
      </c>
      <c r="D240" s="26">
        <f t="shared" si="48"/>
        <v>6</v>
      </c>
      <c r="E240" s="10">
        <v>1.0000000000000001E-5</v>
      </c>
      <c r="F240" s="21">
        <f t="shared" si="49"/>
        <v>10.000080000000001</v>
      </c>
      <c r="G240" s="15"/>
      <c r="H240" s="25">
        <v>1260</v>
      </c>
      <c r="I240" s="23">
        <f t="shared" si="42"/>
        <v>21.991148575128552</v>
      </c>
      <c r="J240" s="24">
        <f t="shared" si="43"/>
        <v>7</v>
      </c>
      <c r="K240" s="23">
        <f t="shared" si="44"/>
        <v>6.2796593034439929E-17</v>
      </c>
      <c r="L240" s="8"/>
      <c r="M240" s="27">
        <f t="shared" si="39"/>
        <v>10</v>
      </c>
      <c r="N240" s="14">
        <f t="shared" si="40"/>
        <v>-99.999999999945445</v>
      </c>
      <c r="O240" s="14">
        <f t="shared" si="41"/>
        <v>-100.00000000005456</v>
      </c>
      <c r="Q240" s="21">
        <f t="shared" si="45"/>
        <v>-99.999999999945445</v>
      </c>
      <c r="R240" s="21">
        <f t="shared" si="46"/>
        <v>-100.00000000005456</v>
      </c>
    </row>
    <row r="241" spans="2:18">
      <c r="B241" s="2">
        <v>2170</v>
      </c>
      <c r="C241" s="1">
        <f t="shared" si="47"/>
        <v>37.873644768276947</v>
      </c>
      <c r="D241" s="26">
        <f t="shared" si="48"/>
        <v>6.0277777777777777</v>
      </c>
      <c r="E241" s="10">
        <v>1.0000000000000001E-5</v>
      </c>
      <c r="F241" s="21">
        <f t="shared" si="49"/>
        <v>10.000080000000001</v>
      </c>
      <c r="G241" s="15"/>
      <c r="H241" s="25">
        <v>1270</v>
      </c>
      <c r="I241" s="23">
        <f t="shared" si="42"/>
        <v>22.165681500327985</v>
      </c>
      <c r="J241" s="24">
        <f t="shared" si="43"/>
        <v>7.0555555555555554</v>
      </c>
      <c r="K241" s="23">
        <f t="shared" si="44"/>
        <v>-1.1405327923681111E-2</v>
      </c>
      <c r="L241" s="8"/>
      <c r="M241" s="27">
        <f t="shared" si="39"/>
        <v>9.9087573766105503</v>
      </c>
      <c r="N241" s="14">
        <f t="shared" si="40"/>
        <v>-38.865463451978343</v>
      </c>
      <c r="O241" s="14">
        <f t="shared" si="41"/>
        <v>-38.850232163720889</v>
      </c>
      <c r="Q241" s="21">
        <f t="shared" si="45"/>
        <v>-38.865463451978343</v>
      </c>
      <c r="R241" s="21">
        <f t="shared" si="46"/>
        <v>-38.850232163720889</v>
      </c>
    </row>
    <row r="242" spans="2:18">
      <c r="B242" s="2">
        <v>2180</v>
      </c>
      <c r="C242" s="1">
        <f t="shared" si="47"/>
        <v>38.048177693476383</v>
      </c>
      <c r="D242" s="26">
        <f t="shared" si="48"/>
        <v>6.0555555555555554</v>
      </c>
      <c r="E242" s="10">
        <v>1.0000000000000001E-5</v>
      </c>
      <c r="F242" s="21">
        <f t="shared" si="49"/>
        <v>10.000080000000001</v>
      </c>
      <c r="G242" s="15"/>
      <c r="H242" s="25">
        <v>1280</v>
      </c>
      <c r="I242" s="23">
        <f t="shared" si="42"/>
        <v>22.340214425527417</v>
      </c>
      <c r="J242" s="24">
        <f t="shared" si="43"/>
        <v>7.1111111111111107</v>
      </c>
      <c r="K242" s="23">
        <f t="shared" si="44"/>
        <v>-2.0004378274070894E-2</v>
      </c>
      <c r="L242" s="8"/>
      <c r="M242" s="27">
        <f t="shared" ref="M242:M282" si="50">10+8*K242</f>
        <v>9.8399649738074331</v>
      </c>
      <c r="N242" s="14">
        <f t="shared" ref="N242:N282" si="51">20*LOG(ABS(E242+K242))</f>
        <v>-33.981841914468397</v>
      </c>
      <c r="O242" s="14">
        <f t="shared" ref="O242:O282" si="52">20*LOG(ABS(E242-K242))</f>
        <v>-33.973157925151092</v>
      </c>
      <c r="Q242" s="21">
        <f t="shared" si="45"/>
        <v>-33.981841914468397</v>
      </c>
      <c r="R242" s="21">
        <f t="shared" si="46"/>
        <v>-33.973157925151092</v>
      </c>
    </row>
    <row r="243" spans="2:18">
      <c r="B243" s="2">
        <v>2190</v>
      </c>
      <c r="C243" s="1">
        <f t="shared" si="47"/>
        <v>38.222710618675812</v>
      </c>
      <c r="D243" s="26">
        <f t="shared" si="48"/>
        <v>6.083333333333333</v>
      </c>
      <c r="E243" s="10">
        <v>1.0000000000000001E-5</v>
      </c>
      <c r="F243" s="21">
        <f t="shared" si="49"/>
        <v>10.000080000000001</v>
      </c>
      <c r="G243" s="15"/>
      <c r="H243" s="25">
        <v>1290</v>
      </c>
      <c r="I243" s="23">
        <f t="shared" ref="I243:I258" si="53">(H243/180)*PI()</f>
        <v>22.51474735072685</v>
      </c>
      <c r="J243" s="24">
        <f t="shared" ref="J243:J258" si="54">H243/180</f>
        <v>7.166666666666667</v>
      </c>
      <c r="K243" s="23">
        <f t="shared" ref="K243:K258" si="55">$K$21*(0.5-0.5*COS(I243/4))*SIN(I243)</f>
        <v>-2.5830832463595566E-2</v>
      </c>
      <c r="L243" s="8"/>
      <c r="M243" s="27">
        <f t="shared" si="50"/>
        <v>9.7933533402912349</v>
      </c>
      <c r="N243" s="14">
        <f t="shared" si="51"/>
        <v>-31.760595203810293</v>
      </c>
      <c r="O243" s="14">
        <f t="shared" si="52"/>
        <v>-31.753869992701258</v>
      </c>
      <c r="Q243" s="21">
        <f t="shared" si="45"/>
        <v>-31.760595203810293</v>
      </c>
      <c r="R243" s="21">
        <f t="shared" si="46"/>
        <v>-31.753869992701258</v>
      </c>
    </row>
    <row r="244" spans="2:18">
      <c r="B244" s="2">
        <v>2200</v>
      </c>
      <c r="C244" s="1">
        <f t="shared" si="47"/>
        <v>38.397243543875248</v>
      </c>
      <c r="D244" s="26">
        <f t="shared" si="48"/>
        <v>6.1111111111111107</v>
      </c>
      <c r="E244" s="10">
        <v>1.0000000000000001E-5</v>
      </c>
      <c r="F244" s="21">
        <f t="shared" si="49"/>
        <v>10.000080000000001</v>
      </c>
      <c r="G244" s="15"/>
      <c r="H244" s="25">
        <v>1300</v>
      </c>
      <c r="I244" s="23">
        <f t="shared" si="53"/>
        <v>22.689280275926283</v>
      </c>
      <c r="J244" s="24">
        <f t="shared" si="54"/>
        <v>7.2222222222222223</v>
      </c>
      <c r="K244" s="23">
        <f t="shared" si="55"/>
        <v>-2.9061706292044E-2</v>
      </c>
      <c r="L244" s="8"/>
      <c r="M244" s="27">
        <f t="shared" si="50"/>
        <v>9.7675063496636483</v>
      </c>
      <c r="N244" s="14">
        <f t="shared" si="51"/>
        <v>-30.736567102679707</v>
      </c>
      <c r="O244" s="14">
        <f t="shared" si="52"/>
        <v>-30.730589552777037</v>
      </c>
      <c r="Q244" s="21">
        <f t="shared" si="45"/>
        <v>-30.736567102679707</v>
      </c>
      <c r="R244" s="21">
        <f t="shared" si="46"/>
        <v>-30.730589552777037</v>
      </c>
    </row>
    <row r="245" spans="2:18">
      <c r="B245" s="2">
        <v>2210</v>
      </c>
      <c r="C245" s="1">
        <f t="shared" si="47"/>
        <v>38.571776469074685</v>
      </c>
      <c r="D245" s="26">
        <f t="shared" si="48"/>
        <v>6.1388888888888893</v>
      </c>
      <c r="E245" s="10">
        <v>1.0000000000000001E-5</v>
      </c>
      <c r="F245" s="21">
        <f t="shared" si="49"/>
        <v>10.000080000000001</v>
      </c>
      <c r="G245" s="15"/>
      <c r="H245" s="25">
        <v>1310</v>
      </c>
      <c r="I245" s="23">
        <f t="shared" si="53"/>
        <v>22.863813201125716</v>
      </c>
      <c r="J245" s="24">
        <f t="shared" si="54"/>
        <v>7.2777777777777777</v>
      </c>
      <c r="K245" s="23">
        <f t="shared" si="55"/>
        <v>-2.9992278169984059E-2</v>
      </c>
      <c r="L245" s="8"/>
      <c r="M245" s="27">
        <f t="shared" si="50"/>
        <v>9.7600617746401284</v>
      </c>
      <c r="N245" s="14">
        <f t="shared" si="51"/>
        <v>-30.462707417037734</v>
      </c>
      <c r="O245" s="14">
        <f t="shared" si="52"/>
        <v>-30.456915332881472</v>
      </c>
      <c r="Q245" s="21">
        <f t="shared" si="45"/>
        <v>-30.462707417037734</v>
      </c>
      <c r="R245" s="21">
        <f t="shared" si="46"/>
        <v>-30.456915332881472</v>
      </c>
    </row>
    <row r="246" spans="2:18">
      <c r="B246" s="2">
        <v>2220</v>
      </c>
      <c r="C246" s="1">
        <f t="shared" si="47"/>
        <v>38.746309394274114</v>
      </c>
      <c r="D246" s="26">
        <f t="shared" si="48"/>
        <v>6.166666666666667</v>
      </c>
      <c r="E246" s="10">
        <v>1.0000000000000001E-5</v>
      </c>
      <c r="F246" s="21">
        <f t="shared" si="49"/>
        <v>10.000080000000001</v>
      </c>
      <c r="G246" s="15"/>
      <c r="H246" s="25">
        <v>1320</v>
      </c>
      <c r="I246" s="23">
        <f t="shared" si="53"/>
        <v>23.038346126325148</v>
      </c>
      <c r="J246" s="24">
        <f t="shared" si="54"/>
        <v>7.333333333333333</v>
      </c>
      <c r="K246" s="23">
        <f t="shared" si="55"/>
        <v>-2.9006350946109684E-2</v>
      </c>
      <c r="L246" s="8"/>
      <c r="M246" s="27">
        <f t="shared" si="50"/>
        <v>9.7679491924311233</v>
      </c>
      <c r="N246" s="14">
        <f t="shared" si="51"/>
        <v>-30.7531330514568</v>
      </c>
      <c r="O246" s="14">
        <f t="shared" si="52"/>
        <v>-30.747144094074102</v>
      </c>
      <c r="Q246" s="21">
        <f t="shared" si="45"/>
        <v>-30.7531330514568</v>
      </c>
      <c r="R246" s="21">
        <f t="shared" si="46"/>
        <v>-30.747144094074102</v>
      </c>
    </row>
    <row r="247" spans="2:18">
      <c r="B247" s="2">
        <v>2230</v>
      </c>
      <c r="C247" s="1">
        <f t="shared" si="47"/>
        <v>38.92084231947355</v>
      </c>
      <c r="D247" s="26">
        <f t="shared" si="48"/>
        <v>6.1944444444444446</v>
      </c>
      <c r="E247" s="10">
        <v>1.0000000000000001E-5</v>
      </c>
      <c r="F247" s="21">
        <f t="shared" si="49"/>
        <v>10.000080000000001</v>
      </c>
      <c r="G247" s="15"/>
      <c r="H247" s="25">
        <v>1330</v>
      </c>
      <c r="I247" s="23">
        <f t="shared" si="53"/>
        <v>23.212879051524585</v>
      </c>
      <c r="J247" s="24">
        <f t="shared" si="54"/>
        <v>7.3888888888888893</v>
      </c>
      <c r="K247" s="23">
        <f t="shared" si="55"/>
        <v>-2.6543771572793248E-2</v>
      </c>
      <c r="L247" s="8"/>
      <c r="M247" s="27">
        <f t="shared" si="50"/>
        <v>9.7876498274176544</v>
      </c>
      <c r="N247" s="14">
        <f t="shared" si="51"/>
        <v>-31.524020279785002</v>
      </c>
      <c r="O247" s="14">
        <f t="shared" si="52"/>
        <v>-31.517475701125427</v>
      </c>
      <c r="Q247" s="21">
        <f t="shared" si="45"/>
        <v>-31.524020279785002</v>
      </c>
      <c r="R247" s="21">
        <f t="shared" si="46"/>
        <v>-31.517475701125427</v>
      </c>
    </row>
    <row r="248" spans="2:18">
      <c r="B248" s="2">
        <v>2240</v>
      </c>
      <c r="C248" s="1">
        <f t="shared" si="47"/>
        <v>39.095375244672979</v>
      </c>
      <c r="D248" s="26">
        <f t="shared" si="48"/>
        <v>6.2222222222222223</v>
      </c>
      <c r="E248" s="10">
        <v>1.0000000000000001E-5</v>
      </c>
      <c r="F248" s="21">
        <f t="shared" si="49"/>
        <v>10.000080000000001</v>
      </c>
      <c r="G248" s="15"/>
      <c r="H248" s="25">
        <v>1340</v>
      </c>
      <c r="I248" s="23">
        <f t="shared" si="53"/>
        <v>23.387411976724017</v>
      </c>
      <c r="J248" s="24">
        <f t="shared" si="54"/>
        <v>7.4444444444444446</v>
      </c>
      <c r="K248" s="23">
        <f t="shared" si="55"/>
        <v>-2.3067204430794488E-2</v>
      </c>
      <c r="L248" s="8"/>
      <c r="M248" s="27">
        <f t="shared" si="50"/>
        <v>9.8154623645536443</v>
      </c>
      <c r="N248" s="14">
        <f t="shared" si="51"/>
        <v>-32.743866997095708</v>
      </c>
      <c r="O248" s="14">
        <f t="shared" si="52"/>
        <v>-32.736336054013066</v>
      </c>
      <c r="Q248" s="21">
        <f t="shared" si="45"/>
        <v>-32.743866997095708</v>
      </c>
      <c r="R248" s="21">
        <f t="shared" si="46"/>
        <v>-32.736336054013066</v>
      </c>
    </row>
    <row r="249" spans="2:18">
      <c r="B249" s="2">
        <v>2250</v>
      </c>
      <c r="C249" s="1">
        <f t="shared" si="47"/>
        <v>39.269908169872416</v>
      </c>
      <c r="D249" s="26">
        <f t="shared" si="48"/>
        <v>6.25</v>
      </c>
      <c r="E249" s="10">
        <v>1.0000000000000001E-5</v>
      </c>
      <c r="F249" s="21">
        <f t="shared" si="49"/>
        <v>10.000080000000001</v>
      </c>
      <c r="G249" s="15"/>
      <c r="H249" s="25">
        <v>1350</v>
      </c>
      <c r="I249" s="23">
        <f t="shared" si="53"/>
        <v>23.561944901923447</v>
      </c>
      <c r="J249" s="24">
        <f t="shared" si="54"/>
        <v>7.5</v>
      </c>
      <c r="K249" s="23">
        <f t="shared" si="55"/>
        <v>-1.9030116872178371E-2</v>
      </c>
      <c r="L249" s="8"/>
      <c r="M249" s="27">
        <f t="shared" si="50"/>
        <v>9.8477590650225721</v>
      </c>
      <c r="N249" s="14">
        <f t="shared" si="51"/>
        <v>-34.415736375957152</v>
      </c>
      <c r="O249" s="14">
        <f t="shared" si="52"/>
        <v>-34.406607803078813</v>
      </c>
      <c r="Q249" s="21">
        <f t="shared" si="45"/>
        <v>-34.415736375957152</v>
      </c>
      <c r="R249" s="21">
        <f t="shared" si="46"/>
        <v>-34.406607803078813</v>
      </c>
    </row>
    <row r="250" spans="2:18">
      <c r="B250" s="2">
        <v>2260</v>
      </c>
      <c r="C250" s="1">
        <f t="shared" si="47"/>
        <v>39.444441095071845</v>
      </c>
      <c r="D250" s="26">
        <f t="shared" si="48"/>
        <v>6.2777777777777777</v>
      </c>
      <c r="E250" s="10">
        <v>1.0000000000000001E-5</v>
      </c>
      <c r="F250" s="21">
        <f t="shared" si="49"/>
        <v>10.000080000000001</v>
      </c>
      <c r="G250" s="15"/>
      <c r="H250" s="25">
        <v>1360</v>
      </c>
      <c r="I250" s="23">
        <f t="shared" si="53"/>
        <v>23.736477827122879</v>
      </c>
      <c r="J250" s="24">
        <f t="shared" si="54"/>
        <v>7.5555555555555554</v>
      </c>
      <c r="K250" s="23">
        <f t="shared" si="55"/>
        <v>-1.4847793653471256E-2</v>
      </c>
      <c r="L250" s="8"/>
      <c r="M250" s="27">
        <f t="shared" si="50"/>
        <v>9.8812176507722302</v>
      </c>
      <c r="N250" s="14">
        <f t="shared" si="51"/>
        <v>-36.572613457366877</v>
      </c>
      <c r="O250" s="14">
        <f t="shared" si="52"/>
        <v>-36.560913549415439</v>
      </c>
      <c r="Q250" s="21">
        <f t="shared" si="45"/>
        <v>-36.572613457366877</v>
      </c>
      <c r="R250" s="21">
        <f t="shared" si="46"/>
        <v>-36.560913549415439</v>
      </c>
    </row>
    <row r="251" spans="2:18">
      <c r="B251" s="2">
        <v>2270</v>
      </c>
      <c r="C251" s="1">
        <f t="shared" si="47"/>
        <v>39.618974020271281</v>
      </c>
      <c r="D251" s="26">
        <f t="shared" si="48"/>
        <v>6.3055555555555554</v>
      </c>
      <c r="E251" s="10">
        <v>1.0000000000000001E-5</v>
      </c>
      <c r="F251" s="21">
        <f t="shared" si="49"/>
        <v>10.000080000000001</v>
      </c>
      <c r="G251" s="15"/>
      <c r="H251" s="25">
        <v>1370</v>
      </c>
      <c r="I251" s="23">
        <f t="shared" si="53"/>
        <v>23.911010752322312</v>
      </c>
      <c r="J251" s="24">
        <f t="shared" si="54"/>
        <v>7.6111111111111107</v>
      </c>
      <c r="K251" s="23">
        <f t="shared" si="55"/>
        <v>-1.0872959962340542E-2</v>
      </c>
      <c r="L251" s="8"/>
      <c r="M251" s="27">
        <f t="shared" si="50"/>
        <v>9.913016320301276</v>
      </c>
      <c r="N251" s="14">
        <f t="shared" si="51"/>
        <v>-39.281036422829281</v>
      </c>
      <c r="O251" s="14">
        <f t="shared" si="52"/>
        <v>-39.26505937128637</v>
      </c>
      <c r="Q251" s="21">
        <f t="shared" si="45"/>
        <v>-39.281036422829281</v>
      </c>
      <c r="R251" s="21">
        <f t="shared" si="46"/>
        <v>-39.26505937128637</v>
      </c>
    </row>
    <row r="252" spans="2:18">
      <c r="B252" s="2">
        <v>2280</v>
      </c>
      <c r="C252" s="1">
        <f t="shared" si="47"/>
        <v>39.79350694547071</v>
      </c>
      <c r="D252" s="26">
        <f t="shared" si="48"/>
        <v>6.333333333333333</v>
      </c>
      <c r="E252" s="10">
        <v>1.0000000000000001E-5</v>
      </c>
      <c r="F252" s="21">
        <f t="shared" si="49"/>
        <v>10.000080000000001</v>
      </c>
      <c r="G252" s="15"/>
      <c r="H252" s="25">
        <v>1380</v>
      </c>
      <c r="I252" s="23">
        <f t="shared" si="53"/>
        <v>24.085543677521748</v>
      </c>
      <c r="J252" s="24">
        <f t="shared" si="54"/>
        <v>7.666666666666667</v>
      </c>
      <c r="K252" s="23">
        <f t="shared" si="55"/>
        <v>-7.3772750116576783E-3</v>
      </c>
      <c r="L252" s="8"/>
      <c r="M252" s="27">
        <f t="shared" si="50"/>
        <v>9.9409817999067389</v>
      </c>
      <c r="N252" s="14">
        <f t="shared" si="51"/>
        <v>-42.653862362869305</v>
      </c>
      <c r="O252" s="14">
        <f t="shared" si="52"/>
        <v>-42.630314657397534</v>
      </c>
      <c r="Q252" s="21">
        <f t="shared" si="45"/>
        <v>-42.653862362869305</v>
      </c>
      <c r="R252" s="21">
        <f t="shared" si="46"/>
        <v>-42.630314657397534</v>
      </c>
    </row>
    <row r="253" spans="2:18">
      <c r="B253" s="2">
        <v>2290</v>
      </c>
      <c r="C253" s="1">
        <f t="shared" si="47"/>
        <v>39.968039870670147</v>
      </c>
      <c r="D253" s="26">
        <f t="shared" si="48"/>
        <v>6.3611111111111107</v>
      </c>
      <c r="E253" s="10">
        <v>1.0000000000000001E-5</v>
      </c>
      <c r="F253" s="21">
        <f t="shared" si="49"/>
        <v>10.000080000000001</v>
      </c>
      <c r="G253" s="15"/>
      <c r="H253" s="25">
        <v>1390</v>
      </c>
      <c r="I253" s="23">
        <f t="shared" si="53"/>
        <v>24.260076602721181</v>
      </c>
      <c r="J253" s="24">
        <f t="shared" si="54"/>
        <v>7.7222222222222223</v>
      </c>
      <c r="K253" s="23">
        <f t="shared" si="55"/>
        <v>-4.5395780063767167E-3</v>
      </c>
      <c r="L253" s="8"/>
      <c r="M253" s="27">
        <f t="shared" si="50"/>
        <v>9.9636833759489871</v>
      </c>
      <c r="N253" s="14">
        <f t="shared" si="51"/>
        <v>-46.878845134307532</v>
      </c>
      <c r="O253" s="14">
        <f t="shared" si="52"/>
        <v>-46.840577684445705</v>
      </c>
      <c r="Q253" s="21">
        <f t="shared" si="45"/>
        <v>-46.878845134307532</v>
      </c>
      <c r="R253" s="21">
        <f t="shared" si="46"/>
        <v>-46.840577684445705</v>
      </c>
    </row>
    <row r="254" spans="2:18">
      <c r="B254" s="2">
        <v>2300</v>
      </c>
      <c r="C254" s="1">
        <f t="shared" si="47"/>
        <v>40.142572795869583</v>
      </c>
      <c r="D254" s="26">
        <f t="shared" si="48"/>
        <v>6.3888888888888893</v>
      </c>
      <c r="E254" s="10">
        <v>1.0000000000000001E-5</v>
      </c>
      <c r="F254" s="21">
        <f t="shared" si="49"/>
        <v>10.000080000000001</v>
      </c>
      <c r="G254" s="15"/>
      <c r="H254" s="25">
        <v>1400</v>
      </c>
      <c r="I254" s="23">
        <f t="shared" si="53"/>
        <v>24.434609527920614</v>
      </c>
      <c r="J254" s="24">
        <f t="shared" si="54"/>
        <v>7.7777777777777777</v>
      </c>
      <c r="K254" s="23">
        <f t="shared" si="55"/>
        <v>-2.4413470317625838E-3</v>
      </c>
      <c r="L254" s="8"/>
      <c r="M254" s="27">
        <f t="shared" si="50"/>
        <v>9.9804692237458994</v>
      </c>
      <c r="N254" s="14">
        <f t="shared" si="51"/>
        <v>-52.283060977611711</v>
      </c>
      <c r="O254" s="14">
        <f t="shared" si="52"/>
        <v>-52.211904045779249</v>
      </c>
      <c r="Q254" s="21">
        <f t="shared" si="45"/>
        <v>-52.283060977611711</v>
      </c>
      <c r="R254" s="21">
        <f t="shared" si="46"/>
        <v>-52.211904045779249</v>
      </c>
    </row>
    <row r="255" spans="2:18">
      <c r="B255" s="2">
        <v>2310</v>
      </c>
      <c r="C255" s="1">
        <f t="shared" si="47"/>
        <v>40.317105721069012</v>
      </c>
      <c r="D255" s="26">
        <f t="shared" si="48"/>
        <v>6.416666666666667</v>
      </c>
      <c r="E255" s="10">
        <v>1.0000000000000001E-5</v>
      </c>
      <c r="F255" s="21">
        <f t="shared" si="49"/>
        <v>10.000080000000001</v>
      </c>
      <c r="G255" s="15"/>
      <c r="H255" s="25">
        <v>1410</v>
      </c>
      <c r="I255" s="23">
        <f t="shared" si="53"/>
        <v>24.609142453120047</v>
      </c>
      <c r="J255" s="24">
        <f t="shared" si="54"/>
        <v>7.833333333333333</v>
      </c>
      <c r="K255" s="23">
        <f t="shared" si="55"/>
        <v>-1.0693923282737029E-3</v>
      </c>
      <c r="L255" s="8"/>
      <c r="M255" s="27">
        <f t="shared" si="50"/>
        <v>9.9914448613738109</v>
      </c>
      <c r="N255" s="14">
        <f t="shared" si="51"/>
        <v>-59.498863527771711</v>
      </c>
      <c r="O255" s="14">
        <f t="shared" si="52"/>
        <v>-59.336413459717335</v>
      </c>
      <c r="Q255" s="21">
        <f t="shared" si="45"/>
        <v>-59.498863527771711</v>
      </c>
      <c r="R255" s="21">
        <f t="shared" si="46"/>
        <v>-59.336413459717335</v>
      </c>
    </row>
    <row r="256" spans="2:18">
      <c r="B256" s="2">
        <v>2320</v>
      </c>
      <c r="C256" s="1">
        <f t="shared" si="47"/>
        <v>40.491638646268449</v>
      </c>
      <c r="D256" s="26">
        <f t="shared" si="48"/>
        <v>6.4444444444444446</v>
      </c>
      <c r="E256" s="10">
        <v>1.0000000000000001E-5</v>
      </c>
      <c r="F256" s="21">
        <f t="shared" si="49"/>
        <v>10.000080000000001</v>
      </c>
      <c r="G256" s="15"/>
      <c r="H256" s="25">
        <v>1420</v>
      </c>
      <c r="I256" s="23">
        <f t="shared" si="53"/>
        <v>24.783675378319479</v>
      </c>
      <c r="J256" s="24">
        <f t="shared" si="54"/>
        <v>7.8888888888888893</v>
      </c>
      <c r="K256" s="23">
        <f t="shared" si="55"/>
        <v>-3.2537247601465785E-4</v>
      </c>
      <c r="L256" s="8"/>
      <c r="M256" s="27">
        <f t="shared" si="50"/>
        <v>9.9973970201918831</v>
      </c>
      <c r="N256" s="14">
        <f t="shared" si="51"/>
        <v>-70.023524244020422</v>
      </c>
      <c r="O256" s="14">
        <f t="shared" si="52"/>
        <v>-69.489451655436611</v>
      </c>
      <c r="Q256" s="21">
        <f t="shared" si="45"/>
        <v>-70.023524244020422</v>
      </c>
      <c r="R256" s="21">
        <f t="shared" si="46"/>
        <v>-69.489451655436611</v>
      </c>
    </row>
    <row r="257" spans="2:18">
      <c r="B257" s="2">
        <v>2330</v>
      </c>
      <c r="C257" s="1">
        <f t="shared" si="47"/>
        <v>40.666171571467878</v>
      </c>
      <c r="D257" s="26">
        <f t="shared" si="48"/>
        <v>6.4722222222222223</v>
      </c>
      <c r="E257" s="10">
        <v>1.0000000000000001E-5</v>
      </c>
      <c r="F257" s="21">
        <f t="shared" si="49"/>
        <v>10.000080000000001</v>
      </c>
      <c r="G257" s="15"/>
      <c r="H257" s="25">
        <v>1430</v>
      </c>
      <c r="I257" s="23">
        <f t="shared" si="53"/>
        <v>24.958208303518912</v>
      </c>
      <c r="J257" s="24">
        <f t="shared" si="54"/>
        <v>7.9444444444444446</v>
      </c>
      <c r="K257" s="23">
        <f t="shared" si="55"/>
        <v>-4.1318646963276924E-5</v>
      </c>
      <c r="L257" s="8"/>
      <c r="M257" s="27">
        <f t="shared" si="50"/>
        <v>9.9996694508242943</v>
      </c>
      <c r="N257" s="14">
        <f t="shared" si="51"/>
        <v>-90.083940174348072</v>
      </c>
      <c r="O257" s="14">
        <f t="shared" si="52"/>
        <v>-85.794496049889545</v>
      </c>
      <c r="Q257" s="21">
        <f t="shared" si="45"/>
        <v>-90.083940174348072</v>
      </c>
      <c r="R257" s="21">
        <f t="shared" si="46"/>
        <v>-85.794496049889545</v>
      </c>
    </row>
    <row r="258" spans="2:18">
      <c r="B258" s="2">
        <v>2340</v>
      </c>
      <c r="C258" s="1">
        <f t="shared" si="47"/>
        <v>40.840704496667314</v>
      </c>
      <c r="D258" s="26">
        <f t="shared" si="48"/>
        <v>6.5</v>
      </c>
      <c r="E258" s="10">
        <v>1.0000000000000001E-5</v>
      </c>
      <c r="F258" s="21">
        <f t="shared" si="49"/>
        <v>10.000080000000001</v>
      </c>
      <c r="G258" s="15"/>
      <c r="H258" s="25">
        <v>1440</v>
      </c>
      <c r="I258" s="23">
        <f t="shared" si="53"/>
        <v>25.132741228718345</v>
      </c>
      <c r="J258" s="24">
        <f t="shared" si="54"/>
        <v>8</v>
      </c>
      <c r="K258" s="23">
        <f t="shared" si="55"/>
        <v>0</v>
      </c>
      <c r="L258" s="8"/>
      <c r="M258" s="27">
        <f t="shared" si="50"/>
        <v>10</v>
      </c>
      <c r="N258" s="14">
        <f t="shared" si="51"/>
        <v>-100</v>
      </c>
      <c r="O258" s="14">
        <f t="shared" si="52"/>
        <v>-100</v>
      </c>
      <c r="Q258" s="21">
        <f t="shared" si="45"/>
        <v>-100</v>
      </c>
      <c r="R258" s="21">
        <f t="shared" si="46"/>
        <v>-100</v>
      </c>
    </row>
    <row r="259" spans="2:18">
      <c r="B259" s="2">
        <v>2350</v>
      </c>
      <c r="C259" s="1">
        <f t="shared" si="47"/>
        <v>41.015237421866743</v>
      </c>
      <c r="D259" s="26">
        <f t="shared" si="48"/>
        <v>6.5277777777777777</v>
      </c>
      <c r="E259" s="10">
        <v>1.0000000000000001E-5</v>
      </c>
      <c r="F259" s="21">
        <f t="shared" si="49"/>
        <v>10.000080000000001</v>
      </c>
      <c r="G259" s="15"/>
      <c r="L259" s="8"/>
      <c r="M259" s="27">
        <f t="shared" si="50"/>
        <v>10</v>
      </c>
      <c r="N259" s="14">
        <f t="shared" si="51"/>
        <v>-100</v>
      </c>
      <c r="O259" s="14">
        <f t="shared" si="52"/>
        <v>-100</v>
      </c>
      <c r="Q259" s="21">
        <f t="shared" si="45"/>
        <v>-100</v>
      </c>
      <c r="R259" s="21">
        <f t="shared" si="46"/>
        <v>-100</v>
      </c>
    </row>
    <row r="260" spans="2:18">
      <c r="B260" s="2">
        <v>2360</v>
      </c>
      <c r="C260" s="1">
        <f t="shared" si="47"/>
        <v>41.189770347066172</v>
      </c>
      <c r="D260" s="26">
        <f t="shared" si="48"/>
        <v>6.5555555555555554</v>
      </c>
      <c r="E260" s="10">
        <v>1.0000000000000001E-5</v>
      </c>
      <c r="F260" s="21">
        <f t="shared" si="49"/>
        <v>10.000080000000001</v>
      </c>
      <c r="G260" s="15"/>
      <c r="L260" s="8"/>
      <c r="M260" s="27">
        <f t="shared" si="50"/>
        <v>10</v>
      </c>
      <c r="N260" s="14">
        <f t="shared" si="51"/>
        <v>-100</v>
      </c>
      <c r="O260" s="14">
        <f t="shared" si="52"/>
        <v>-100</v>
      </c>
      <c r="Q260" s="21">
        <f t="shared" si="45"/>
        <v>-100</v>
      </c>
      <c r="R260" s="21">
        <f t="shared" si="46"/>
        <v>-100</v>
      </c>
    </row>
    <row r="261" spans="2:18">
      <c r="B261" s="2">
        <v>2370</v>
      </c>
      <c r="C261" s="1">
        <f t="shared" si="47"/>
        <v>41.364303272265609</v>
      </c>
      <c r="D261" s="26">
        <f t="shared" si="48"/>
        <v>6.583333333333333</v>
      </c>
      <c r="E261" s="10">
        <v>1.0000000000000001E-5</v>
      </c>
      <c r="F261" s="21">
        <f t="shared" si="49"/>
        <v>10.000080000000001</v>
      </c>
      <c r="G261" s="15"/>
      <c r="L261" s="8"/>
      <c r="M261" s="27">
        <f t="shared" si="50"/>
        <v>10</v>
      </c>
      <c r="N261" s="14">
        <f t="shared" si="51"/>
        <v>-100</v>
      </c>
      <c r="O261" s="14">
        <f t="shared" si="52"/>
        <v>-100</v>
      </c>
      <c r="Q261" s="21">
        <f t="shared" si="45"/>
        <v>-100</v>
      </c>
      <c r="R261" s="21">
        <f t="shared" si="46"/>
        <v>-100</v>
      </c>
    </row>
    <row r="262" spans="2:18">
      <c r="B262" s="2">
        <v>2380</v>
      </c>
      <c r="C262" s="1">
        <f t="shared" si="47"/>
        <v>41.538836197465038</v>
      </c>
      <c r="D262" s="26">
        <f t="shared" si="48"/>
        <v>6.6111111111111107</v>
      </c>
      <c r="E262" s="10">
        <v>1.0000000000000001E-5</v>
      </c>
      <c r="F262" s="21">
        <f t="shared" si="49"/>
        <v>10.000080000000001</v>
      </c>
      <c r="G262" s="15"/>
      <c r="L262" s="8"/>
      <c r="M262" s="27">
        <f t="shared" si="50"/>
        <v>10</v>
      </c>
      <c r="N262" s="14">
        <f t="shared" si="51"/>
        <v>-100</v>
      </c>
      <c r="O262" s="14">
        <f t="shared" si="52"/>
        <v>-100</v>
      </c>
      <c r="Q262" s="21">
        <f t="shared" si="45"/>
        <v>-100</v>
      </c>
      <c r="R262" s="21">
        <f t="shared" si="46"/>
        <v>-100</v>
      </c>
    </row>
    <row r="263" spans="2:18">
      <c r="B263" s="2">
        <v>2390</v>
      </c>
      <c r="C263" s="1">
        <f t="shared" si="47"/>
        <v>41.713369122664474</v>
      </c>
      <c r="D263" s="26">
        <f t="shared" si="48"/>
        <v>6.6388888888888893</v>
      </c>
      <c r="E263" s="10">
        <v>1.0000000000000001E-5</v>
      </c>
      <c r="F263" s="21">
        <f t="shared" si="49"/>
        <v>10.000080000000001</v>
      </c>
      <c r="G263" s="15"/>
      <c r="L263" s="8"/>
      <c r="M263" s="27">
        <f t="shared" si="50"/>
        <v>10</v>
      </c>
      <c r="N263" s="14">
        <f t="shared" si="51"/>
        <v>-100</v>
      </c>
      <c r="O263" s="14">
        <f t="shared" si="52"/>
        <v>-100</v>
      </c>
      <c r="Q263" s="21">
        <f t="shared" si="45"/>
        <v>-100</v>
      </c>
      <c r="R263" s="21">
        <f t="shared" si="46"/>
        <v>-100</v>
      </c>
    </row>
    <row r="264" spans="2:18">
      <c r="B264" s="2">
        <v>2400</v>
      </c>
      <c r="C264" s="1">
        <f t="shared" si="47"/>
        <v>41.887902047863911</v>
      </c>
      <c r="D264" s="26">
        <f t="shared" si="48"/>
        <v>6.666666666666667</v>
      </c>
      <c r="E264" s="10">
        <v>1.0000000000000001E-5</v>
      </c>
      <c r="F264" s="21">
        <f t="shared" si="49"/>
        <v>10.000080000000001</v>
      </c>
      <c r="G264" s="15"/>
      <c r="L264" s="8"/>
      <c r="M264" s="27">
        <f t="shared" si="50"/>
        <v>10</v>
      </c>
      <c r="N264" s="14">
        <f t="shared" si="51"/>
        <v>-100</v>
      </c>
      <c r="O264" s="14">
        <f t="shared" si="52"/>
        <v>-100</v>
      </c>
      <c r="Q264" s="21">
        <f t="shared" si="45"/>
        <v>-100</v>
      </c>
      <c r="R264" s="21">
        <f t="shared" si="46"/>
        <v>-100</v>
      </c>
    </row>
    <row r="265" spans="2:18">
      <c r="B265" s="2">
        <v>2410</v>
      </c>
      <c r="C265" s="1">
        <f t="shared" si="47"/>
        <v>42.06243497306334</v>
      </c>
      <c r="D265" s="26">
        <f t="shared" si="48"/>
        <v>6.6944444444444446</v>
      </c>
      <c r="E265" s="10">
        <v>1.0000000000000001E-5</v>
      </c>
      <c r="F265" s="21">
        <f t="shared" si="49"/>
        <v>10.000080000000001</v>
      </c>
      <c r="G265" s="15"/>
      <c r="L265" s="8"/>
      <c r="M265" s="27">
        <f t="shared" si="50"/>
        <v>10</v>
      </c>
      <c r="N265" s="14">
        <f t="shared" si="51"/>
        <v>-100</v>
      </c>
      <c r="O265" s="14">
        <f t="shared" si="52"/>
        <v>-100</v>
      </c>
      <c r="Q265" s="21">
        <f t="shared" si="45"/>
        <v>-100</v>
      </c>
      <c r="R265" s="21">
        <f t="shared" si="46"/>
        <v>-100</v>
      </c>
    </row>
    <row r="266" spans="2:18">
      <c r="B266" s="2">
        <v>2420</v>
      </c>
      <c r="C266" s="1">
        <f t="shared" si="47"/>
        <v>42.236967898262776</v>
      </c>
      <c r="D266" s="26">
        <f t="shared" si="48"/>
        <v>6.7222222222222223</v>
      </c>
      <c r="E266" s="10">
        <v>1.0000000000000001E-5</v>
      </c>
      <c r="F266" s="21">
        <f t="shared" si="49"/>
        <v>10.000080000000001</v>
      </c>
      <c r="G266" s="15"/>
      <c r="L266" s="8"/>
      <c r="M266" s="27">
        <f t="shared" si="50"/>
        <v>10</v>
      </c>
      <c r="N266" s="14">
        <f t="shared" si="51"/>
        <v>-100</v>
      </c>
      <c r="O266" s="14">
        <f t="shared" si="52"/>
        <v>-100</v>
      </c>
      <c r="Q266" s="21">
        <f t="shared" si="45"/>
        <v>-100</v>
      </c>
      <c r="R266" s="21">
        <f t="shared" si="46"/>
        <v>-100</v>
      </c>
    </row>
    <row r="267" spans="2:18">
      <c r="B267" s="2">
        <v>2430</v>
      </c>
      <c r="C267" s="1">
        <f t="shared" si="47"/>
        <v>42.411500823462205</v>
      </c>
      <c r="D267" s="26">
        <f t="shared" si="48"/>
        <v>6.75</v>
      </c>
      <c r="E267" s="10">
        <v>1.0000000000000001E-5</v>
      </c>
      <c r="F267" s="21">
        <f t="shared" si="49"/>
        <v>10.000080000000001</v>
      </c>
      <c r="G267" s="15"/>
      <c r="L267" s="8"/>
      <c r="M267" s="27">
        <f t="shared" si="50"/>
        <v>10</v>
      </c>
      <c r="N267" s="14">
        <f t="shared" si="51"/>
        <v>-100</v>
      </c>
      <c r="O267" s="14">
        <f t="shared" si="52"/>
        <v>-100</v>
      </c>
      <c r="Q267" s="21">
        <f t="shared" si="45"/>
        <v>-100</v>
      </c>
      <c r="R267" s="21">
        <f t="shared" si="46"/>
        <v>-100</v>
      </c>
    </row>
    <row r="268" spans="2:18">
      <c r="B268" s="2">
        <v>2440</v>
      </c>
      <c r="C268" s="1">
        <f t="shared" si="47"/>
        <v>42.586033748661642</v>
      </c>
      <c r="D268" s="26">
        <f t="shared" si="48"/>
        <v>6.7777777777777777</v>
      </c>
      <c r="E268" s="10">
        <v>1.0000000000000001E-5</v>
      </c>
      <c r="F268" s="21">
        <f t="shared" si="49"/>
        <v>10.000080000000001</v>
      </c>
      <c r="G268" s="15"/>
      <c r="L268" s="8"/>
      <c r="M268" s="27">
        <f t="shared" si="50"/>
        <v>10</v>
      </c>
      <c r="N268" s="14">
        <f t="shared" si="51"/>
        <v>-100</v>
      </c>
      <c r="O268" s="14">
        <f t="shared" si="52"/>
        <v>-100</v>
      </c>
      <c r="Q268" s="21">
        <f t="shared" si="45"/>
        <v>-100</v>
      </c>
      <c r="R268" s="21">
        <f t="shared" si="46"/>
        <v>-100</v>
      </c>
    </row>
    <row r="269" spans="2:18">
      <c r="B269" s="2">
        <v>2450</v>
      </c>
      <c r="C269" s="1">
        <f t="shared" si="47"/>
        <v>42.760566673861071</v>
      </c>
      <c r="D269" s="26">
        <f t="shared" si="48"/>
        <v>6.8055555555555554</v>
      </c>
      <c r="E269" s="10">
        <v>1.0000000000000001E-5</v>
      </c>
      <c r="F269" s="21">
        <f t="shared" si="49"/>
        <v>10.000080000000001</v>
      </c>
      <c r="G269" s="15"/>
      <c r="L269" s="8"/>
      <c r="M269" s="27">
        <f t="shared" si="50"/>
        <v>10</v>
      </c>
      <c r="N269" s="14">
        <f t="shared" si="51"/>
        <v>-100</v>
      </c>
      <c r="O269" s="14">
        <f t="shared" si="52"/>
        <v>-100</v>
      </c>
      <c r="Q269" s="21">
        <f t="shared" si="45"/>
        <v>-100</v>
      </c>
      <c r="R269" s="21">
        <f t="shared" si="46"/>
        <v>-100</v>
      </c>
    </row>
    <row r="270" spans="2:18">
      <c r="B270" s="2">
        <v>2460</v>
      </c>
      <c r="C270" s="1">
        <f t="shared" si="47"/>
        <v>42.935099599060507</v>
      </c>
      <c r="D270" s="26">
        <f t="shared" si="48"/>
        <v>6.833333333333333</v>
      </c>
      <c r="E270" s="10">
        <v>1.0000000000000001E-5</v>
      </c>
      <c r="F270" s="21">
        <f t="shared" si="49"/>
        <v>10.000080000000001</v>
      </c>
      <c r="G270" s="15"/>
      <c r="L270" s="8"/>
      <c r="M270" s="27">
        <f t="shared" si="50"/>
        <v>10</v>
      </c>
      <c r="N270" s="14">
        <f t="shared" si="51"/>
        <v>-100</v>
      </c>
      <c r="O270" s="14">
        <f t="shared" si="52"/>
        <v>-100</v>
      </c>
      <c r="Q270" s="21">
        <f t="shared" si="45"/>
        <v>-100</v>
      </c>
      <c r="R270" s="21">
        <f t="shared" si="46"/>
        <v>-100</v>
      </c>
    </row>
    <row r="271" spans="2:18">
      <c r="B271" s="2">
        <v>2470</v>
      </c>
      <c r="C271" s="1">
        <f t="shared" si="47"/>
        <v>43.109632524259936</v>
      </c>
      <c r="D271" s="26">
        <f t="shared" si="48"/>
        <v>6.8611111111111107</v>
      </c>
      <c r="E271" s="10">
        <v>1.0000000000000001E-5</v>
      </c>
      <c r="F271" s="21">
        <f t="shared" si="49"/>
        <v>10.000080000000001</v>
      </c>
      <c r="G271" s="15"/>
      <c r="L271" s="8"/>
      <c r="M271" s="27">
        <f t="shared" si="50"/>
        <v>10</v>
      </c>
      <c r="N271" s="14">
        <f t="shared" si="51"/>
        <v>-100</v>
      </c>
      <c r="O271" s="14">
        <f t="shared" si="52"/>
        <v>-100</v>
      </c>
      <c r="Q271" s="21">
        <f t="shared" si="45"/>
        <v>-100</v>
      </c>
      <c r="R271" s="21">
        <f t="shared" si="46"/>
        <v>-100</v>
      </c>
    </row>
    <row r="272" spans="2:18">
      <c r="B272" s="2">
        <v>2480</v>
      </c>
      <c r="C272" s="1">
        <f t="shared" si="47"/>
        <v>43.284165449459373</v>
      </c>
      <c r="D272" s="26">
        <f t="shared" si="48"/>
        <v>6.8888888888888893</v>
      </c>
      <c r="E272" s="10">
        <v>1.0000000000000001E-5</v>
      </c>
      <c r="F272" s="21">
        <f t="shared" si="49"/>
        <v>10.000080000000001</v>
      </c>
      <c r="G272" s="15"/>
      <c r="L272" s="8"/>
      <c r="M272" s="27">
        <f t="shared" si="50"/>
        <v>10</v>
      </c>
      <c r="N272" s="14">
        <f t="shared" si="51"/>
        <v>-100</v>
      </c>
      <c r="O272" s="14">
        <f t="shared" si="52"/>
        <v>-100</v>
      </c>
      <c r="Q272" s="21">
        <f t="shared" si="45"/>
        <v>-100</v>
      </c>
      <c r="R272" s="21">
        <f t="shared" si="46"/>
        <v>-100</v>
      </c>
    </row>
    <row r="273" spans="2:18">
      <c r="B273" s="2">
        <v>2490</v>
      </c>
      <c r="C273" s="1">
        <f t="shared" si="47"/>
        <v>43.458698374658809</v>
      </c>
      <c r="D273" s="26">
        <f t="shared" si="48"/>
        <v>6.916666666666667</v>
      </c>
      <c r="E273" s="10">
        <v>1.0000000000000001E-5</v>
      </c>
      <c r="F273" s="21">
        <f t="shared" si="49"/>
        <v>10.000080000000001</v>
      </c>
      <c r="G273" s="15"/>
      <c r="L273" s="8"/>
      <c r="M273" s="27">
        <f t="shared" si="50"/>
        <v>10</v>
      </c>
      <c r="N273" s="14">
        <f t="shared" si="51"/>
        <v>-100</v>
      </c>
      <c r="O273" s="14">
        <f t="shared" si="52"/>
        <v>-100</v>
      </c>
      <c r="Q273" s="21">
        <f t="shared" si="45"/>
        <v>-100</v>
      </c>
      <c r="R273" s="21">
        <f t="shared" si="46"/>
        <v>-100</v>
      </c>
    </row>
    <row r="274" spans="2:18">
      <c r="B274" s="2">
        <v>2500</v>
      </c>
      <c r="C274" s="1">
        <f t="shared" si="47"/>
        <v>43.633231299858238</v>
      </c>
      <c r="D274" s="26">
        <f t="shared" si="48"/>
        <v>6.9444444444444446</v>
      </c>
      <c r="E274" s="10">
        <v>1.0000000000000001E-5</v>
      </c>
      <c r="F274" s="21">
        <f t="shared" si="49"/>
        <v>10.000080000000001</v>
      </c>
      <c r="G274" s="15"/>
      <c r="L274" s="8"/>
      <c r="M274" s="27">
        <f t="shared" si="50"/>
        <v>10</v>
      </c>
      <c r="N274" s="14">
        <f t="shared" si="51"/>
        <v>-100</v>
      </c>
      <c r="O274" s="14">
        <f t="shared" si="52"/>
        <v>-100</v>
      </c>
      <c r="Q274" s="21">
        <f t="shared" si="45"/>
        <v>-100</v>
      </c>
      <c r="R274" s="21">
        <f t="shared" si="46"/>
        <v>-100</v>
      </c>
    </row>
    <row r="275" spans="2:18">
      <c r="B275" s="2">
        <v>2510</v>
      </c>
      <c r="C275" s="1">
        <f t="shared" si="47"/>
        <v>43.807764225057674</v>
      </c>
      <c r="D275" s="26">
        <f t="shared" si="48"/>
        <v>6.9722222222222223</v>
      </c>
      <c r="E275" s="10">
        <v>1.0000000000000001E-5</v>
      </c>
      <c r="F275" s="21">
        <f t="shared" si="49"/>
        <v>10.000080000000001</v>
      </c>
      <c r="G275" s="15"/>
      <c r="L275" s="8"/>
      <c r="M275" s="27">
        <f t="shared" si="50"/>
        <v>10</v>
      </c>
      <c r="N275" s="14">
        <f t="shared" si="51"/>
        <v>-100</v>
      </c>
      <c r="O275" s="14">
        <f t="shared" si="52"/>
        <v>-100</v>
      </c>
      <c r="Q275" s="21">
        <f t="shared" si="45"/>
        <v>-100</v>
      </c>
      <c r="R275" s="21">
        <f t="shared" si="46"/>
        <v>-100</v>
      </c>
    </row>
    <row r="276" spans="2:18">
      <c r="B276" s="2">
        <v>2520</v>
      </c>
      <c r="C276" s="1">
        <f t="shared" si="47"/>
        <v>43.982297150257104</v>
      </c>
      <c r="D276" s="26">
        <f t="shared" si="48"/>
        <v>7</v>
      </c>
      <c r="E276" s="10">
        <v>1.0000000000000001E-5</v>
      </c>
      <c r="F276" s="21">
        <f t="shared" si="49"/>
        <v>10.000080000000001</v>
      </c>
      <c r="G276" s="15"/>
      <c r="L276" s="8"/>
      <c r="M276" s="27">
        <f t="shared" si="50"/>
        <v>10</v>
      </c>
      <c r="N276" s="14">
        <f t="shared" si="51"/>
        <v>-100</v>
      </c>
      <c r="O276" s="14">
        <f t="shared" si="52"/>
        <v>-100</v>
      </c>
      <c r="Q276" s="21">
        <f t="shared" si="45"/>
        <v>-100</v>
      </c>
      <c r="R276" s="21">
        <f t="shared" si="46"/>
        <v>-100</v>
      </c>
    </row>
    <row r="277" spans="2:18">
      <c r="B277" s="2">
        <v>2530</v>
      </c>
      <c r="C277" s="1">
        <f t="shared" si="47"/>
        <v>44.156830075456533</v>
      </c>
      <c r="D277" s="26">
        <f t="shared" si="48"/>
        <v>7.0277777777777777</v>
      </c>
      <c r="E277" s="10">
        <v>1.0000000000000001E-5</v>
      </c>
      <c r="F277" s="21">
        <f t="shared" si="49"/>
        <v>10.000080000000001</v>
      </c>
      <c r="G277" s="15"/>
      <c r="L277" s="8"/>
      <c r="M277" s="27">
        <f t="shared" si="50"/>
        <v>10</v>
      </c>
      <c r="N277" s="14">
        <f t="shared" si="51"/>
        <v>-100</v>
      </c>
      <c r="O277" s="14">
        <f t="shared" si="52"/>
        <v>-100</v>
      </c>
      <c r="Q277" s="21">
        <f t="shared" si="45"/>
        <v>-100</v>
      </c>
      <c r="R277" s="21">
        <f t="shared" si="46"/>
        <v>-100</v>
      </c>
    </row>
    <row r="278" spans="2:18">
      <c r="B278" s="2">
        <v>2540</v>
      </c>
      <c r="C278" s="1">
        <f t="shared" si="47"/>
        <v>44.331363000655969</v>
      </c>
      <c r="D278" s="26">
        <f t="shared" si="48"/>
        <v>7.0555555555555554</v>
      </c>
      <c r="E278" s="10">
        <v>1.0000000000000001E-5</v>
      </c>
      <c r="F278" s="21">
        <f t="shared" si="49"/>
        <v>10.000080000000001</v>
      </c>
      <c r="G278" s="15"/>
      <c r="L278" s="8"/>
      <c r="M278" s="27">
        <f t="shared" si="50"/>
        <v>10</v>
      </c>
      <c r="N278" s="14">
        <f t="shared" si="51"/>
        <v>-100</v>
      </c>
      <c r="O278" s="14">
        <f t="shared" si="52"/>
        <v>-100</v>
      </c>
      <c r="Q278" s="21">
        <f t="shared" si="45"/>
        <v>-100</v>
      </c>
      <c r="R278" s="21">
        <f t="shared" si="46"/>
        <v>-100</v>
      </c>
    </row>
    <row r="279" spans="2:18">
      <c r="B279" s="2">
        <v>2550</v>
      </c>
      <c r="C279" s="1">
        <f t="shared" si="47"/>
        <v>44.505895925855398</v>
      </c>
      <c r="D279" s="26">
        <f t="shared" si="48"/>
        <v>7.083333333333333</v>
      </c>
      <c r="E279" s="10">
        <v>1.0000000000000001E-5</v>
      </c>
      <c r="F279" s="21">
        <f t="shared" si="49"/>
        <v>10.000080000000001</v>
      </c>
      <c r="G279" s="15"/>
      <c r="L279" s="8"/>
      <c r="M279" s="27">
        <f t="shared" si="50"/>
        <v>10</v>
      </c>
      <c r="N279" s="14">
        <f t="shared" si="51"/>
        <v>-100</v>
      </c>
      <c r="O279" s="14">
        <f t="shared" si="52"/>
        <v>-100</v>
      </c>
      <c r="Q279" s="21">
        <f t="shared" si="45"/>
        <v>-100</v>
      </c>
      <c r="R279" s="21">
        <f t="shared" si="46"/>
        <v>-100</v>
      </c>
    </row>
    <row r="280" spans="2:18">
      <c r="B280" s="2">
        <v>2560</v>
      </c>
      <c r="C280" s="1">
        <f t="shared" si="47"/>
        <v>44.680428851054835</v>
      </c>
      <c r="D280" s="26">
        <f t="shared" si="48"/>
        <v>7.1111111111111107</v>
      </c>
      <c r="E280" s="10">
        <v>1.0000000000000001E-5</v>
      </c>
      <c r="F280" s="21">
        <f t="shared" si="49"/>
        <v>10.000080000000001</v>
      </c>
      <c r="G280" s="15"/>
      <c r="L280" s="8"/>
      <c r="M280" s="27">
        <f t="shared" si="50"/>
        <v>10</v>
      </c>
      <c r="N280" s="14">
        <f t="shared" si="51"/>
        <v>-100</v>
      </c>
      <c r="O280" s="14">
        <f t="shared" si="52"/>
        <v>-100</v>
      </c>
      <c r="Q280" s="21">
        <f t="shared" ref="Q280:Q282" si="56">N280</f>
        <v>-100</v>
      </c>
      <c r="R280" s="21">
        <f t="shared" ref="R280:R282" si="57">O280</f>
        <v>-100</v>
      </c>
    </row>
    <row r="281" spans="2:18">
      <c r="B281" s="2">
        <v>2570</v>
      </c>
      <c r="C281" s="1">
        <f t="shared" ref="C281:C282" si="58">(B281/180)*PI()</f>
        <v>44.854961776254271</v>
      </c>
      <c r="D281" s="26">
        <f t="shared" ref="D281:D282" si="59">B281/360</f>
        <v>7.1388888888888893</v>
      </c>
      <c r="E281" s="10">
        <v>1.0000000000000001E-5</v>
      </c>
      <c r="F281" s="21">
        <f t="shared" ref="F281:F282" si="60">10+8*E281</f>
        <v>10.000080000000001</v>
      </c>
      <c r="G281" s="15"/>
      <c r="L281" s="8"/>
      <c r="M281" s="27">
        <f t="shared" si="50"/>
        <v>10</v>
      </c>
      <c r="N281" s="14">
        <f t="shared" si="51"/>
        <v>-100</v>
      </c>
      <c r="O281" s="14">
        <f t="shared" si="52"/>
        <v>-100</v>
      </c>
      <c r="Q281" s="21">
        <f t="shared" si="56"/>
        <v>-100</v>
      </c>
      <c r="R281" s="21">
        <f t="shared" si="57"/>
        <v>-100</v>
      </c>
    </row>
    <row r="282" spans="2:18">
      <c r="B282" s="2">
        <v>2580</v>
      </c>
      <c r="C282" s="1">
        <f t="shared" si="58"/>
        <v>45.0294947014537</v>
      </c>
      <c r="D282" s="26">
        <f t="shared" si="59"/>
        <v>7.166666666666667</v>
      </c>
      <c r="E282" s="10">
        <v>1.0000000000000001E-5</v>
      </c>
      <c r="F282" s="21">
        <f t="shared" si="60"/>
        <v>10.000080000000001</v>
      </c>
      <c r="G282" s="15"/>
      <c r="L282" s="8"/>
      <c r="M282" s="27">
        <f t="shared" si="50"/>
        <v>10</v>
      </c>
      <c r="N282" s="14">
        <f t="shared" si="51"/>
        <v>-100</v>
      </c>
      <c r="O282" s="14">
        <f t="shared" si="52"/>
        <v>-100</v>
      </c>
      <c r="Q282" s="21">
        <f t="shared" si="56"/>
        <v>-100</v>
      </c>
      <c r="R282" s="21">
        <f t="shared" si="57"/>
        <v>-100</v>
      </c>
    </row>
    <row r="283" spans="2:18">
      <c r="M283" s="21"/>
    </row>
    <row r="284" spans="2:18">
      <c r="M284" s="2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" sqref="C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2014-03-21T17:10:39Z</dcterms:created>
  <dcterms:modified xsi:type="dcterms:W3CDTF">2014-03-23T02:00:40Z</dcterms:modified>
</cp:coreProperties>
</file>