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Bilan" sheetId="1" r:id="rId1"/>
    <sheet name="data" sheetId="2" r:id="rId2"/>
  </sheets>
  <definedNames>
    <definedName name="DonnéesExternes_1" localSheetId="1" hidden="1">data!$A$1:$F$68</definedName>
  </definedName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NumberFormat="1"/>
    <xf numFmtId="15" fontId="0" fillId="0" borderId="0" xfId="0" applyNumberFormat="1"/>
    <xf numFmtId="9"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eetMetadata" Target="metadata.xml"/></Relationships>
</file>

<file path=xl/theme/theme1.xml><?xml version="1.0" encoding="utf-8"?>
<a:theme xmlns:a="http://schemas.openxmlformats.org/drawingml/2006/main" name="ThÃ¨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B4"/>
  <sheetViews>
    <sheetView workbookViewId="0" rightToLeft="0"/>
  </sheetViews>
  <cols>
    <col min="1" max="1" customWidth="1" width="17.33203125"/>
    <col min="2" max="2" customWidth="1" width="45.33203125"/>
  </cols>
  <sheetData>
    <row r="1">
      <c r="A1" t="str">
        <v>Clé</v>
      </c>
      <c r="B1" t="str">
        <v>Valeur</v>
      </c>
    </row>
    <row r="2">
      <c r="A2" t="str">
        <v>Nom</v>
      </c>
      <c r="B2" t="str">
        <v>Test N°1</v>
      </c>
    </row>
    <row r="3">
      <c r="A3" t="str">
        <v>Date</v>
      </c>
      <c r="B3" s="1">
        <v>45068.500863078705</v>
      </c>
    </row>
    <row r="4">
      <c r="A4" t="str">
        <v>% égal</v>
      </c>
      <c r="B4" s="2">
        <v>0.6084583901773534</v>
      </c>
    </row>
  </sheetData>
  <pageMargins left="0.7" right="0.7" top="0.75" bottom="0.75" header="0.3" footer="0.3"/>
  <ignoredErrors>
    <ignoredError numberStoredAsText="1" sqref="A1:B4"/>
  </ignoredErrors>
</worksheet>
</file>

<file path=xl/worksheets/sheet2.xml><?xml version="1.0" encoding="utf-8"?>
<worksheet xmlns="http://schemas.openxmlformats.org/spreadsheetml/2006/main" xmlns:r="http://schemas.openxmlformats.org/officeDocument/2006/relationships">
  <dimension ref="A1:G734"/>
  <sheetViews>
    <sheetView workbookViewId="0" rightToLeft="0"/>
  </sheetViews>
  <cols>
    <col min="1" max="1" customWidth="1" width="9"/>
    <col min="2" max="2" customWidth="1" width="81.109375"/>
    <col min="3" max="3" customWidth="1" width="38"/>
    <col min="4" max="4" customWidth="1" width="22.5546875"/>
    <col min="5" max="5" customWidth="1" width="13.44140625"/>
    <col min="6" max="6" customWidth="1" width="81.109375"/>
    <col min="7" max="7" customWidth="1" width="7.109375"/>
  </cols>
  <sheetData>
    <row r="1">
      <c r="A1" t="str">
        <v>imId</v>
      </c>
      <c r="B1" t="str">
        <v>objet_marche</v>
      </c>
      <c r="C1" t="str">
        <v>pmsProduits</v>
      </c>
      <c r="D1" t="str">
        <v>domaines</v>
      </c>
      <c r="E1" t="str">
        <v>egal</v>
      </c>
      <c r="F1" t="str">
        <v>tokens</v>
      </c>
      <c r="G1" t="str">
        <v>new</v>
      </c>
    </row>
    <row r="2">
      <c r="A2">
        <v>11263658</v>
      </c>
      <c r="B2" t="str">
        <v>12S0026 Collecte et Traitement des eaux de ruissellement - Plate-forme de Compostage du site de Cuneix saint nazaire 44.</v>
      </c>
      <c r="C2" t="str">
        <v>/MATIERE DANGEREUSE</v>
      </c>
      <c r="D2" t="str">
        <v>/BTP</v>
      </c>
      <c r="E2" t="b">
        <v>0</v>
      </c>
      <c r="F2" t="str">
        <v/>
      </c>
      <c r="G2" t="b">
        <v>0</v>
      </c>
    </row>
    <row r="3">
      <c r="A3">
        <v>13262812</v>
      </c>
      <c r="B3" t="str">
        <v>Entretien des espaces verts du patrimoine de Sarreguemines Confluences Habitat</v>
      </c>
      <c r="C3" t="str">
        <v>/BTP</v>
      </c>
      <c r="D3" t="str">
        <v>/BTP</v>
      </c>
      <c r="E3" t="b">
        <v>1</v>
      </c>
      <c r="F3" t="str">
        <v/>
      </c>
      <c r="G3" t="b">
        <v>0</v>
      </c>
    </row>
    <row r="4" xml:space="preserve">
      <c r="A4">
        <v>13645421</v>
      </c>
      <c r="B4" t="str" xml:space="preserve">
        <v xml:space="preserve">Délégation de service public pour l'exploitation d'un réseau de communications électroniques à très haut débit FTTH. La durée envisagée de la convention de délégation de service public est de 20 ans.
Périmètre de base.
Le périmètre de la délégation de service public objet de la présente procédure est constitué du territoire du Syndicat Mixte Manche Numérique. Sont exclus de ce périmètre, jusqu'au terme de la délégation de service
public d'établissement, de mise à disposition et d'exploitation du réseau de communications électroniques dont Manche Télécom est le délégataire, les zones d'activités économiques (ZAE) desservies et les territoires
couverts en FTTH au sein de Saint-Lô Agglomération et de la Communauté Urbaine de Cherbourg par cette délégation de service public.
Option.
Avant le </v>
      </c>
      <c r="C4" t="str">
        <v>/BTP</v>
      </c>
      <c r="D4" t="str">
        <v>/BTP</v>
      </c>
      <c r="E4" t="b">
        <v>1</v>
      </c>
      <c r="F4" t="str">
        <v/>
      </c>
      <c r="G4" t="b">
        <v>0</v>
      </c>
    </row>
    <row r="5">
      <c r="A5">
        <v>14048542</v>
      </c>
      <c r="B5" t="str">
        <v>Prestations de services en matière de bilans d'orientation professionnelle pour raison d'inaptitude médicale pour le personnel du Centre Communal d'Action sociale de Toulon Marché à bons de commande Mini annuel : 1 agent - Maxi annuel : 5 agents. Le marché est établi sur la base d'un prix unitaire et forfaitaire calculé par bilan et par agent (l'unité de prix est la prestation de service par bilan effectué pour 1 agent</v>
      </c>
      <c r="C5" t="str">
        <v>/DROIT &amp; SOCIETE</v>
      </c>
      <c r="D5" t="str">
        <v>/DROIT &amp; SOCIETE</v>
      </c>
      <c r="E5" t="b">
        <v>1</v>
      </c>
      <c r="F5" t="str">
        <v/>
      </c>
      <c r="G5" t="b">
        <v>0</v>
      </c>
    </row>
    <row r="6" xml:space="preserve">
      <c r="A6">
        <v>14435137</v>
      </c>
      <c r="B6" t="str" xml:space="preserve">
        <v xml:space="preserve">délégation de Service Public pour la gestion des services Enfance et Jeunesse. Chartres Métropole souhaite confier par un affermage les services Enfance Jeunesse, qui comprennent :
- La gestion des accueils de loisirs sur les 7 pôles et leurs antennes (pôles de Jouy, Morancez, Sours, Saint Georges Sur Eure, Amilly, Bailleau l'Evêque et Dammarie, Antennes de Saint Prest et Ver Lès Chartres)
- L'organisation de camps d'été à destination des primaires et, d'actions à destination des adolescents, pour les enfants et adolescents des communes de moins de 3000 habitants du territoire de Chartres métropole.
Les actions à destinations des ados comprennent en base l'accueil en local ados pendant les vacances à Dammarie et Saint Georges sur Eure, des séjours d'été de 10 jours et séjours au ski de 8 j</v>
      </c>
      <c r="C6" t="str">
        <v>/BTP</v>
      </c>
      <c r="D6" t="str">
        <v>/BTP</v>
      </c>
      <c r="E6" t="b">
        <v>1</v>
      </c>
      <c r="F6" t="str">
        <v/>
      </c>
      <c r="G6" t="b">
        <v>0</v>
      </c>
    </row>
    <row r="7" xml:space="preserve">
      <c r="A7">
        <v>14480810</v>
      </c>
      <c r="B7" t="str" xml:space="preserve">
        <v xml:space="preserve">accord cadre relatif à la fourniture de composants électriques et d'éclairage de marques diverses ou équivalentes destinés aux bâtiments et unités à terre de la marine nationale. cet accord cadre est passé en application de l'article 250 du code des marchés publics, et les marchés subséquents qui sont conclus sur son fondement ont pour objet la fourniture de composants électriques et d'éclairage de marques diverses ou équivalentes destinés aux bâtiments et unités à terre de la marine nationale.
Le présent projet de marché est soumis à la procédure de l'appel d'offres restreint conformément aux dispositions des articles 201-i 2o, 33 et 238 à 242 du code des marchés publics.
Les marchés subséquents seront passés en fonction de l'apparition des besoins.
Fourniture de composants électriques et</v>
      </c>
      <c r="C7" t="str">
        <f>/INDUSTRIE</f>
        <v>/BTP</v>
      </c>
      <c r="D7" t="str">
        <v>/RECHERCHE DEVELOPPEMENT</v>
      </c>
      <c r="E7" t="b">
        <v>0</v>
      </c>
      <c r="F7" t="str">
        <v/>
      </c>
      <c r="G7" t="b">
        <v>0</v>
      </c>
    </row>
    <row r="8" xml:space="preserve">
      <c r="A8">
        <v>14635570</v>
      </c>
      <c r="B8" t="str" xml:space="preserve">
        <v xml:space="preserve">Location d'un ensemble modulaire rt 2012 pour la communauté de communes du comté de provence Elles devront être présentées en plus de l'offre de base
150 m2 de bureaux.
La description des modulaires est indiquée dans le dossier de consultation des entreprises
Le marché est lancé avec des prestations supplémentaires éventuelles (options).
- prestation supplémentaire éventuelle : rampes
- prestation supplémentaire éventuelle : option rachat des modulaires à l'issue des 48 mois</v>
      </c>
      <c r="C8" t="str">
        <f>/STRUCTURE PRE-CONSTRUITE</f>
        <v>/BTP</v>
      </c>
      <c r="D8" t="str">
        <v>/STRUCTURE PRE-CONSTRUITE</v>
      </c>
      <c r="E8" t="b">
        <v>0</v>
      </c>
      <c r="F8" t="str">
        <v/>
      </c>
      <c r="G8" t="b">
        <v>0</v>
      </c>
    </row>
    <row r="9">
      <c r="A9">
        <v>14803303</v>
      </c>
      <c r="B9" t="str">
        <v>PRESTATIONS D'INGENIERIE POUR LA RENOVATION DE LA CHAUFFERIE ET DES RESEAUX DE LA RESIDENCE JEAN MOULIN</v>
      </c>
      <c r="C9" t="str">
        <v>/BTP</v>
      </c>
      <c r="D9" t="str">
        <v>/BTP</v>
      </c>
      <c r="E9" t="b">
        <v>1</v>
      </c>
      <c r="F9" t="str">
        <v/>
      </c>
      <c r="G9" t="b">
        <v>0</v>
      </c>
    </row>
    <row r="10">
      <c r="A10">
        <v>14845199</v>
      </c>
      <c r="B10" t="str">
        <v>Entretien ménager et nettoyage des bâtiments communaux pour une durée de un an renouvelable deux fois Entretien ménager de 6 bâtiments communaux</v>
      </c>
      <c r="C10" t="str">
        <v>/HYGIENE TECHNIQUE</v>
      </c>
      <c r="D10" t="str">
        <v>/HYGIENE TECHNIQUE</v>
      </c>
      <c r="E10" t="b">
        <v>1</v>
      </c>
      <c r="F10" t="str">
        <v/>
      </c>
      <c r="G10" t="b">
        <v>0</v>
      </c>
    </row>
    <row r="11">
      <c r="A11">
        <v>14849168</v>
      </c>
      <c r="B11" t="str">
        <v>Mission d'études sur la pollution des sols, d'assistance, de contrôle et d'ingénierie des travaux de réhabilitation</v>
      </c>
      <c r="C11" t="str">
        <v>/ENVIRONNEMENT</v>
      </c>
      <c r="D11" t="str">
        <v>/DROIT &amp; SOCIETE</v>
      </c>
      <c r="E11" t="b">
        <v>0</v>
      </c>
      <c r="F11" t="str">
        <v/>
      </c>
      <c r="G11" t="b">
        <v>0</v>
      </c>
    </row>
    <row r="12" xml:space="preserve">
      <c r="A12">
        <v>14885889</v>
      </c>
      <c r="B12" t="str" xml:space="preserve">
        <v xml:space="preserve">Travaux d'aménagement de la zone de loisirs du Pradel, phase 2. Tranche ferme : Aire multifonctionnelle de stationnement et zone de lavage pour les VTT.
- Tranche conditionnelle :rue l'Egaiité. :
- Tranche conditionnelle 2 : cheminement no2 du Pavé.
- Tranche conditionnelle 3 : chemin de l'Orme</v>
      </c>
      <c r="C12" t="str">
        <f>/BTP</f>
        <v>/SPORT LOISIRS</v>
      </c>
      <c r="D12" t="str">
        <v>/BTP</v>
      </c>
      <c r="E12" t="b">
        <v>0</v>
      </c>
      <c r="F12" t="str">
        <v/>
      </c>
      <c r="G12" t="b">
        <v>0</v>
      </c>
    </row>
    <row r="13" xml:space="preserve">
      <c r="A13">
        <v>14983156</v>
      </c>
      <c r="B13" t="str" xml:space="preserve">
        <v xml:space="preserve">Nettoyage et entretien des locaux et des vitres ainsi que la fourniture et le remplissage des différents distributeurs hygiéniques sur le site de Météo-France à Trappes (78 option 1 nettoyage de la salle collection d'instruments anciens, sol et rayonnages bâtiment 1, à réaliser en une seule fois;
option 2 le nettoyage des rayonnages des archives et du sol bâtiment 3, à réaliser en une seule fois;
option 3 le nettoyage des rayonnages des archives et du sol bâtiment 55, à réaliser en une seule fois;
option 4 le nettoyage des rayonnages des archives et du sol bâtiment 60, à réaliser en une seule fois;
option 5 le nettoyage des rayonnages des archives et du sol bâtiment 65, à réaliser en une seule fois;
option 6 : le nettoyage de la résidence bâtiment 21</v>
      </c>
      <c r="C13" t="str">
        <f>/HYGIENE TECHNIQUE</f>
        <v>/HYGIENE</v>
      </c>
      <c r="D13" t="str">
        <v>/HYGIENE TECHNIQUE</v>
      </c>
      <c r="E13" t="b">
        <v>0</v>
      </c>
      <c r="F13" t="str">
        <v/>
      </c>
      <c r="G13" t="b">
        <v>0</v>
      </c>
    </row>
    <row r="14" xml:space="preserve">
      <c r="A14">
        <v>15070570</v>
      </c>
      <c r="B14" t="str" xml:space="preserve">
        <v xml:space="preserve">mission d'assistance à maîtrise d'ouvrage pour la création d'un réseau de chaleur bois sur la commune de issoire (63) dans le cadre de la mise en place d'une Délégation de Service Public (Dsp) de type concession dans l'objectif de favoriser le développement des énergies renouvelables, la ville de issoire a engagé une réflexion relative à la mise en place d'une chaufferie bois avec réseau de chaleur implantée sur son territoire. La réalisation d'une étude de faisabilité par le cabinet CLER Ingénierie en 2011, a permis la présentation d'un projet (scénario 1) dont les principales caractéristiques sont les suivantes :
- Puissance bois : 6,7 MW
- Réseau de chaleur : 8 600 m /36 sous-stations
- Besoins utiles : 30 000 Mwh/An
Dans le cadre de l'exploitation d'une Service Public de distribution d</v>
      </c>
      <c r="C14" t="str">
        <v>/BTP</v>
      </c>
      <c r="D14" t="str">
        <v>/BTP</v>
      </c>
      <c r="E14" t="b">
        <v>1</v>
      </c>
      <c r="F14" t="str">
        <v/>
      </c>
      <c r="G14" t="b">
        <v>0</v>
      </c>
    </row>
    <row r="15">
      <c r="A15">
        <v>15117080</v>
      </c>
      <c r="B15" t="str">
        <v>Marché à bons de commande pour le débroussaillement et l'entretien des parcelles gérées par la CAVEM Marché à bons de commande pour le débroussaillement et l'entretien des parcelles gérées par la CAVEM</v>
      </c>
      <c r="C15" t="str">
        <v>/BTP</v>
      </c>
      <c r="D15" t="str">
        <v>/BTP</v>
      </c>
      <c r="E15" t="b">
        <v>1</v>
      </c>
      <c r="F15" t="str">
        <v/>
      </c>
      <c r="G15" t="b">
        <v>0</v>
      </c>
    </row>
    <row r="16" xml:space="preserve">
      <c r="A16">
        <v>15177248</v>
      </c>
      <c r="B16" t="str" xml:space="preserve">
        <v xml:space="preserve">GESTION ET ANIMATION DES MUSEE ET SITE GALLO-ROMAINS DU FA A BARZAN - CHARENTEMARITIME Etendue des besoins à satisfaire : l'objet du présent marché est d'assurer la gestion et d'accompagner le développement du site archéologique du Fâ à travers notamment :
- l'ouverture du site (musée et parcours extérieur) pour mettre en oeuvre les activités proposées ;
- l'accueil de tous les publics, individuels, groupes (scolaires et individuels) et la mise en oeuvre des prestations de visite (libres et guidées) ; 
- l'élaboration et la mise en oeuvre d'un programme annuel d'animations culturelles et d'activités pédagogiques ;
- la gestion administrative, financière et logistique des opérations archéologiques programmées
- prestation supplémentaire ou alternative) ;
- la maintenance courante et le peti</v>
      </c>
      <c r="C16" t="str">
        <v>/BTP</v>
      </c>
      <c r="D16" t="str">
        <v>/INDUSTRIE</v>
      </c>
      <c r="E16" t="b">
        <v>0</v>
      </c>
      <c r="F16" t="str">
        <v/>
      </c>
      <c r="G16" t="b">
        <v>0</v>
      </c>
    </row>
    <row r="17" xml:space="preserve">
      <c r="A17">
        <v>15224182</v>
      </c>
      <c r="B17" t="str" xml:space="preserve">
        <v xml:space="preserve">Formation "Agent de propreté et d'hygiène" Lors des entretiens d'accompagnement, des agents en CAE ont avancé un projet professionnel dans le secteur de l'entretien des locaux. Il s'agit pour certains de la consolidation d'acquis professionnels et pour d'autres d'aborder les techniques de base du métier.Cette formation permettra aux agents d'améliorer leur employabilité et donc de favoriser leur retour à l'emploi.
La Ville du Havre souhaite mettre en place une formation " Agent de propreté et d'hygiène " s'adressant à un groupe d'un minimum de 5 personnes et d'un maximum de 10 personnes, partageant le même projet professionnel. Les agents concernés peuvent avoir des niveaux de compétences différents.</v>
      </c>
      <c r="C17" t="str">
        <f>/DROIT &amp; SOCIETE</f>
        <v>/HYGIENE TECHNIQUE</v>
      </c>
      <c r="D17" t="str">
        <v>/CIRCULATION</v>
      </c>
      <c r="E17" t="b">
        <v>0</v>
      </c>
      <c r="F17" t="str">
        <v/>
      </c>
      <c r="G17" t="b">
        <v>0</v>
      </c>
    </row>
    <row r="18" xml:space="preserve">
      <c r="A18">
        <v>15434807</v>
      </c>
      <c r="B18" t="str" xml:space="preserve">
        <v xml:space="preserve">Analyse d'opérations de construction pour intégration dans la base de données oscimes(r Le présent marché a pour objet l'analyse d'opérations de construction d'établissements de santé et médico-sociaux pour intégration dans la base de données oscimes(r), créée et exploitée conjointement par l'anap et les chu.
Il s'agit d'analyser des opérations de construction en santé (surfaces et coûts de construction) pour alimenter une base de données structurée et représentative d'opérations récentes réalisées ou en cours de réalisation au sein des établissements de santé (es) et médico-sociaux (esms) publics et privés</v>
      </c>
      <c r="C18" t="str">
        <f>/INFORMATIQUE</f>
        <v>/BTP</v>
      </c>
      <c r="D18" t="str">
        <v>/DROIT &amp; SOCIETE</v>
      </c>
      <c r="E18" t="b">
        <v>0</v>
      </c>
      <c r="F18" t="str">
        <v/>
      </c>
      <c r="G18" t="b">
        <v>0</v>
      </c>
    </row>
    <row r="19" xml:space="preserve">
      <c r="A19">
        <v>15472166</v>
      </c>
      <c r="B19" t="str" xml:space="preserve">
        <v xml:space="preserve">Marché à bons de commande pour le nettoyage, le curage et l'entretien de cours d'eau Montant total des commandes pour la période initiale du marché (montant identique pour chaque période de reconduction) :
Minimum HT 100 000,00 euros Maximum HT 200 000,00 euros</v>
      </c>
      <c r="C19" t="str">
        <v>/BTP</v>
      </c>
      <c r="D19" t="str">
        <v>/DROIT &amp; SOCIETE</v>
      </c>
      <c r="E19" t="b">
        <v>0</v>
      </c>
      <c r="F19" t="str">
        <v/>
      </c>
      <c r="G19" t="b">
        <v>0</v>
      </c>
    </row>
    <row r="20">
      <c r="A20">
        <v>15527937</v>
      </c>
      <c r="B20" t="str">
        <v>nettoyage et entretien ménager des parties communes des locaux administratifs des unités de la région de gendarmerie de Picardie, sur le secteur d'Amiens.</v>
      </c>
      <c r="C20" t="str">
        <v>/HYGIENE TECHNIQUE</v>
      </c>
      <c r="D20" t="str">
        <v>/HYGIENE TECHNIQUE</v>
      </c>
      <c r="E20" t="b">
        <v>1</v>
      </c>
      <c r="F20" t="str">
        <v/>
      </c>
      <c r="G20" t="b">
        <v>0</v>
      </c>
    </row>
    <row r="21">
      <c r="A21">
        <v>15615506</v>
      </c>
      <c r="B21" t="str">
        <v>Accompagnement stratégique et création de l'identité visuelle et des supports de communication du Conseil Départemental de l'Ariège</v>
      </c>
      <c r="C21" t="str">
        <v>/COMMUNICATION</v>
      </c>
      <c r="D21" t="str">
        <v>/COMMUNICATION</v>
      </c>
      <c r="E21" t="b">
        <v>1</v>
      </c>
      <c r="F21" t="str">
        <v/>
      </c>
      <c r="G21" t="b">
        <v>0</v>
      </c>
    </row>
    <row r="22">
      <c r="A22">
        <v>15662916</v>
      </c>
      <c r="B22" t="str">
        <v>Entretien des espaces verts individuels sur divers groupes de la Seine-Maritime - Marché réservé</v>
      </c>
      <c r="C22" t="str">
        <f>/DROIT &amp; SOCIETE</f>
        <v>/BTP</v>
      </c>
      <c r="D22" t="str">
        <v>/HYGIENE TECHNIQUE</v>
      </c>
      <c r="E22" t="b">
        <v>0</v>
      </c>
      <c r="F22" t="str">
        <v/>
      </c>
      <c r="G22" t="b">
        <v>0</v>
      </c>
    </row>
    <row r="23" xml:space="preserve">
      <c r="A23">
        <v>15838744</v>
      </c>
      <c r="B23" t="str" xml:space="preserve">
        <v xml:space="preserve">16063 - réhabilitation stand de tir réhabilitation stand de tir Saint Maixent (79) 
- Réhabilitation de la butte de tir avec mise en place de plaques de blindage
Saint Maixent (79) - Réhabilitation de la butte de tir avec mise en place de plaques de blindage</v>
      </c>
      <c r="C23" t="str">
        <f>/ENVIRONNEMENT</f>
        <v>/BTP</v>
      </c>
      <c r="D23" t="str">
        <v>/ENVIRONNEMENT</v>
      </c>
      <c r="E23" t="b">
        <v>0</v>
      </c>
      <c r="F23" t="str">
        <v/>
      </c>
      <c r="G23" t="b">
        <v>0</v>
      </c>
    </row>
    <row r="24" xml:space="preserve">
      <c r="A24">
        <v>15846169</v>
      </c>
      <c r="B24" t="str" xml:space="preserve">
        <v xml:space="preserve">  autoroute A8 - section la turbie / frontiere italienne - amelioration de l'insertion de la bretelle de l'echangeur de menton - elargissement et renforcement du viaduc de cabrolles nord - renforcement du viaduc de carei sud   renforcement par precontrainte additionnelle du tablier du viaduc de cabrolles nord et du tablier du viaduc de carei sud-
elargissement structurel du tablier du viaduc de cabrolles nord
  charpente metallique pour elargissement et renforcement de tablier (825 tonnes)-
precontrainte additionnelle et de clouage (111 tonnes)-
beton arme pour structure d'elargissement (640 M3</v>
      </c>
      <c r="C24" t="str">
        <v>/BTP</v>
      </c>
      <c r="D24" t="str">
        <v>/BTP</v>
      </c>
      <c r="E24" t="b">
        <v>1</v>
      </c>
      <c r="F24" t="str">
        <v/>
      </c>
      <c r="G24" t="b">
        <v>0</v>
      </c>
    </row>
    <row r="25" xml:space="preserve">
      <c r="A25">
        <v>15872156</v>
      </c>
      <c r="B25" t="str" xml:space="preserve">
        <v xml:space="preserve">Gestion technique et exploitation du Barrage de Montbel Le prestataire devra :
- Gérer avec efficience et rigueur un ouvrage aux multiples usages, et une ressource dont les enjeux économiques, sociaux et environnementaux ne cesseront de s'accroître dans un environnement réglementaire de plus en plus complexe ;
- Veiller à l'équilibre interdépartemental de l'usage de ces quotas en étroite concertation avec le gestionnaire de l'AHL en l'occurrence avec l'IEMN. Cet équilibre intègrera une gestion homogène des lâchers dans l'Hers-Vif pour la compensation d'irrigation sur les trois départements (Ariège, Aude, Haute-Garonne) et une gestion optimale des transferts sur la branche AHL qui serviront à ajuster cet équilibre ;
- Respecter les quotas de répartition entre départements en optimisant le v</v>
      </c>
      <c r="C25" t="str">
        <v>/BTP</v>
      </c>
      <c r="D25" t="str">
        <v>/ENVIRONNEMENT</v>
      </c>
      <c r="E25" t="b">
        <v>0</v>
      </c>
      <c r="F25" t="str">
        <v/>
      </c>
      <c r="G25" t="b">
        <v>0</v>
      </c>
    </row>
    <row r="26" xml:space="preserve">
      <c r="A26">
        <v>15893171</v>
      </c>
      <c r="B26" t="str" xml:space="preserve">
        <v xml:space="preserve">marché à bons de commande 2016-2019 : Contrôle annuel des matériels et systèmes de lutte contre l'incendie, formation, achat de matériel neuf. le parc des extincteurs de la Communauté de Communes du Clermontois comprend 249 extincteurs mobiles répartis sur 23 sites (voir liste et descriptif des extincteurs par site en annexe 1 du Cctp) et un dispositif de détection extinction automatique des pompes à carburants situé dans l'enceinte du service propreté.
la vérification des extincteurs sera réalisée conformément au guide de maintenance édité par le comité national du matériel d'incendie et de secours (Cnmis) et la norme NFS 61919 de juillet 2004 préconisant une vérification techniques annuelle. Pour les extincteurs eau et poudre, une maintenance additionnelle approfondie (Maa) la 5eme et 15</v>
      </c>
      <c r="C26" t="str">
        <v>/BTP</v>
      </c>
      <c r="D26" t="str">
        <v>/BTP</v>
      </c>
      <c r="E26" t="b">
        <v>1</v>
      </c>
      <c r="F26" t="str">
        <v/>
      </c>
      <c r="G26" t="b">
        <v>0</v>
      </c>
    </row>
    <row r="27">
      <c r="A27">
        <v>15944033</v>
      </c>
      <c r="B27" t="str">
        <v>Extension du système de vidéo-protection urbaine de la Ville de Magny-Le-Hongre Ce marché englobe les travaux de génie civil pour l'installation du système et la fourniture des articles du système de vidéo protection. La Commune de Magny-le-Hongre souhaite continuer à accroitre son périmètre vidéo protégé dans un secteur en constante évolution (projet acté en 2016 et projets futurs sur années N). En 2016, il sera mis en place sur 5 secteurs de la Commune, 7 nouveaux points de captures et selon la nature des sites, différents types de capteurs d'images implantés sur les axes stratégiques</v>
      </c>
      <c r="C27" t="str">
        <v>/BTP</v>
      </c>
      <c r="D27" t="str">
        <v>/BTP</v>
      </c>
      <c r="E27" t="b">
        <v>1</v>
      </c>
      <c r="F27" t="str">
        <v/>
      </c>
      <c r="G27" t="b">
        <v>0</v>
      </c>
    </row>
    <row r="28">
      <c r="A28">
        <v>15959651</v>
      </c>
      <c r="B28" t="str">
        <v>fourniture de carburant par cartes accréditives et services annexes</v>
      </c>
      <c r="C28" t="str">
        <v>/ENERGIE</v>
      </c>
      <c r="D28" t="str">
        <v>/ENERGIE</v>
      </c>
      <c r="E28" t="b">
        <v>1</v>
      </c>
      <c r="F28" t="str">
        <v/>
      </c>
      <c r="G28" t="b">
        <v>0</v>
      </c>
    </row>
    <row r="29">
      <c r="A29">
        <v>15962848</v>
      </c>
      <c r="B29" t="str">
        <v>DSSFBS16B00286 - Approvisionnement de connecteurs électriques de marques diverses ou équivalent pour les bâtiments de la marine nationale</v>
      </c>
      <c r="C29" t="str">
        <f>/TRANSPORT</f>
        <v>/INDUSTRIE</v>
      </c>
      <c r="D29" t="str">
        <v>/INDUSTRIE</v>
      </c>
      <c r="E29" t="b">
        <v>0</v>
      </c>
      <c r="F29" t="str">
        <v/>
      </c>
      <c r="G29" t="b">
        <v>0</v>
      </c>
    </row>
    <row r="30">
      <c r="A30">
        <v>15960424</v>
      </c>
      <c r="B30" t="str">
        <v>mission de contrôle technique pour des opérations sur les bâtiments de la ville du Havre mission de contrôle technique pour des opérations sur les bâtiments de la ville du Havre</v>
      </c>
      <c r="C30" t="str">
        <v>/BTP</v>
      </c>
      <c r="D30" t="str">
        <v>/BTP</v>
      </c>
      <c r="E30" t="b">
        <v>1</v>
      </c>
      <c r="F30" t="str">
        <v/>
      </c>
      <c r="G30" t="b">
        <v>0</v>
      </c>
    </row>
    <row r="31">
      <c r="A31">
        <v>15962992</v>
      </c>
      <c r="B31" t="str">
        <v>TRAVAUX D'INSTALLATION, SUIVI, ENTRETIEN ET REPARATION DES HYDRANTS SUR LE TERRITOIRE DE LA COMMUNE DE SAINT-JOSEPH Les prestations, objet du présent marché, concernent les travaux d'installation, suivi, entretien et réparation des hydrants sur le territoire de la Commune de Saint-Joseph</v>
      </c>
      <c r="C31" t="str">
        <v>/BTP</v>
      </c>
      <c r="D31" t="str">
        <v>/BTP</v>
      </c>
      <c r="E31" t="b">
        <v>1</v>
      </c>
      <c r="F31" t="str">
        <v/>
      </c>
      <c r="G31" t="b">
        <v>0</v>
      </c>
    </row>
    <row r="32" xml:space="preserve">
      <c r="A32">
        <v>15972349</v>
      </c>
      <c r="B32" t="str" xml:space="preserve">
        <v xml:space="preserve">contrôle extérieur des travaux de terrassements, assainissement, chaussées, ouvrages d'art et équipements. les prestations concernent le contrôle extérieur des travaux de terrassements, assainissement, chaussées, ouvrages d'art et équipements sur le réseau routier national de la Région Bretagne.
Le marché à bons de commande, sur une durée de 24 mois, sera multi-attributaire. Le nombre maximum d'attributaires sera de trois (3).
les prestations pourront être réalisées de jour et/ou de nuit. Le nombre maximal de chantiers (et donc les prestations de contrôle de travaux) pouvant se dérouler simultanément, indépendamment du fait qu'ils se déroulent de jour et / ou de nuit, est de 3.</v>
      </c>
      <c r="C32" t="str">
        <v>/BTP</v>
      </c>
      <c r="D32" t="str">
        <v>/BTP</v>
      </c>
      <c r="E32" t="b">
        <v>1</v>
      </c>
      <c r="F32" t="str">
        <v/>
      </c>
      <c r="G32" t="b">
        <v>0</v>
      </c>
    </row>
    <row r="33" xml:space="preserve">
      <c r="A33">
        <v>16003192</v>
      </c>
      <c r="B33" t="str" xml:space="preserve">
        <v xml:space="preserve">CONTROLE DES INSTALLATIONS DE LEVAGE ET DE PORTES AUTOMATIQUES, ASSISTANCE A MAITRISE D'OUVRAGE ET MISSION DE MAITRISE D'OeUVRE DANS LE CADRE DE TRAVAUX POUR LES ETABLISSEMENTS DU CCAS ET DU CTMR La présente consultation concerne : le contrôle des installations de levage et de portes automatiques, assistance à maîtrise d'ouvrage et mission de maîtrise d'oeuvre dans le cadre de travaux pour les établissements du CCAS et du CTMR.
Cette consultation a fait l'objet, au préalable, d'un groupement de commandes entre le CCAS et le CTMR
conformément à la délibération en date du 11 mars 2016 pris par le conseil d'administration du CCAS et par la délibération en date du 11 mars 2016 pris par le conseil d'administration du CTMR.
Il a été acté que le CCAS serait le coordonnateur du groupement de comma</v>
      </c>
      <c r="C33" t="str">
        <f>/BTP</f>
        <v>/INDUSTRIE</v>
      </c>
      <c r="D33" t="str">
        <v>/BTP</v>
      </c>
      <c r="E33" t="b">
        <v>0</v>
      </c>
      <c r="F33" t="str">
        <v/>
      </c>
      <c r="G33" t="b">
        <v>0</v>
      </c>
    </row>
    <row r="34">
      <c r="A34">
        <v>16051381</v>
      </c>
      <c r="B34" t="str">
        <v>Entretien des réseaux d'eaux usées et d'eaux pluviales des bâtiments communaux et autres installations communales</v>
      </c>
      <c r="C34" t="str">
        <v>/HYGIENE TECHNIQUE</v>
      </c>
      <c r="D34" t="str">
        <v>/HYGIENE TECHNIQUE</v>
      </c>
      <c r="E34" t="b">
        <v>1</v>
      </c>
      <c r="F34" t="str">
        <v/>
      </c>
      <c r="G34" t="b">
        <v>0</v>
      </c>
    </row>
    <row r="35">
      <c r="A35">
        <v>16090084</v>
      </c>
      <c r="B35" t="str">
        <v>Installation, télémaintenance et entretien des systèmes d'alarme intrusion des bâtiments communaux</v>
      </c>
      <c r="C35" t="str">
        <v>/BTP</v>
      </c>
      <c r="D35" t="str">
        <v>/BTP</v>
      </c>
      <c r="E35" t="b">
        <v>1</v>
      </c>
      <c r="F35" t="str">
        <v/>
      </c>
      <c r="G35" t="b">
        <v>0</v>
      </c>
    </row>
    <row r="36" xml:space="preserve">
      <c r="A36">
        <v>16259544</v>
      </c>
      <c r="B36" t="str" xml:space="preserve">
        <v xml:space="preserve">Prestations d'entretien du patrimoine arboré : élagage et abattage Taille douce, taille de réduction - sujet d'un diamètre de 51 à 75 cm - nombre annuel de sujets : 138. Taille d'entretien des formes architecturées - taille sur des têtes de chat et de prolongement - nombre annuel de sujets : 100. Abattage d'arbre - avec démontage et avec essouchement - sujet d'un diamètre de 76 à 101 cm - nombre annuel de sujets : 5
Valeur totale estimée : Valeur hors TVA : 1 400 000 euros</v>
      </c>
      <c r="C36" t="str">
        <v>/BTP</v>
      </c>
      <c r="D36" t="str">
        <v>/BTP</v>
      </c>
      <c r="E36" t="b">
        <v>1</v>
      </c>
      <c r="F36" t="str">
        <v/>
      </c>
      <c r="G36" t="b">
        <v>0</v>
      </c>
    </row>
    <row r="37">
      <c r="A37">
        <v>16268633</v>
      </c>
      <c r="B37" t="str">
        <v>restauration du porche et aménagement des abords de l'église St Julien et Ste Basilisse sur la Commune déléguée de Brenac -11 500 Quillan</v>
      </c>
      <c r="C37" t="str">
        <v>/BTP</v>
      </c>
      <c r="D37" t="str">
        <v>/BTP</v>
      </c>
      <c r="E37" t="b">
        <v>1</v>
      </c>
      <c r="F37" t="str">
        <v/>
      </c>
      <c r="G37" t="b">
        <v>0</v>
      </c>
    </row>
    <row r="38" xml:space="preserve">
      <c r="A38">
        <v>16274242</v>
      </c>
      <c r="B38" t="str" xml:space="preserve">
        <v xml:space="preserve">Concession de service public pour la gestion de la centrale de réservation et la commercialisation des activités de la station de TIGNES Par une délibération du 4 mai 2016, le conseil municipal de TIGNES a décidé de confier à un tiers, par le biais d'un contrat de régie intéressée, la gestion de de la centrale de réservation ainsi que de l'activité de commercialisation d'activités pouvant être effectuées au sein de la Commune de TIGNES.
Le régisseur intéressé, responsable du fonctionnement du service, l'exploite à ses risques et périls dans le respect des obligations fixées au présent cahier des charges et dans le respect des dispositions légales et réglementaires applicables en la matière
Quantité ou étendue
Valeur estimée hors TVA : 4 000 000,00 Euros</v>
      </c>
      <c r="C38" t="str">
        <v>/BTP</v>
      </c>
      <c r="D38" t="str">
        <v>/BTP</v>
      </c>
      <c r="E38" t="b">
        <v>1</v>
      </c>
      <c r="F38" t="str">
        <v/>
      </c>
      <c r="G38" t="b">
        <v>0</v>
      </c>
    </row>
    <row r="39" xml:space="preserve">
      <c r="A39">
        <v>16274243</v>
      </c>
      <c r="B39" t="str" xml:space="preserve">
        <v xml:space="preserve">Concession de service public pour la gestion des installations sportives, culturelles et de loisirs de la Commune de TIGNES Par une délibération du 4 mai 2016, le conseil municipal de TIGNES a décidé de confier à un tiers, par le biais d'un contrat de régie intéressée, la gestion des installations sportives, culturelles et de loisirs de la Commune.
Le régisseur intéressé, responsable du fonctionnement du service, l'exploite à ses risques et périls dans le respect des obligations fixées au cahier des charges et dans le respect des dispositions légales et réglementaires applicables en la matière.</v>
      </c>
      <c r="C39" t="str">
        <v>/BTP</v>
      </c>
      <c r="D39" t="str">
        <v>/BTP</v>
      </c>
      <c r="E39" t="b">
        <v>1</v>
      </c>
      <c r="F39" t="str">
        <v/>
      </c>
      <c r="G39" t="b">
        <v>0</v>
      </c>
    </row>
    <row r="40" xml:space="preserve">
      <c r="A40">
        <v>16345914</v>
      </c>
      <c r="B40" t="str" xml:space="preserve">
        <v xml:space="preserve">concours restreint de maîtrise d'oeuvre sur ESQUISSE PLUS pour la reconstruction de l'Hôtel de Ville et des Ateliers Municipaux Réalisation d'un nouvel Hôtel de Ville rue Schoelcher, dans la commune de Rivière-Salée (Collectivité de Martinique
La partie de l'enveloppe financière affectée aux travaux est estimée à XX euros HTVA. 
Ce montant est calculé sur la base d'un Bâtiment sur 4 niveaux - de 1760 mètres carrés de Surface Utile/ 2 200 m2 Surface Plancher , des ateliers avec un Bâtiment en Rez-de-Chaussée de 220 mètres carrés Surface Utile/ 260 m2 Surface Plancher. 
Une réflexion globale sera également menée sur les espaces extérieurs
Eléments de mission à confier: ESQ (réalisé dans le cadre de la présente procédure), aps-apdpro-exe-act-det-aor. Missions complémentaires : Cette mission i</v>
      </c>
      <c r="C40" t="str">
        <f>/ENVIRONNEMENT</f>
        <v>/BTP</v>
      </c>
      <c r="D40" t="str">
        <v>/BTP</v>
      </c>
      <c r="E40" t="b">
        <v>0</v>
      </c>
      <c r="F40" t="str">
        <v/>
      </c>
      <c r="G40" t="b">
        <v>0</v>
      </c>
    </row>
    <row r="41">
      <c r="A41">
        <v>16391501</v>
      </c>
      <c r="B41" t="str">
        <v>Maîtrise d'oeuvre pour la construction d'un réseau de chaleur Bois Energie sur le site de la Gobinière à Orvault</v>
      </c>
      <c r="C41" t="str">
        <v>/BTP</v>
      </c>
      <c r="D41" t="str">
        <v>/BTP</v>
      </c>
      <c r="E41" t="b">
        <v>1</v>
      </c>
      <c r="F41" t="str">
        <v/>
      </c>
      <c r="G41" t="b">
        <v>0</v>
      </c>
    </row>
    <row r="42" xml:space="preserve">
      <c r="A42">
        <v>16136908</v>
      </c>
      <c r="B42" t="str" xml:space="preserve">
        <v xml:space="preserve">Marché de maîtrise d’oeuvre pour la création de la Cité du Vitrail à l’Hôtel-Dieu-le-Comte à Troyes Ce marché a pour objet de confier une mission de maîtrise d’oeuvre de base avec études d’exécution (EXE) uniquement pour certains lots structure, courants forts et faibles, chauffage, ventilation, plomberie et éclairage, et avec la mission OPC, au sens de la loi MOP, de son décret d’application du 29 novembre 1993 et de l’arrêté du 21 décembre 1993.
L’opération a pour objet de rénover les locaux de l’aile ouest de l’Hôtel-Dieu-le-Comte, la Chapelle, le porche d’entrée et la cour du musée de la pharmacie, en vue d’y accueillir la Cité du Vitrail Ce patrimoine immobilier d’une surface d’environ 3 000 m² et partiellement, classé monument historique, a déjà fait l’objet d’une rénovation partiell</v>
      </c>
      <c r="C42" t="str">
        <f>/CULTURE</f>
        <v>/BTP</v>
      </c>
      <c r="D42" t="str">
        <v>/BTP</v>
      </c>
      <c r="E42" t="b">
        <v>0</v>
      </c>
      <c r="F42" t="str">
        <v/>
      </c>
      <c r="G42" t="b">
        <v>0</v>
      </c>
    </row>
    <row r="43">
      <c r="A43">
        <v>16555220</v>
      </c>
      <c r="B43" t="str">
        <v>Assistance à Maîtrise d'Ouvrage pour la définition, le lancement et la mise en oeuvre du marché "Réseau Régional ASTER/R3LR" définir le cadre technique et partenarial de son prochain réseau régional issu de la fusion des réseaux ASTER et R3LR ;assister la Région dans la passation du marché de service correspondant ;assurer la mise en oeuvre et le suivi du marché de service pour le périmètre relevant de la Région et d'assurer une interface entre la Région et les différents acteurs concernés</v>
      </c>
      <c r="C43" t="str">
        <v>/INFORMATIQUE</v>
      </c>
      <c r="D43" t="str">
        <v>/DROIT &amp; SOCIETE</v>
      </c>
      <c r="E43" t="b">
        <v>0</v>
      </c>
      <c r="F43" t="str">
        <v/>
      </c>
      <c r="G43" t="b">
        <v>0</v>
      </c>
    </row>
    <row r="44">
      <c r="A44">
        <v>16596531</v>
      </c>
      <c r="B44" t="str">
        <v>prestations restauration scolaire</v>
      </c>
      <c r="C44" t="str">
        <v>/RESTAURATION</v>
      </c>
      <c r="D44" t="str">
        <v>/RESTAURATION</v>
      </c>
      <c r="E44" t="b">
        <v>1</v>
      </c>
      <c r="F44" t="str">
        <v/>
      </c>
      <c r="G44" t="b">
        <v>0</v>
      </c>
    </row>
    <row r="45">
      <c r="A45">
        <v>16631961</v>
      </c>
      <c r="B45" t="str">
        <v>Maintenance des réseaux d'assainissement</v>
      </c>
      <c r="C45" t="str">
        <v>/BTP</v>
      </c>
      <c r="D45" t="str">
        <v>/BTP</v>
      </c>
      <c r="E45" t="b">
        <v>1</v>
      </c>
      <c r="F45" t="str">
        <v/>
      </c>
      <c r="G45" t="b">
        <v>0</v>
      </c>
    </row>
    <row r="46">
      <c r="A46">
        <v>16691318</v>
      </c>
      <c r="B46" t="str">
        <v>MISSION DE COORDINATION EN MATIERE DE SECURITE ET DE PROTECTION DE LA SANTE EN CATEGORIE 2 ET 3 POUR LES CHANTIERS DE RENOUVELLEMENT DE RESEAUX D'EAU ET D'ASSAINISSEMENT</v>
      </c>
      <c r="C46" t="str">
        <v>/BTP</v>
      </c>
      <c r="D46" t="str">
        <v>/BTP</v>
      </c>
      <c r="E46" t="b">
        <v>1</v>
      </c>
      <c r="F46" t="str">
        <v/>
      </c>
      <c r="G46" t="b">
        <v>0</v>
      </c>
    </row>
    <row r="47" xml:space="preserve">
      <c r="A47">
        <v>16790624</v>
      </c>
      <c r="B47" t="str" xml:space="preserve">
        <v xml:space="preserve">Services d'aménagement foncier, agricole et forestier dans les communes de Socx, Bissezeele, Quaëdypre avec extension sur le territoire des communes de Crochte et Esquelbecq. Suite article 'Caractéristiques principales':
Le périmètre de l'opération représente une superficie d'environ 1 420 hectares.
Les prestations sont décomposées en quatre (4) phases techniques:
- phase technique 1: classement et établissement du plan de base,
- phase technique 2: étude du projet,
- phase technique 3: Commission départementale d'aménagement foncier,
- phase technique 4: documents définitifs</v>
      </c>
      <c r="C47" t="str">
        <f>/BTP</f>
        <v>/DROIT &amp; SOCIETE</v>
      </c>
      <c r="D47" t="str">
        <v>/DROIT &amp; SOCIETE</v>
      </c>
      <c r="E47" t="b">
        <v>0</v>
      </c>
      <c r="F47" t="str">
        <v/>
      </c>
      <c r="G47" t="b">
        <v>0</v>
      </c>
    </row>
    <row r="48" xml:space="preserve">
      <c r="A48">
        <v>16846890</v>
      </c>
      <c r="B48" t="str" xml:space="preserve">
        <v xml:space="preserve">TRAVAUX DE DECONSTRUCTION - Année 2017 et éventuellement 2018-2019-2020 marché à bons de commande d'un montant minimum et maximum annuel (H.T.) compris entre 40.000 et 300.000 euro(s) (H.T.) (quarante mille euros hors taxe et trois cent mille euros hors taxe)
Quantités (fournitures et services), nature et étendue (travaux) : voir le cahier des charges</v>
      </c>
      <c r="C48" t="str">
        <v>/BTP</v>
      </c>
      <c r="D48" t="str">
        <v>/ASSURANCE</v>
      </c>
      <c r="E48" t="b">
        <v>0</v>
      </c>
      <c r="F48" t="str">
        <v/>
      </c>
      <c r="G48" t="b">
        <v>0</v>
      </c>
    </row>
    <row r="49">
      <c r="A49">
        <v>16871693</v>
      </c>
      <c r="B49" t="str">
        <v>DELEGATION DE SERVICE PUBLIC RELATIVE A L?ETABLISSEMENT ET L?EXPLOITATION D'UN RESEAU DE COMMUNICATIONS ELECTRONIQUES A TRES HAUT DEBIT La délégation de service public envisagée prendra la forme d'une concession de travaux et de service public pour la conception, la réalisation, le financement et l'exploitation d'infrastructures de communications électroniques sur le territoire de la Gironde, en cohérence avec les autres réseaux d'initiative publique présents sur le territoire ou sur les départements limitrophes. Elle inclut également la reprise en affermage et l'évolution du RIP 1 G</v>
      </c>
      <c r="C49" t="str">
        <v>/BTP</v>
      </c>
      <c r="D49" t="str">
        <v>/BTP</v>
      </c>
      <c r="E49" t="b">
        <v>1</v>
      </c>
      <c r="F49" t="str">
        <v/>
      </c>
      <c r="G49" t="b">
        <v>0</v>
      </c>
    </row>
    <row r="50">
      <c r="A50">
        <v>16871940</v>
      </c>
      <c r="B50" t="str">
        <v>Concession de service public pour la gestion et l'exploitation du golf municipal Les prestations confiées à l'exploitant incluent : - La gestion administrative et financière du service,- L?exploitation du golf selon les modalités prévues au contrat,- Le maintien en parfait état de fonctionnement des ouvrages et le renouvellement du matériel et installations dans les conditions prévues au contrat.L?exploitant devra reprendre le personnel soumis à l'obligation de reprise prévue par l'article L.1224-1 du Code du travail et les dispositions particulières de la convention collective applicableLe golf comprend un parcours 18 trous, un practice de 18 postes, une zone de petits jeux et d'initiation ainsi qu?un bâtiment accueillant le pro-shop, des vestiaires et locaux annexes, ainsi qu?un bar-rest</v>
      </c>
      <c r="C50" t="str">
        <v>/BTP</v>
      </c>
      <c r="D50" t="str">
        <v>/BTP</v>
      </c>
      <c r="E50" t="b">
        <v>1</v>
      </c>
      <c r="F50" t="str">
        <v/>
      </c>
      <c r="G50" t="b">
        <v>0</v>
      </c>
    </row>
    <row r="51" xml:space="preserve">
      <c r="A51">
        <v>16884389</v>
      </c>
      <c r="B51" t="str" xml:space="preserve">
        <v xml:space="preserve">F - électricité contrôle commande - domaine 3 - installations électriques (intervention, montage, déconstruction) dans les Centres Nucléaires de Production d'Électricité EDF Le système de qualification 'Électricité contrôle commande' couvre les natures d'activités (M) Montage sur site hors exploitation,(D) déconstruction et (I)Intervention sur site en exploitation sur le Parc Nucléaire Francais d'EDF,
Domaine 3: Installations électriques:
Sous-domaine 3.1: installations électriques (M, D, I)
Sous-domaine 3.2: traversées électriques du bâtiment réacteur; (M, D, I)
Sous-domaine 3.3: connectique K1 et K3 Ambiance Humide hors maintenance courante (M, D, I)
Sous-domaine 3.4: travaux électriques sensibles hors maintenance courante (M, D, I
Description par sous-domaine: (SD)
SD 3.1: Compren</v>
      </c>
      <c r="C51" t="str">
        <f>/INDUSTRIE</f>
        <v>/INFORMATIQUE</v>
      </c>
      <c r="D51" t="str">
        <v>/BTP</v>
      </c>
      <c r="E51" t="b">
        <v>0</v>
      </c>
      <c r="F51" t="str">
        <v/>
      </c>
      <c r="G51" t="b">
        <v>0</v>
      </c>
    </row>
    <row r="52" xml:space="preserve">
      <c r="A52">
        <v>16884746</v>
      </c>
      <c r="B52" t="str" xml:space="preserve">
        <v xml:space="preserve">F — Électricité contrôle commande — domaine 1 — Contrôle commande (intervention, montage, déconstruction) dans les Centres Nucléaires de Production d'Électricité EDF. Le système de qualification 'Électricité contrôle commande ' couvre les natures d'activités (M) Montage sur site hors exploitation,(D) déconstruction et (I)Intervention sur site en exploitation sur le Parc Nucléaire Francais d'EDF,
Domaine 1: Contrôle commande:
Sous-domaine 1.1: enregistreurs (M, D, I)
Sous-domaine 1.2: instrumentation (M, D, I)
Sous-domaine 1.3: pilotage du réacteur: contrôle de la réactivité (M, D, I)
Sous-domaine 1.4: systèmes d'acquisition, de traitement et de transfert de données pour la conduite du process (M, D, I)
Sous-domaine 1.5: systèmes d'acquisition et de mesure en radioprotection (M, D, I)</v>
      </c>
      <c r="C52" t="str">
        <f>/BTP</f>
        <v>/INDUSTRIE</v>
      </c>
      <c r="D52" t="str">
        <v>/BTP</v>
      </c>
      <c r="E52" t="b">
        <v>0</v>
      </c>
      <c r="F52" t="str">
        <v/>
      </c>
      <c r="G52" t="b">
        <v>0</v>
      </c>
    </row>
    <row r="53" xml:space="preserve">
      <c r="A53">
        <v>16888190</v>
      </c>
      <c r="B53" t="str" xml:space="preserve">
        <v xml:space="preserve">F- chaudronnerie tuyauterie - domaine 11: prestation de maintenance intégrée - (intervention, montage, déconstruction) dans les centres nucléaires de production d'électricité EDF Le système de qualification 'chaudronnerie tuyauterie ' couvre les natures d'activités (M) Montage sur site hors exploitation, (D)Déconstruction et (I)Intervention sur site en exploitation sur le Parc nucléaire francais d'EDF, domaine 11:prestation de maintenance intégrée.
Sous-domaine 11.1: prestation de maintenance intégrée (M, D, I
Description par sous-domaine (SD)
Une entreprise ne peut se porter candidate sur l'activité de prestation de maintenance intégrée que si elle se porte candidate et est qualifiée sur un autre sous-domaine du système de qualification ' Chaudronnerie Tuyauterie ' .
Une prestation de </v>
      </c>
      <c r="C53" t="str">
        <f>/INDUSTRIE</f>
        <v>/BTP</v>
      </c>
      <c r="D53" t="str">
        <v>/BTP</v>
      </c>
      <c r="E53" t="b">
        <v>0</v>
      </c>
      <c r="F53" t="str">
        <v/>
      </c>
      <c r="G53" t="b">
        <v>0</v>
      </c>
    </row>
    <row r="54" xml:space="preserve">
      <c r="A54">
        <v>16895928</v>
      </c>
      <c r="B54" t="str" xml:space="preserve">
        <v xml:space="preserve">F - Machines tournantes — domaine 2: groupe de pompage (fabrication, études et/ou réparation en usine) matériels/composants sur les Centres nucléaires de production d'électricité EDF. Le système de qualification 'Machines Tournantes' couvre les natures d'activité fabrication (F), réalisation des études de conception/réalisation (E), réparation en usine (R) des matériels et composants suivants pour les Centres nucléaires de production d'électricité d'EDF:
Domaine 2: groupe de pompage.
Sous-domaine 2.1: autres pompes (E, F, R).
Sous-domaine 2.2: grilles et tambours filtrants (E, F, R).
Sous-domaine 2.3: moteurs basse tension (- 1000 V) (E, F, R).
Sous-domaine 2.4: moteurs haute tension (&gt; 1000 V) (E, F, R).
Sous-domaine 2.5: pompes centrifuges IPS IPD couplées à un moteur + 150 kW (E, </v>
      </c>
      <c r="C54" t="str">
        <v>/INDUSTRIE</v>
      </c>
      <c r="D54" t="str">
        <v>/DEFENSE - SURETE</v>
      </c>
      <c r="E54" t="b">
        <v>0</v>
      </c>
      <c r="F54" t="str">
        <v/>
      </c>
      <c r="G54" t="b">
        <v>0</v>
      </c>
    </row>
    <row r="55" xml:space="preserve">
      <c r="A55">
        <v>16896087</v>
      </c>
      <c r="B55" t="str" xml:space="preserve">
        <v xml:space="preserve">F - Machines tournantes — domaine 5: moyens de levage (fabrication, études et/ou réparation en usine) matériels/composants sur les Centres nucléaires de production d'électricité EDF. Le système de qualification 'Machines Tournantes' couvre les natures d'activité fabrication (F), réalisation des études de conception/réalisation (E), réparation en usine (R) des matériels et composants suivants pour les Centres nucléaires de production d'électricité d'EDF:
Domaine 5: moyens de levage.
Sous-domaine 5.1: chaîne PMC. (E, F, R).
Sous-domaine 5.2: ponts tournants classés haute sécurité (E, F, R).
Sous-domaine 5.3: ponts roulants classés haute sécurité (E, F, R).
Sous-domaine 5.4: ponts roulants non classés haute sécurité (E, F, R</v>
      </c>
      <c r="C55" t="str">
        <v>/INDUSTRIE</v>
      </c>
      <c r="D55" t="str">
        <v>/DEFENSE - SURETE</v>
      </c>
      <c r="E55" t="b">
        <v>0</v>
      </c>
      <c r="F55" t="str">
        <v/>
      </c>
      <c r="G55" t="b">
        <v>0</v>
      </c>
    </row>
    <row r="56" xml:space="preserve">
      <c r="A56">
        <v>16896186</v>
      </c>
      <c r="B56" t="str" xml:space="preserve">
        <v xml:space="preserve">F - Machines tournantes — domaine 3: groupe turbo-alternateur (fabrication, études et/ou réparation en usine) matériels/composants sur les Centres nucléaires de production d'électricité EDF. Le système de qualification 'Machines Tournantes' couvre les natures d'activité fabrication (F), réalisation des études de conception/réalisation (E), réparation en usine (R) des matériels et composants suivants pour les Centres nucléaires de production d'électricité d'EDF:
Domaine 3: groupe turbo-alternateur.
Sous-domaine 3.1: alternateur du GTA (E, F, R).
Sous-domaine 3.2: auxiliaires du GTA et de la TPA (E, F, R).
Sous-domaine 3.3: organes d'admission vapeur (E, F, R).
Sous-domaine 3.4: turbine principale (E, F, R</v>
      </c>
      <c r="C56" t="str">
        <v>/INDUSTRIE</v>
      </c>
      <c r="D56" t="str">
        <v>/INDUSTRIE</v>
      </c>
      <c r="E56" t="b">
        <v>1</v>
      </c>
      <c r="F56" t="str">
        <v/>
      </c>
      <c r="G56" t="b">
        <v>0</v>
      </c>
    </row>
    <row r="57" xml:space="preserve">
      <c r="A57">
        <v>16898961</v>
      </c>
      <c r="B57" t="str" xml:space="preserve">
        <v xml:space="preserve">F- Maintenance robinetterie - domaine 5 - robinets (intervention, montage, déconstruction) dans les Centres Nucléaires de production d'électricité EDF Le système de qualification 'Maintenance robinetterie' couvre les natures d'activités (M) montage sur site hors exploitation, (D) déconstruction et (I) intervention sur site en exploitation sur le Parc nucléaire francais d'EDF.
Domaine 5: Robinets:
Sous-domaine 5.1: Robinetterie électrique d'arrêt partie basse (M, D, I).
Sous-domaine 5.2: Robinetterie électrique d'arrêt partie haute (M, D, I).
Sous-domaine 5.3: Robinetterie électrique réglant partie basse (M, D, I).
Sous-domaine 5.4: Robinetterie électrique réglant partie haute (M, D, I).
Sous-domaine 5.5: Robinetterie pneumatique réglant (partie haute et basse) (M, D, I).
Sous-domain</v>
      </c>
      <c r="C57" t="str">
        <v>/BTP</v>
      </c>
      <c r="D57" t="str">
        <v>/BTP</v>
      </c>
      <c r="E57" t="b">
        <v>1</v>
      </c>
      <c r="F57" t="str">
        <v/>
      </c>
      <c r="G57" t="b">
        <v>0</v>
      </c>
    </row>
    <row r="58" xml:space="preserve">
      <c r="A58">
        <v>16899229</v>
      </c>
      <c r="B58" t="str" xml:space="preserve">
        <v xml:space="preserve">F- Maintenance robinetterie - domaine 2 - incendie (intervention, montage, déconstruction) dans les Centres nucléaires de production d'électricité EDF Le système de qualification 'Maintenance robinetterie' couvre les natures d'activités (M) montage sur site hors exploitation,(D) déconstruction et (I) intervention sur site en exploitation sur le Parc nucléaire francais d'EDF.
Domaine 2: Incendie:
Sous-domaine 2.1: Extincteurs (M, D, I).
Sous-domaine 2.2: Robinetterie et accessoires incendie (M, D, I
Conditions que doivent remplir les opérateurs économiques en vue de leur qualification:
Descriptions par sous-domaine (SD):
SD 1: Le sous-domaine comprend tous les types d'extincteur qui équipent les locaux industriels des CNPE.
SD 2: Comprend:
- Sprinklers;
- RIA;
- Poteaux;
- Robinet</v>
      </c>
      <c r="C58" t="str">
        <v>/BTP</v>
      </c>
      <c r="D58" t="str">
        <v>/BTP</v>
      </c>
      <c r="E58" t="b">
        <v>1</v>
      </c>
      <c r="F58" t="str">
        <v/>
      </c>
      <c r="G58" t="b">
        <v>0</v>
      </c>
    </row>
    <row r="59" xml:space="preserve">
      <c r="A59">
        <v>16905820</v>
      </c>
      <c r="B59" t="str" xml:space="preserve">
        <v xml:space="preserve">Concours de maitrise d'oeuvre pour la construction d'un équipement sportif rue Fernand Forest à Suresnes. Construction d'un équipement sportif rue Fernand Forest à Suresnes
L'équipement, d'une surface de plancher de 2 000 m2 environ comprendra une grande salle de gymnastique de 660 m2 et une salle polyvalente de 340 m2, ainsi que des locaux annexe de service (accueil, vestiaires sanitaires, stockage ?).
L'opération devra s'inscrire dans l'aménagement d'une parcelle où seront construits par ailleurs des logements et un équipement de petit enfance, confiés à un opérateur indépendant.
L'enveloppe financière prévisionnelle affectée aux travaux est estimée à 5 000 000 EUR HT</v>
      </c>
      <c r="C59" t="str">
        <f>/ENVIRONNEMENT</f>
        <v>/BTP</v>
      </c>
      <c r="D59" t="str">
        <v>/BTP</v>
      </c>
      <c r="E59" t="b">
        <v>0</v>
      </c>
      <c r="F59" t="str">
        <v/>
      </c>
      <c r="G59" t="b">
        <v>0</v>
      </c>
    </row>
    <row r="60">
      <c r="A60">
        <v>16925943</v>
      </c>
      <c r="B60" t="str">
        <v>Location longue durée de 51 véhicules neufs pour les services de Bretagne Sud Habitat. Location longue durée de 51 véhicules neufs pour les services de Bretagne Sud Habitat.</v>
      </c>
      <c r="C60" t="str">
        <v>/TRANSPORT</v>
      </c>
      <c r="D60" t="str">
        <v>/TRANSPORT</v>
      </c>
      <c r="E60" t="b">
        <v>1</v>
      </c>
      <c r="F60" t="str">
        <v/>
      </c>
      <c r="G60" t="b">
        <v>0</v>
      </c>
    </row>
    <row r="61">
      <c r="A61">
        <v>16967776</v>
      </c>
      <c r="B61" t="str">
        <v>marché à bons de commande de travaux de maconnerie.</v>
      </c>
      <c r="C61" t="str">
        <v>/BTP</v>
      </c>
      <c r="D61" t="str">
        <v>/BTP</v>
      </c>
      <c r="E61" t="b">
        <v>1</v>
      </c>
      <c r="F61" t="str">
        <v/>
      </c>
      <c r="G61" t="b">
        <v>0</v>
      </c>
    </row>
    <row r="62">
      <c r="A62">
        <v>16975830</v>
      </c>
      <c r="B62" t="str">
        <v>Prestation de reprographie et confection de dossiers pour Rouen Normandie Aménagement</v>
      </c>
      <c r="C62" t="str">
        <v>/EDITION</v>
      </c>
      <c r="D62" t="str">
        <v>/EDITION</v>
      </c>
      <c r="E62" t="b">
        <v>1</v>
      </c>
      <c r="F62" t="str">
        <v/>
      </c>
      <c r="G62" t="b">
        <v>0</v>
      </c>
    </row>
    <row r="63">
      <c r="A63">
        <v>19649306</v>
      </c>
      <c r="B63" t="str">
        <v>Maîtrise d’œuvre générale pour les études et travaux d’amélioration de la bretelle de sortie du diffuseur nº 17 — Cadarache à Saint-Paul-lès-Durance sur l’autoroute A51 Le marché concerne la mission de maîtrise d'oeuvre générale au sens de la loi MOP pour les études et travaux d'amélioration de la bretelle de sortie du diffuseur nº 17 - Cadarache à Saint-Paul-lès-Durance sur l'autoroute A51. La mission concerne la conception du projet et le suivi des travaux ainsi que des missions complémentaires. Les travaux seront réalisés sous circulation dans des emprises foncières restreintes. Les travaux concernent à titre indicatif: un ouvrage d'art non courant, un giratoire sur la RD952, les terrassements, la voirie, l'assainissement et les bassins associés, les réseaux secs, la signalisation horiz</v>
      </c>
      <c r="C63" t="str">
        <f>/INDUSTRIE</f>
        <v>/BTP</v>
      </c>
      <c r="D63" t="str">
        <v>/BTP</v>
      </c>
      <c r="E63" t="b">
        <v>0</v>
      </c>
      <c r="F63" t="str">
        <v/>
      </c>
      <c r="G63" t="b">
        <v>0</v>
      </c>
    </row>
    <row r="64">
      <c r="A64">
        <v>17711341</v>
      </c>
      <c r="B64" t="str">
        <v>une mission d'assistance à maitrise d'ouvrage pour les travaux suivants : marché de conception-réalisation pour la construction de 91 logements et viabilisation de 14 terrains nus</v>
      </c>
      <c r="C64" t="str">
        <v>/BTP</v>
      </c>
      <c r="D64" t="str">
        <v>/BTP</v>
      </c>
      <c r="E64" t="b">
        <v>1</v>
      </c>
      <c r="F64" t="str">
        <v/>
      </c>
      <c r="G64" t="b">
        <v>0</v>
      </c>
    </row>
    <row r="65">
      <c r="A65">
        <v>19251577</v>
      </c>
      <c r="B65" t="str">
        <v>Travaux de renforcement et d'entretien spécialisé du viaduc du Reyran sur l'autoroute A8 (OA no1381-1 (Nord) / OA no1381-2 (SUD Travaux de renforcement du tablier sud par précontrainte additionnelle et matériaux composites / Travaux de renforcement du tablier nord par matériaux composites / Remplacement d'appareils d'appui / Reprise de joints de chaussée</v>
      </c>
      <c r="C65" t="str">
        <v>/BTP</v>
      </c>
      <c r="D65" t="str">
        <v>/BTP</v>
      </c>
      <c r="E65" t="b">
        <v>1</v>
      </c>
      <c r="F65" t="str">
        <v/>
      </c>
      <c r="G65" t="b">
        <v>0</v>
      </c>
    </row>
    <row r="66">
      <c r="A66">
        <v>19700431</v>
      </c>
      <c r="B66" t="str">
        <v xml:space="preserve">Accord-cadre Numérisation. le présent accord-cadre a pour objet notamment : - Maintenir et faire développer par le titulaire l'ensemble des interfaces informatiques nécessaires pour assurer la fluidité et la tracabilité des flux d'information avec les systèmes tiers, en amont de la numérisation, et en aval ; - Assurer les prestations de numérisation et de vidéo-codage nécessaires au système d'information liés aux permis de conduire, et ce, dans la continuité et sans rupture de qualité de service par rapport au dispositif en place et opérationnel ; - Archiver de facon totalement sécurisée les dossiers de demandes de permis de conduire transmis. Le présent accord-cadre vise notamment à :- Maintenir et faire développer par le titulaire l'ensemble des interfaces informatiques nécessaires pour </v>
      </c>
      <c r="C66" t="str">
        <v>/INFORMATIQUE</v>
      </c>
      <c r="D66" t="str">
        <v>/INFORMATIQUE</v>
      </c>
      <c r="E66" t="b">
        <v>1</v>
      </c>
      <c r="F66" t="str">
        <v/>
      </c>
      <c r="G66" t="b">
        <v>0</v>
      </c>
    </row>
    <row r="67">
      <c r="A67">
        <v>19288436</v>
      </c>
      <c r="B67" t="str">
        <v>Visite du musée de la préhistoire à Sauveterre La Lémance (47 4 journées de visite les 5, 6, 16 et 22 novembre 2018</v>
      </c>
      <c r="C67" t="str">
        <v>/TRANSPORT</v>
      </c>
      <c r="D67" t="str">
        <v>/LOGISTIQUE VOYAGE</v>
      </c>
      <c r="E67" t="b">
        <v>0</v>
      </c>
      <c r="F67" t="str">
        <v/>
      </c>
      <c r="G67" t="b">
        <v>0</v>
      </c>
    </row>
    <row r="68">
      <c r="A68">
        <v>19310981</v>
      </c>
      <c r="B68" t="str">
        <v xml:space="preserve">Projet New RM Le projet a pour objectif de refondre le système actuel de Revenue Management (ou «RM» ou «Yield Management») qui permet de calculer, en temps réel, les meilleurs prix pour optimiser le profit généré par la vente des billets.Le système actuel date des années 1990. Il utilise des technologies vieillissantes qui sont difficiles à maintenir et à faire évoluer. Ce projet est très structurant pour SNCF Mobilités puisqu'il impacte directement le revenu lié au transport des voyageurs. Il permet l’optimisation des revenus en ajustant le nombre de places disponibles à certains tarifs, en fonction de leur taux de remplissage.En raison de problèmes techniques momentanés rencontrés sur la plate-forme e@si pouvant induire des informations erronées sur les conditions de participation à la </v>
      </c>
      <c r="C68" t="str">
        <f>/DROIT &amp; SOCIETE</f>
        <v>/MONETIQUE</v>
      </c>
      <c r="D68" t="str">
        <v>/BTP</v>
      </c>
      <c r="E68" t="b">
        <v>0</v>
      </c>
      <c r="F68" t="str">
        <v/>
      </c>
      <c r="G68" t="b">
        <v>0</v>
      </c>
    </row>
    <row r="69">
      <c r="A69">
        <v>19626266</v>
      </c>
      <c r="B69" t="str">
        <v>fourniture de denrées et ingrédients nécessaire a la préparation des repas avec ou sans mission d assistance technique en matière de restauration avec ou sans variante fourniture de boisson</v>
      </c>
      <c r="C69" t="str">
        <f>/RESTAURATION</f>
        <v>/ALIMENTATION</v>
      </c>
      <c r="D69" t="str">
        <v>/ALIMENTATION</v>
      </c>
      <c r="E69" t="b">
        <v>0</v>
      </c>
      <c r="F69" t="str">
        <v/>
      </c>
      <c r="G69" t="b">
        <v>0</v>
      </c>
    </row>
    <row r="70">
      <c r="A70">
        <v>19273740</v>
      </c>
      <c r="B70" t="str">
        <v>Acquisition d'un véhicule léger 4x4</v>
      </c>
      <c r="C70" t="str">
        <v>/TRANSPORT</v>
      </c>
      <c r="D70" t="str">
        <v>/TRANSPORT</v>
      </c>
      <c r="E70" t="b">
        <v>1</v>
      </c>
      <c r="F70" t="str">
        <v/>
      </c>
      <c r="G70" t="b">
        <v>0</v>
      </c>
    </row>
    <row r="71" xml:space="preserve">
      <c r="A71">
        <v>19282025</v>
      </c>
      <c r="B71" t="str" xml:space="preserve">
        <v xml:space="preserve">Accord-cadre multi-attributaires de refonte de l'identité visuelle de la marque-mère des Jeux olympiques et paralympiques Paris 2024 La présente consultation a pour objet de conclure un accord-cadre multi-attributaires ayant pour objet la refonte de la marque-mère des Jeux olympiques et paralympiques de Paris 2024
La présente consultation a pour objet de conclure un accord-cadre multi-attributaires ayant pour objet la refonte de la marque-mère des Jeux olympiques et paralympiques de Paris 2024. Il s'agira notamment de : - Concevoir l'identité visuelle des jeux olympiques et paralympiques de Paris 2024 (emblèmes olympiques et paralympiques ainsi que l'ensemble des marques, sous-marques et labels directement dérivés ; - Concevoir les déclinaisons de chacune de ces marques sur tous types de s</v>
      </c>
      <c r="C71" t="str">
        <v>/COMMUNICATION</v>
      </c>
      <c r="D71" t="str">
        <v>/ENVIRONNEMENT</v>
      </c>
      <c r="E71" t="b">
        <v>0</v>
      </c>
      <c r="F71" t="str">
        <v/>
      </c>
      <c r="G71" t="b">
        <v>0</v>
      </c>
    </row>
    <row r="72">
      <c r="A72">
        <v>18852048</v>
      </c>
      <c r="B72" t="str">
        <v>Marché de maîtrise d'oeuvre pour la réhabilitation de l'ancien hospice départemental rue de Paris à Saint-Venant (62350 Marché de maîtrise d'oeuvre pour la réhabilitation de l'ancien hospice départemental rue de Paris à Saint-Venant (62350</v>
      </c>
      <c r="C72" t="str">
        <v>/BTP</v>
      </c>
      <c r="D72" t="str">
        <v>/BTP</v>
      </c>
      <c r="E72" t="b">
        <v>1</v>
      </c>
      <c r="F72" t="str">
        <v/>
      </c>
      <c r="G72" t="b">
        <v>0</v>
      </c>
    </row>
    <row r="73">
      <c r="A73">
        <v>19487837</v>
      </c>
      <c r="B73" t="str">
        <v>Concours restreint de maîtrise d'oeuvre dans le cadre de la réhabilitation du bâtiment IPRA I et de la construction du bâtiment IPRA II La présente consultation porte sur les études relatives à la construction d'un bâtiment neuf IPRA II et à la réhabilitation du bâtiment IPRA I qui seront déclinées en deux marchés de travaux. Le montant global prévisionnel des travaux est de 7,7 Meuro(s) HT.La partie réhabilitation du bâtiment IPRA I (premier marché) est évaluée à un montant de 1,7 Meuro(s) HTLa partie construction du bâtiment IPRA II (second marché) est évaluée à un montant de 6 Meuro(s) HT.Pas de tranches prévues pour cette consultation.</v>
      </c>
      <c r="C73" t="str">
        <f>/ENVIRONNEMENT</f>
        <v>/MOBILIER</v>
      </c>
      <c r="D73" t="str">
        <v>/BTP</v>
      </c>
      <c r="E73" t="b">
        <v>0</v>
      </c>
      <c r="F73" t="str">
        <v/>
      </c>
      <c r="G73" t="b">
        <v>0</v>
      </c>
    </row>
    <row r="74" xml:space="preserve">
      <c r="A74">
        <v>19725740</v>
      </c>
      <c r="B74" t="str" xml:space="preserve">
        <v xml:space="preserve">Concours restreint de maîtrise d'oeuvre sur esquisse pour la construction d'un internat au lycée LAMA-PREVOT Le projet comprendra :
- Des chambres pour 41 filles et 41 garcons ainsi que pour 4 maitres d'internat
- Un studio de passage
- Des locaux annexes
Surface Utile totale : environ 1 245,50 m²
Le coût prévisionnel des travaux est de 2 923 242,00 euros pour l'ensemble de l'opération et notamment :
- travaux de bâtiments,
- travaux de terrassements généraux
- travaux de VRD primaires et de VRD secondaires et tertiaires y compris les travaux de viabilisation de l'accès en réseau sec et humide.
- Mobilier et L'équipement</v>
      </c>
      <c r="C74" t="str">
        <f>/ENVIRONNEMENT</f>
        <v>/BTP</v>
      </c>
      <c r="D74" t="str">
        <v>/BTP</v>
      </c>
      <c r="E74" t="b">
        <v>0</v>
      </c>
      <c r="F74" t="str">
        <v/>
      </c>
      <c r="G74" t="b">
        <v>0</v>
      </c>
    </row>
    <row r="75" xml:space="preserve">
      <c r="A75">
        <v>19505654</v>
      </c>
      <c r="B75" t="str" xml:space="preserve">
        <v xml:space="preserve">bardage de la cour intérieure du conservatoire Arthur Honegger, Cours de la République, au Havre La présente consultation donnera lieu à un marché ordinaire, traité à prix forfaitaire.
- la durée du marché court de la date de notification du marché jusqu'à la date de fin de la garantie de parfait achèvement ou de sa prolongation le cas échéant.
le délai d'exécution pour cette opération est de 154 jours calendaires dont 56 jours calendaires de préparation. Ce délai prend effet à compter de la date prescrite sur l'ordre de service de démarrage.
a titre indicatif, les travaux seront à exécuter au cours du 1er semestre 2019 suivant planning prévisionnel joint
Quantités (fournitures et services), nature et étendue (travaux) : bardage de la cour intérieure du conservatoire Arthur Honegger, Cours</v>
      </c>
      <c r="C75" t="str">
        <v>/BTP</v>
      </c>
      <c r="D75" t="str">
        <v>/ENVIRONNEMENT</v>
      </c>
      <c r="E75" t="b">
        <v>0</v>
      </c>
      <c r="F75" t="str">
        <v/>
      </c>
      <c r="G75" t="b">
        <v>0</v>
      </c>
    </row>
    <row r="76" xml:space="preserve">
      <c r="A76">
        <v>18980392</v>
      </c>
      <c r="B76" t="str" xml:space="preserve">
        <v xml:space="preserve">Maintenance sur fontaines, bassins et bornes fontaines Ce marché est un marché à prix mixtes. Il comprend une partie à prix global et forfaitaire (pour les travaux d'entretien périodiques) et une partie à prix unitaires à bons de commande (pour les travaux de réparation et de commande de pièces).
Les prestations d'entretien périodiques seront réglées à prix global et forfaitaire.</v>
      </c>
      <c r="C76" t="str">
        <v>/BTP</v>
      </c>
      <c r="D76" t="str">
        <v>/BTP</v>
      </c>
      <c r="E76" t="b">
        <v>1</v>
      </c>
      <c r="F76" t="str">
        <v/>
      </c>
      <c r="G76" t="b">
        <v>0</v>
      </c>
    </row>
    <row r="77">
      <c r="A77">
        <v>19505194</v>
      </c>
      <c r="B77" t="str">
        <v>EGLISE SAINTE MARIE - RENOVATION DES FACADES</v>
      </c>
      <c r="C77" t="str">
        <v>/BTP</v>
      </c>
      <c r="D77" t="str">
        <v>/BTP</v>
      </c>
      <c r="E77" t="b">
        <v>1</v>
      </c>
      <c r="F77" t="str">
        <v/>
      </c>
      <c r="G77" t="b">
        <v>0</v>
      </c>
    </row>
    <row r="78">
      <c r="A78">
        <v>19229039</v>
      </c>
      <c r="B78" t="str">
        <v>Accord-cadre à bons de commande relatif aux prestations de services pour le conditionnement, le transport, et le traitement des déchets issus des décheteries de la commune de Arles Définition du service :-enlèvement, transport de bennes de déchets (bois, végétaux, fer, gravats, papier-carton et déchets non valorisables) sur les déchèteries de Trinquetaille, Raphèle, Salin de Giraud et des Ségonnaux-mise à disposition de bennes de 35 m3 sur les déchèteries de Salin de Giraud et des Ségonnaux,-réception des déchets transportés par la Ville et en provenance des déchèteries de Trinquetaille et Raphèle ou produits par les services municipaux,-conditionnement de ces déchets en vue de leur valorisation (réemploi, recyclage ou production de matière réutilisables ou d'énergie) ou de leur traitement</v>
      </c>
      <c r="C78" t="str">
        <v>/DECHETS</v>
      </c>
      <c r="D78" t="str">
        <v>/DECHETS</v>
      </c>
      <c r="E78" t="b">
        <v>1</v>
      </c>
      <c r="F78" t="str">
        <v/>
      </c>
      <c r="G78" t="b">
        <v>0</v>
      </c>
    </row>
    <row r="79" xml:space="preserve">
      <c r="A79">
        <v>19244377</v>
      </c>
      <c r="B79" t="str" xml:space="preserve">
        <v xml:space="preserve">AOO en vue de Travaux d'aménagements paysagers Le marché concerne la réalisation de travaux d'aménagements paysagers d'espaces verts sur la Ville de Toulon dans le cadre de la création de nouveaux espaces verts et dans le cadre de la remise en état de ceux existants
Les travaux, objet de l’accord-cadre à commandes, permettent l'aménagement ou la transformation d'espaces verts et comportent simultanément la réalisation de plusieurs travaux : .des terrassements généraux pour la mise en forme de terrains .des travaux d'assainissement et d'aménagement des eaux de ruissellement .des travaux d'arrosage et mise en place de réseaux programmés .des travaux de plantation d'arbustes et de plantes pour massifs .des travaux d'engazonnement .des travaux de pose de bordures .des circulations piétonnières</v>
      </c>
      <c r="C79" t="str">
        <v>/BTP</v>
      </c>
      <c r="D79" t="str">
        <v>/BTP</v>
      </c>
      <c r="E79" t="b">
        <v>1</v>
      </c>
      <c r="F79" t="str">
        <v/>
      </c>
      <c r="G79" t="b">
        <v>0</v>
      </c>
    </row>
    <row r="80" xml:space="preserve">
      <c r="A80">
        <v>19802260</v>
      </c>
      <c r="B80" t="str" xml:space="preserve">
        <v xml:space="preserve">Qualification des entreprises dans le domaine des travaux d'infrastructure Il s'agit des travaux définis au référentiel SNCF GF 01110 'Qualification et suivi des entreprises et des bureaux d'études d'ingénierie dans le domaine des travaux d'infrastructure' disponible sur le site http://www.sncf.com/fr/fournisseurs/dossiers-qualification dans les domaines suivants:
- travaux de voie,
- travaux d'ouvrages en terre et travaux d'ouvrages d'art,
- travaux de signalisation,
- travaux de télécommunication,
- travaux d'installations fixes de traction électrique</v>
      </c>
      <c r="C80" t="str">
        <v>/BTP</v>
      </c>
      <c r="D80" t="str">
        <v>/BTP</v>
      </c>
      <c r="E80" t="b">
        <v>1</v>
      </c>
      <c r="F80" t="str">
        <v/>
      </c>
      <c r="G80" t="b">
        <v>0</v>
      </c>
    </row>
    <row r="81">
      <c r="A81">
        <v>19307482</v>
      </c>
      <c r="B81" t="str">
        <v>3e ligne de métro - Conception et réalisation du système de transportComprend la conception, les études d'exécution, la fabrication, les travaux, les essais, la mise en service, la maintenance Le marché est un marché global de performance associant la conception, la réalisation et la maintenance.La 3e ligne de métro comportera 21 stations réparties sur une longueur d'environ 27 km de ligne principale et son site de maintenance et de remisage.Les prestations porteront sur :- études de conception du système de transport- études de fiabilité, de disponibilité, de maintenabilité et de sécurité- conception, fabrication, essais, livraison, mise en service du matériel roulant- études, conception, développement, fabrication, installation, travaux, essais, maintien en conditions opérationnelles, mi</v>
      </c>
      <c r="C81" t="str">
        <f>/TRANSPORT</f>
        <v>/BTP</v>
      </c>
      <c r="D81" t="str">
        <v>/INDUSTRIE</v>
      </c>
      <c r="E81" t="b">
        <v>0</v>
      </c>
      <c r="F81" t="str">
        <v/>
      </c>
      <c r="G81" t="b">
        <v>0</v>
      </c>
    </row>
    <row r="82">
      <c r="A82">
        <v>17389965</v>
      </c>
      <c r="B82" t="str">
        <v>TRAVAUX D'AMENAGEMENT ECOLOGIQUE DE COURS D'EAU</v>
      </c>
      <c r="C82" t="str">
        <f>/ENVIRONNEMENT</f>
        <v>/BTP</v>
      </c>
      <c r="D82" t="str">
        <v>/BTP</v>
      </c>
      <c r="E82" t="b">
        <v>0</v>
      </c>
      <c r="F82" t="str">
        <v/>
      </c>
      <c r="G82" t="b">
        <v>0</v>
      </c>
    </row>
    <row r="83">
      <c r="A83">
        <v>18418449</v>
      </c>
      <c r="B83" t="str">
        <v>Achat de matériel de Communication itinérant</v>
      </c>
      <c r="C83" t="str">
        <f>/STRUCTURE PRE-CONSTRUITE</f>
        <v>/BTP</v>
      </c>
      <c r="D83" t="str">
        <v>/STRUCTURE PRE-CONSTRUITE</v>
      </c>
      <c r="E83" t="b">
        <v>0</v>
      </c>
      <c r="F83" t="str">
        <v/>
      </c>
      <c r="G83" t="b">
        <v>0</v>
      </c>
    </row>
    <row r="84" xml:space="preserve">
      <c r="A84">
        <v>19912248</v>
      </c>
      <c r="B84" t="str" xml:space="preserve">
        <v xml:space="preserve">mco, Fournitures d'éléments neufs et MHO du système de Télécommande Multi-Cibles Simultanées (Tmcs). )Quantité ou étendue globale :
pour assurer ses missions de développement et de qualification des systèmes d'armes à base de missiles, dga em s'appuie sur des moyens d'essais tels que le système de Télécommande Multi-Cibles Simultanées (Tmcs). L'objectif de ce dispositif est d'envoyer en simultané plusieurs liaisons série (8 maximum) de type Rs232 par onde radio, des liaisons série asynchrones, indépendantes, unidirectionnelles. Chaque liaison correspond à la télécommande d'un ou plusieurs mobiles. Les destinataires de ces télécommandes peuvent être des équipements embarqués sur des vedettes maritimes, des bâtiments de la Marine Nationale ou des aéronefs qui évoluent dans le domaine d'expér</v>
      </c>
      <c r="C84" t="str">
        <f>/TELECOMMUNICATION</f>
        <v>/INDUSTRIE</v>
      </c>
      <c r="D84" t="str">
        <v>/INFORMATIQUE</v>
      </c>
      <c r="E84" t="b">
        <v>0</v>
      </c>
      <c r="F84" t="str">
        <v/>
      </c>
      <c r="G84" t="b">
        <v>0</v>
      </c>
    </row>
    <row r="85">
      <c r="A85">
        <v>18940510</v>
      </c>
      <c r="B85" t="str">
        <v>Gestion et exploitation d'un établissement multi accueil collectif et familial de petite enfance situé dans le 13ème arrondissement de Paris</v>
      </c>
      <c r="C85" t="str">
        <v>/BTP</v>
      </c>
      <c r="D85" t="str">
        <v>/BTP</v>
      </c>
      <c r="E85" t="b">
        <v>1</v>
      </c>
      <c r="F85" t="str">
        <v/>
      </c>
      <c r="G85" t="b">
        <v>0</v>
      </c>
    </row>
    <row r="86">
      <c r="A86">
        <v>18293897</v>
      </c>
      <c r="B86" t="str">
        <v>Restructuration du Collège Édouard Vaillant à Bordeaux — Appel à candidatures en procédure de dialogue compétitif pour la passation d'un marché public global de performance Passé en application de l'article 34 de l'ordonnance nº 2015-899 du 23.7.2015 et de l'article 92 du décret nº 2016-360 du 25.3.2016 et en dialogue compétitif en application des articles 75 et 76 du décret précité.</v>
      </c>
      <c r="C86" t="str">
        <f>/INDUSTRIE</f>
        <v>/BTP</v>
      </c>
      <c r="D86" t="str">
        <v>/BTP</v>
      </c>
      <c r="E86" t="b">
        <v>0</v>
      </c>
      <c r="F86" t="str">
        <v/>
      </c>
      <c r="G86" t="b">
        <v>0</v>
      </c>
    </row>
    <row r="87" xml:space="preserve">
      <c r="A87">
        <v>18848227</v>
      </c>
      <c r="B87" t="str" xml:space="preserve">
        <v xml:space="preserve">Marché de maîtrise d'oeuvre des écluses et des systèmes transversaux du projet de construction du CanalSeine-Nord Europe (CSNE Le présent marché public a pour objet les prestations intellectuelles relatives aux maîtrises d'uvre de la conception et de la réalisation écluses et des systèmes du projet de construction du canal Seine-Nord Europe (CSNE).Ce marché sera passé en application de la loi no85-704 du 12 juillet 1985 relative à la maîtrise d'ouvrage publique et à ses rapports avec la maîtrise d'uvre privée. Ce marché public sera un accord-cadre monoattributaire à bons de commande et marché(s) subséquent(s), en application des articles 78 à 80 du décret no2016-360 du 25 mars 2016.
La mission porte sur 5 écluses reparties sur l'ensemble du linéaire et une écluse de raccordement entre le c</v>
      </c>
      <c r="C87" t="str">
        <v>/BTP</v>
      </c>
      <c r="D87" t="str">
        <v>/BTP</v>
      </c>
      <c r="E87" t="b">
        <v>1</v>
      </c>
      <c r="F87" t="str">
        <v/>
      </c>
      <c r="G87" t="b">
        <v>0</v>
      </c>
    </row>
    <row r="88">
      <c r="A88">
        <v>19889767</v>
      </c>
      <c r="B88" t="str">
        <v>Travaux de construction de 15 logements collectifs en entreprise générale ou groupement d'entreprises à Ivry-sur-Seine</v>
      </c>
      <c r="C88" t="str">
        <v>/BTP</v>
      </c>
      <c r="D88" t="str">
        <v>/BTP</v>
      </c>
      <c r="E88" t="b">
        <v>1</v>
      </c>
      <c r="F88" t="str">
        <v/>
      </c>
      <c r="G88" t="b">
        <v>0</v>
      </c>
    </row>
    <row r="89">
      <c r="A89">
        <v>16988791</v>
      </c>
      <c r="B89" t="str">
        <v>Choix d'un prestataire pour la fourniture de titres de paiement dits «Cesu — garde d'enfant 0/3 ans» et la gestion du dispositif correspondant pour le Département du Nord</v>
      </c>
      <c r="C89" t="str">
        <v>/MONETIQUE</v>
      </c>
      <c r="D89" t="str">
        <v>/MONETIQUE</v>
      </c>
      <c r="E89" t="b">
        <v>1</v>
      </c>
      <c r="F89" t="str">
        <v/>
      </c>
      <c r="G89" t="b">
        <v>0</v>
      </c>
    </row>
    <row r="90">
      <c r="A90">
        <v>17944575</v>
      </c>
      <c r="B90" t="str">
        <v>MAINTENANCE DES INSTALLATIONS D'ASCENSEURS, DE MONTE CHARGE, D'ÉLÉVATEURS DE PERSONNES À MOBILITÉ RÉDUITE ET DE PLATEFORMES ÉLÉVATRICES DANS LES BÂTIMENTS DU DÉPARTEMENT DU MORBIHAN L'exécution des prestations s'effectue dans des batiments implantés sur le territoire du département du Morbihan. Une liste des équipements et des sites concernés par le marché est fournie au présent dossier. Le contenu de cette liste est susceptible d'évoluer en cours d'exécution du marché. Deux types de maintenance sont retenus par le pouvoir adjudicateur : type minimal et type étendu. Ils sont décrits dans le CCTP et dans le bordereau des prix unitaires</v>
      </c>
      <c r="C90" t="str">
        <v>/BTP</v>
      </c>
      <c r="D90" t="str">
        <v>/BTP</v>
      </c>
      <c r="E90" t="b">
        <v>1</v>
      </c>
      <c r="F90" t="str">
        <v/>
      </c>
      <c r="G90" t="b">
        <v>0</v>
      </c>
    </row>
    <row r="91">
      <c r="A91">
        <v>17651247</v>
      </c>
      <c r="B91" t="str">
        <v>Assistance à maîtrise d'ouvrage pour la concertation et la communication du projet Bray-Nogent Assistance à maîtrise d'ouvrage pour la concertation et communication liées à la conduite de mise à grand gabarit de la liaison fluviale entre Bray-sur-Seine et Nogent-sur-Seine</v>
      </c>
      <c r="C91" t="str">
        <f>/EVENEMENTIEL</f>
        <v>/COMMUNICATION</v>
      </c>
      <c r="D91" t="str">
        <v>/ENVIRONNEMENT</v>
      </c>
      <c r="E91" t="b">
        <v>0</v>
      </c>
      <c r="F91" t="str">
        <v/>
      </c>
      <c r="G91" t="b">
        <v>0</v>
      </c>
    </row>
    <row r="92" xml:space="preserve">
      <c r="A92">
        <v>18393205</v>
      </c>
      <c r="B92" t="str" xml:space="preserve">
        <v xml:space="preserve">Mission d'étude de faisabilité et de marché pour l'aménagement de sites de pratique du biathlon été et hiver Le présent marché concerne la mission d'étude de faisabilité et de marché se rapportant à l'aménagement et la structuration de sites de pratique du biathlon été et hiver, au sein de l'Espace Nordique géré par la communauté de communes du Guillestrois et du Queyras (05
L'étude a pour objet d'évaluer la pertinence et la viabilité économique de l'équipement, ou des équipements, envisagés, en cohérence avec les 4 sites de l'Espace Nordique du Queyras et avec les activités déjà proposées sur le territoire, dans un but de diversification</v>
      </c>
      <c r="C92" t="str">
        <f>/SPORT LOISIRS</f>
        <v>/BTP</v>
      </c>
      <c r="D92" t="str">
        <v>/BTP</v>
      </c>
      <c r="E92" t="b">
        <v>0</v>
      </c>
      <c r="F92" t="str">
        <v/>
      </c>
      <c r="G92" t="b">
        <v>0</v>
      </c>
    </row>
    <row r="93">
      <c r="A93">
        <v>19622941</v>
      </c>
      <c r="B93" t="str">
        <v>ENTRETIEN DES ESPACES VERTS DE LA VILLE DE GRASSE -LOT No 2 : TAILLE, ÉLAGAGE ET ABATTAGE D'ARBRES</v>
      </c>
      <c r="C93" t="str">
        <v>/BTP</v>
      </c>
      <c r="D93" t="str">
        <v>/BTP</v>
      </c>
      <c r="E93" t="b">
        <v>1</v>
      </c>
      <c r="F93" t="str">
        <v/>
      </c>
      <c r="G93" t="b">
        <v>0</v>
      </c>
    </row>
    <row r="94">
      <c r="A94">
        <v>19510495</v>
      </c>
      <c r="B94" t="str">
        <v>services d'assurances pour le groupement de commandes constitué entre la Commune, le CCAS et le SIEMTP des Ponts de Cé.</v>
      </c>
      <c r="C94" t="str">
        <v>/ASSURANCE</v>
      </c>
      <c r="D94" t="str">
        <v>/ASSURANCE</v>
      </c>
      <c r="E94" t="b">
        <v>1</v>
      </c>
      <c r="F94" t="str">
        <v/>
      </c>
      <c r="G94" t="b">
        <v>0</v>
      </c>
    </row>
    <row r="95">
      <c r="A95">
        <v>19505475</v>
      </c>
      <c r="B95" t="str">
        <v>Concession pour la réalisation de travaux d'installation, d'exploitation et de maintenance d'ombrières photovoltaiques sur le parking du CH william Morey Chalon sur Saone La présente consultation a pour objet la passation d'un contrat de concession pour la réalisation de travaux, d'installation, d'exploitation et de maintenance d'ombrières photovoltaïques sur les parkings du Centre Hospitalier Chalon sur Saône - William Morey</v>
      </c>
      <c r="C95" t="str">
        <v>/BTP</v>
      </c>
      <c r="D95" t="str">
        <v>/LABORATOIRE</v>
      </c>
      <c r="E95" t="b">
        <v>0</v>
      </c>
      <c r="F95" t="str">
        <v/>
      </c>
      <c r="G95" t="b">
        <v>0</v>
      </c>
    </row>
    <row r="96" xml:space="preserve">
      <c r="A96">
        <v>18813292</v>
      </c>
      <c r="B96" t="str" xml:space="preserve">
        <v xml:space="preserve">Isolation thermique de bâtiments au lycée Jean Jooris à Dives-sur-Mer (14) maîtrise d'oeuvre Isolation thermique de bâtiments au lycée Jean Jooris à Dives-sur-Mer (14).
L'équipe de maîtrise d'oeuvre devra concevoir un projet d'isolation thermique par l'extérieur des facades et l'isolation des combles sur les principaux bâtiments du lycée, afin d'en améliorer substantiellement la performance énergétique. Ces travaux nécessiteront la rénovation des systèmes d'évacuation d'eau pluviale et la redéfinition des systèmes de ventilation interne des bâtiments, afin d'assurer une bonne qualité sanitaire des locaux.</v>
      </c>
      <c r="C96" t="str">
        <v>/BTP</v>
      </c>
      <c r="D96" t="str">
        <v>/BTP</v>
      </c>
      <c r="E96" t="b">
        <v>1</v>
      </c>
      <c r="F96" t="str">
        <v/>
      </c>
      <c r="G96" t="b">
        <v>0</v>
      </c>
    </row>
    <row r="97">
      <c r="A97">
        <v>19474295</v>
      </c>
      <c r="B97" t="str">
        <v>Concession de travaux relative à la rénovation et l'exploitation du Chalet de la Porte Jaune, situé avenue de Nogent dans le Bois de Vincennes (Paris 12e Située dans le Bois de Vincennes, site classé, avenue de Nogent, sur une emprise d'environ 8 000 m2 correspondant à la superficie de l'île qu?elle occupe sur le lac des Minimes, la concession comprend 3 bâtiments : -le Chalet (618 m2) avec un sous-sol (250 m2) un rez-de-chaussée (188 m2) et un étage (180 m2); -le Belvédère (1020 m2) avec 700 m2 de salons modulables et des sanitaires au sous-sol (120 m2); -la fermette (318 m2) avec un salon de 200 m2.Au titre du Plan Local d'Urbanisme, l'emprise de la concession est inscrite en Zone Naturelle et Forestière, en zone de secteur de taille et de capacité d'accueil limitée, et en périmètre d'es</v>
      </c>
      <c r="C97" t="str">
        <v>/BTP</v>
      </c>
      <c r="D97" t="str">
        <v>/BTP</v>
      </c>
      <c r="E97" t="b">
        <v>1</v>
      </c>
      <c r="F97" t="str">
        <v/>
      </c>
      <c r="G97" t="b">
        <v>0</v>
      </c>
    </row>
    <row r="98" xml:space="preserve">
      <c r="A98">
        <v>19552249</v>
      </c>
      <c r="B98" t="str" xml:space="preserve">
        <v xml:space="preserve">Maîtrise d'oeuvre pour l'aménagement d'un parcours d'eau vive au port d'Epinal Maîtrise d'oeuvre comprenant les études préalables, les
demandes d'autorisation de travaux avec constitution d'un dossier environnemental, et le suivi de réalisation pour l'aménagement d'un parcours d'eau vive en circuit fermé au port d'Epinal, avec alimentation du parcours par la Moselle
Missions de maîtrise d'oeuvre: AVP, PRO, ACT, EXE partiel (Quantitatif), VISA, DET, AOR. Les prestations comprennent également les études préalables, la constitution d'un dossier environnemental et les demandes
d'autorisation de travaux. Prestation supplémentaire éventuelle: Mission
Ordonnancement, Pilotage et Coordination (OPC</v>
      </c>
      <c r="C98" t="str">
        <f>/ENVIRONNEMENT</f>
        <v>/BTP</v>
      </c>
      <c r="D98" t="str">
        <v>/BTP</v>
      </c>
      <c r="E98" t="b">
        <v>0</v>
      </c>
      <c r="F98" t="str">
        <v/>
      </c>
      <c r="G98" t="b">
        <v>0</v>
      </c>
    </row>
    <row r="99">
      <c r="A99">
        <v>18300339</v>
      </c>
      <c r="B99" t="str">
        <v>Approfondissement des accès maritimes de Port Atlantique La Rochelle (Palr) par dragage et déroctage Le projet Port Horizon 2025, programmé par le PALR sur la période 2019-2025, vise à étendre son linéaire d'accostage sur les secteurs de l'anse Saint Marc et Chef de Baie et approfondir les accès maritimes. Ces aménagements conduisent à réaliser des travaux importants de dragage et déroctage sur une surface d'environ 75 ha, soit un volume estimé de l'ordre de 1 150 000 m3. Prévus à l'horizon 2019-2020, ils comportent également la réalisation d'une digue d'enclôture de 430 m de long offrant un casier supplémentaire à remblayer. Le démarrage des travaux est toutefois conditionné par l'obtention de l'autorisation administrative envisagée mi-2019. Situé dans un environnement sensible, le port a</v>
      </c>
      <c r="C99" t="str">
        <v>/BTP</v>
      </c>
      <c r="D99" t="str">
        <v>/BTP</v>
      </c>
      <c r="E99" t="b">
        <v>1</v>
      </c>
      <c r="F99" t="str">
        <v/>
      </c>
      <c r="G99" t="b">
        <v>0</v>
      </c>
    </row>
    <row r="100">
      <c r="A100">
        <v>19505415</v>
      </c>
      <c r="B100" t="str">
        <v>Prestations de nettoyage de locaux de la Ville de Arcueil Le présent marché a pour objet l'exécution des prestations de nettoyage de locaux de la Ville de Arcueil. Le présent marché est divisé en une tranche ferme et une tranche optionnelle : Tranche ferme : Nettoyage des sites suivants: - Hôtel de Ville ; - Espaces Jeunes ; - Cimetière de la ville ; - Centre Marius Sidobre ; - Espace Jean Vilar ; - Pôle PIT avenue de Stalingrad ; - Espace Gonzalez ; - Médiathèque municipale . Le démarrage de la tranche ferme est déclenché par la notification du marché. Tranche optionnelle : Nettoyage du site Centre Municipal de Santé (inauguration prévue en 2019).La tranche optionnelle est affermie par décision spécifique à l'inauguration du Centre Municipal de Santé</v>
      </c>
      <c r="C100" t="str">
        <v>/HYGIENE TECHNIQUE</v>
      </c>
      <c r="D100" t="str">
        <v>/HYGIENE TECHNIQUE</v>
      </c>
      <c r="E100" t="b">
        <v>1</v>
      </c>
      <c r="F100" t="str">
        <v/>
      </c>
      <c r="G100" t="b">
        <v>0</v>
      </c>
    </row>
    <row r="101" xml:space="preserve">
      <c r="A101">
        <v>19408620</v>
      </c>
      <c r="B101" t="str" xml:space="preserve">
        <v xml:space="preserve">Mission de maîtrise d'oeuvre pour la réalisation des travaux de couverture et de toiture de l'aire de jeu multisports de Trenelle . marché de maîtrise d'oeuvre en application des articles 27 et 90 du décret 2016-360
Mission de maîtrise d'oeuvre: APS, APD, PRO, ACT, VISA AVEC EXE, DET, AOR et missions
complémentaires OPC et CIE
Quantités (fournitures et services), nature et étendue (travaux) : la partie de l'enveloppe financière affectée aux travaux par le maître de l'ouvrage est estimée à 235 000.00 euros hors taxes.</v>
      </c>
      <c r="C101" t="str">
        <f>/DROIT &amp; SOCIETE</f>
        <v>/BTP</v>
      </c>
      <c r="D101" t="str">
        <v>/BTP</v>
      </c>
      <c r="E101" t="b">
        <v>0</v>
      </c>
      <c r="F101" t="str">
        <v/>
      </c>
      <c r="G101" t="b">
        <v>0</v>
      </c>
    </row>
    <row r="102">
      <c r="A102">
        <v>19441935</v>
      </c>
      <c r="B102" t="str">
        <v>Requalification de 204 logements et réfection des parties communes de 9 immeubles sur le quartier Saint-Jacques II à Clermont-Ferrand</v>
      </c>
      <c r="C102" t="str">
        <f>/HYGIENE TECHNIQUE</f>
        <v>/BTP</v>
      </c>
      <c r="D102" t="str">
        <v>/BTP</v>
      </c>
      <c r="E102" t="b">
        <v>0</v>
      </c>
      <c r="F102" t="str">
        <v/>
      </c>
      <c r="G102" t="b">
        <v>0</v>
      </c>
    </row>
    <row r="103">
      <c r="A103">
        <v>17745982</v>
      </c>
      <c r="B103" t="str">
        <v>CANDIDATURES pour un Marché de conception-réalisation pour la réhabilitation 240 logements à Sarcelles -BISCOTTES Conception-réalisation pour la réhabilitation de 240 logements collectifs Immeubles Valéry/ Provence/ Joliot-Curie à Sarcelles (95)</v>
      </c>
      <c r="C103" t="str">
        <v>/BTP</v>
      </c>
      <c r="D103" t="str">
        <v>/DROIT &amp; SOCIETE</v>
      </c>
      <c r="E103" t="b">
        <v>0</v>
      </c>
      <c r="F103" t="str">
        <v/>
      </c>
      <c r="G103" t="b">
        <v>0</v>
      </c>
    </row>
    <row r="104">
      <c r="A104">
        <v>17705617</v>
      </c>
      <c r="B104" t="str">
        <v>Délégation de service public sous forme dune concession de travaux et service relative à la conception, l'établissement et l'exploitation du réseau très haut débit du Département 64. Mission 1 : conception, construction et exploitation d'un Réseau de communications électroniques à très haut débit d'Initiative Publique au titre de la Phase 1 (au moins 166 000 prises), tranche ferme; -Mission 2 : activation du Réseau déployé au titre de la mission 1 (élaboration d'une offre d'accès activée), tranche optionnelle(TO); -Mission 3 : extension de la couverture FttH proposée,(TO) ; -Mission 4 : activation du Réseau THD déployé au titre de la Mission 3, (TO); -Mission 5 : établissement de liens optiques pour le raccordement de sites prioritaires,(TO) ; - Mission 6 : reprise en exploitation du RIP d</v>
      </c>
      <c r="C104" t="str">
        <v>/BTP</v>
      </c>
      <c r="D104" t="str">
        <v>/BTP</v>
      </c>
      <c r="E104" t="b">
        <v>1</v>
      </c>
      <c r="F104" t="str">
        <v/>
      </c>
      <c r="G104" t="b">
        <v>0</v>
      </c>
    </row>
    <row r="105" xml:space="preserve">
      <c r="A105">
        <v>18436021</v>
      </c>
      <c r="B105" t="str" xml:space="preserve">
        <v xml:space="preserve">Délégation de service public pour l'exploitation du cinéma municipal et de sa brasserie Le cinéma se compose de 3 salles de projection d'une capacité totale de 450 places, d'un local de type brasserie, d'un espace accueil/ confiserie, des bureaux et locaux du personnel. Une extension est prévue et complétera cet établissement par une 4ème salle de projection d'une capacité de 117 sièges et une salle de convivialité. L'affermage comprend 4 parties:
- la gestion de l'activité cinématographique,
- la gestion des activités annexes à l'activité de diffusion:accueil, billetterie, convivialité du secteur accueil,
- la gestion de la politique de communication du cinéma,
- en activité accessoire, la gestion de la brasserie.
En contrepartie de l'occupation du domaine public, le délégataire devr</v>
      </c>
      <c r="C105" t="str">
        <v>/BTP</v>
      </c>
      <c r="D105" t="str">
        <v>/BTP</v>
      </c>
      <c r="E105" t="b">
        <v>1</v>
      </c>
      <c r="F105" t="str">
        <v/>
      </c>
      <c r="G105" t="b">
        <v>0</v>
      </c>
    </row>
    <row r="106">
      <c r="A106">
        <v>16975185</v>
      </c>
      <c r="B106" t="str">
        <v>Dsp du type affermage concessif relative à la gestion et à l'exploitation du Centre de congrès, du Parc des expositions, et des espaces réceptifs de Metrotech et de la Cité du design Le contrat aura pour objet de confier au fermier l'exploitation du Centre des congrès, du Parc des expositions, des espaces réceptifs de la Cité du design (Saint-Etienne) et de Metrotech (Saint-Jean Bonnefonds) . Pour cette consultation, un groupement d'autorités concédantes Ville de Saint-Etienne, coordonnateur et Saint-Etienne Métropole est constitué conformément à l'article 26 de l'ordonnance du 29 janvier 2016 relative aux contrats de concession. Le contrat aura une durée maximum de 20 ans à compter du 1er janvier 2018 et sera conclu en application des articles L1411-1 et suivants du code général des colle</v>
      </c>
      <c r="C106" t="str">
        <v>/BTP</v>
      </c>
      <c r="D106" t="str">
        <v>/COMMUNICATION</v>
      </c>
      <c r="E106" t="b">
        <v>0</v>
      </c>
      <c r="F106" t="str">
        <v/>
      </c>
      <c r="G106" t="b">
        <v>0</v>
      </c>
    </row>
    <row r="107">
      <c r="A107">
        <v>19506184</v>
      </c>
      <c r="B107" t="str">
        <v>Conception du site internet pour l'office de tourisme Pérouges Bugey Plaine de l'Ain</v>
      </c>
      <c r="C107" t="str">
        <v>/INFORMATIQUE</v>
      </c>
      <c r="D107" t="str">
        <v>/INFORMATIQUE</v>
      </c>
      <c r="E107" t="b">
        <v>1</v>
      </c>
      <c r="F107" t="str">
        <v/>
      </c>
      <c r="G107" t="b">
        <v>0</v>
      </c>
    </row>
    <row r="108">
      <c r="A108">
        <v>19505430</v>
      </c>
      <c r="B108" t="str">
        <v>Renouvellement d'un Système d'aide à l'exploitation et à l'information-voyageurs SAEIV couplé à une radio pour le réseau Azalys. Renouvellement d'un Système d'aide à l'exploitation et à l'information-voyageurs SAEIV couplé à une radio pour le réseau Azalys.</v>
      </c>
      <c r="C108" t="str">
        <f>/CIRCULATION</f>
        <v>/TELECOMMUNICATION</v>
      </c>
      <c r="D108" t="str">
        <v>/CIRCULATION</v>
      </c>
      <c r="E108" t="b">
        <v>0</v>
      </c>
      <c r="F108" t="str">
        <v/>
      </c>
      <c r="G108" t="b">
        <v>0</v>
      </c>
    </row>
    <row r="109" xml:space="preserve">
      <c r="A109">
        <v>19488041</v>
      </c>
      <c r="B109" t="str" xml:space="preserve">
        <v xml:space="preserve">marché de Fournitures de matériel électrique et d'équipements pour installations électriques la présente consultation est lancée suivant une procédure adaptée en application de l'article 27 du décret no2016-360 du 25 mars 2016 relatif aux marchés publics
Quantités (fournitures et services), nature et étendue (travaux) : le présent marché fait l'objet d'un fractionnement en bons de commande avec maximum et minimum en application des articles 78 et 80 du décret no2016-360 du 25 mars 2016 relatif aux marchés publics : Les montants minimum et maximum annuels sont : Montant minimum (H.T.) : 10 000,00 euros. Montant maximum (H.T.) : 50 000,00 euros. Le marché est conclu pour une période initiale de 1 an à compter de la date notification.la durée de validité du marché est la période pendant laque</v>
      </c>
      <c r="C109" t="str">
        <v>/BTP</v>
      </c>
      <c r="D109" t="str">
        <v>/EVENEMENTIEL</v>
      </c>
      <c r="E109" t="b">
        <v>0</v>
      </c>
      <c r="F109" t="str">
        <v/>
      </c>
      <c r="G109" t="b">
        <v>0</v>
      </c>
    </row>
    <row r="110">
      <c r="A110">
        <v>19701061</v>
      </c>
      <c r="B110" t="str">
        <v>Concours restreint de maîtrise d'oeuvre sur esquisse pour la réhabilitation énergétique, fonctionnelle et l'accessibilité du groupe  scolaire Louis Buton à Aizenay (85) L'opération porte sur la réhabilitation énergétique, fonctionnelle et l'accessibilité du groupe scolaire Louis Buton à Aizenay (85).L'enveloppe prévisionnelle pour les travaux est de 3 500 000 euros HT</v>
      </c>
      <c r="C110" t="str">
        <v>/BTP</v>
      </c>
      <c r="D110" t="str">
        <v>/BTP</v>
      </c>
      <c r="E110" t="b">
        <v>1</v>
      </c>
      <c r="F110" t="str">
        <v/>
      </c>
      <c r="G110" t="b">
        <v>0</v>
      </c>
    </row>
    <row r="111">
      <c r="A111">
        <v>16978260</v>
      </c>
      <c r="B111" t="str">
        <v>Entretien et dépannage des installations de vidéosurveillance dans les bâtiments territoriaux (2017-2020)</v>
      </c>
      <c r="C111" t="str">
        <v>/BTP</v>
      </c>
      <c r="D111" t="str">
        <v>/BTP</v>
      </c>
      <c r="E111" t="b">
        <v>1</v>
      </c>
      <c r="F111" t="str">
        <v/>
      </c>
      <c r="G111" t="b">
        <v>0</v>
      </c>
    </row>
    <row r="112" xml:space="preserve">
      <c r="A112">
        <v>19695666</v>
      </c>
      <c r="B112" t="str" xml:space="preserve">
        <v xml:space="preserve">Appel à candidatures pour un marché de travaux
en conception-réalisation, programme 'Coconnière',
Laval marché de conception-réalisation passé en application de l'article 33-II de l'ordonnance no 2015-899 du 23 juillet 2015 et de l'article 91 du décret no 2016-360 du 25 mars 2016, ayant pour objet les éléments suivants :
- réhabilitation en site occupé de 2 ensembles représentant 119 logements collectifs locatifs sociaux avant travaux et 103 logements après travaux,
- densification par la construction neuve d'environ 12 logements locatifs sociaux en surélévation,
- résidentialisation privée et aménagement d'espaces publics d'une surface de 12 000 m2 environ,
- démolition d'environ 16 logements (2 cages d'escaliers) dans un ensemble existant
les prestations comprennent les études (missions </v>
      </c>
      <c r="C112" t="str">
        <v>/BTP</v>
      </c>
      <c r="D112" t="str">
        <v>/FUNERAIRE</v>
      </c>
      <c r="E112" t="b">
        <v>0</v>
      </c>
      <c r="F112" t="str">
        <v/>
      </c>
      <c r="G112" t="b">
        <v>0</v>
      </c>
    </row>
    <row r="113" xml:space="preserve">
      <c r="A113">
        <v>19509524</v>
      </c>
      <c r="B113" t="str" xml:space="preserve">
        <v xml:space="preserve">Eoliennes Flottantes du Golf du Lion (EFGL) Floating Offshore Windfarm - Supply and Installation of 66 kV Submarine and Undergound Power Cables The purpose of this notice is to achieve:
An EPCI including the survey, design, engineering and compliance testing, procurement, manufacturing, supply, construction, installation, laying, burial and protection, completion, on-site testing, pre-commissioning, trial operation, spares provision and other services for:
- RTE's scope: underground export cable and optical fiber cable (only supply and mounting), landfall transition joint, submarine export cable (static and dynamic, optical fiber included) subsea accessories and associated equipments and services,
- LEFGL's scope: inter-array dynamic cables, subsea accessories and associated equipments and</v>
      </c>
      <c r="C113" t="str">
        <v>/BTP</v>
      </c>
      <c r="D113" t="str">
        <v>/BTP</v>
      </c>
      <c r="E113" t="b">
        <v>1</v>
      </c>
      <c r="F113" t="str">
        <v/>
      </c>
      <c r="G113" t="b">
        <v>0</v>
      </c>
    </row>
    <row r="114">
      <c r="A114">
        <v>18438751</v>
      </c>
      <c r="B114" t="str">
        <v>La CGSS de la Réunion souhaite confier l'exploitation et la maintenance de ses installations de production de froid, de climatisation centralisée et de traitement d'air à un prestataire extérieur Les missions consistent en l'exploitation et la maintenance dans les conditions économiques et techniques les plus favorables, afin d'apporter une qualité de service visant dans le temps le maintien de l'état et des performances des équipements et un confort permanent aux occupants</v>
      </c>
      <c r="C114" t="str">
        <v>/BTP</v>
      </c>
      <c r="D114" t="str">
        <v>/BTP</v>
      </c>
      <c r="E114" t="b">
        <v>1</v>
      </c>
      <c r="F114" t="str">
        <v/>
      </c>
      <c r="G114" t="b">
        <v>0</v>
      </c>
    </row>
    <row r="115">
      <c r="A115">
        <v>19919180</v>
      </c>
      <c r="B115" t="str">
        <v>Fourniture de repas dans le cadre de la restauration scolaire et de l'accueil de loisirs sans hébergement</v>
      </c>
      <c r="C115" t="str">
        <v>/RESTAURATION</v>
      </c>
      <c r="D115" t="str">
        <v>/RESTAURATION</v>
      </c>
      <c r="E115" t="b">
        <v>1</v>
      </c>
      <c r="F115" t="str">
        <v/>
      </c>
      <c r="G115" t="b">
        <v>0</v>
      </c>
    </row>
    <row r="116">
      <c r="A116">
        <v>19487836</v>
      </c>
      <c r="B116" t="str">
        <v>Travaux d'aménagement tous corps d'état de la gare Institut Gustave Roussy à Villejuif des lignes 15 Sud et 14 Sud du Grand Paris Express Le marché a pour objet les travaux d'aménagement de la gare IGR à Villejuif, une fois les travaux de génie civil majoritairement réalisés. Les prestations incluent également l'ensemble des études d'exécution sous BIM ainsi que l'ensemble des essais des équipements, et leur maintien en condition opérationnelle (maintenance préventive et corrective) jusqu'à la mise en service.Plus de détails sur la description des travaux dans l'annexe du présent AAPC, téléchargeable via la procédure décrite dans la section VI.3</v>
      </c>
      <c r="C116" t="str">
        <v>/BTP</v>
      </c>
      <c r="D116" t="str">
        <v>/BTP</v>
      </c>
      <c r="E116" t="b">
        <v>1</v>
      </c>
      <c r="F116" t="str">
        <v/>
      </c>
      <c r="G116" t="b">
        <v>0</v>
      </c>
    </row>
    <row r="117" xml:space="preserve">
      <c r="A117">
        <v>17317700</v>
      </c>
      <c r="B117" t="str" xml:space="preserve">
        <v xml:space="preserve">COLLECTE ET TRAITEMENT DES DECHETS DES POUBELLES SITUEES SUR LES AIRES D'ARRETS DE LA RD 943 PRESTATION DE RAMASSAGE DES DECHETS DES POUBELLES SITUEES SUR LES AIRES D'ARRETS DE LA RD 943 DU PR 1+250 A 21+100, y compris la fourniture et la mise en place des sacs. La prestation concerne également le traitement de ces déchets.
Accord cadre à bons de commande selon dispositions des articles 78 et 80 du décret no2016-360 du 25/03/2016.
Montant mini annuel:5.000 Euros HT et montant maxi annuel:20.000 Euros HT</v>
      </c>
      <c r="C117" t="str">
        <v>/DECHETS</v>
      </c>
      <c r="D117" t="str">
        <v>/BTP</v>
      </c>
      <c r="E117" t="b">
        <v>0</v>
      </c>
      <c r="F117" t="str">
        <v/>
      </c>
      <c r="G117" t="b">
        <v>0</v>
      </c>
    </row>
    <row r="118">
      <c r="A118">
        <v>17644059</v>
      </c>
      <c r="B118" t="str">
        <v>Conception et réalisation d'une station de traitement d'eau potable sur le site de Leveneur de la commune du Tampon. La station devra traiter un mélange de 5 ressources de surface via un réservoir d'eau brute de 5 000 m3 selon des conditions d'exploitation définies</v>
      </c>
      <c r="C118" t="str">
        <v>/BTP</v>
      </c>
      <c r="D118" t="str">
        <v>/BTP</v>
      </c>
      <c r="E118" t="b">
        <v>1</v>
      </c>
      <c r="F118" t="str">
        <v/>
      </c>
      <c r="G118" t="b">
        <v>0</v>
      </c>
    </row>
    <row r="119">
      <c r="A119">
        <v>16982811</v>
      </c>
      <c r="B119" t="str">
        <v>ACCORD CADRE POUR UNE ASSISTANCE A MAITRISE D'OUVRAGE EN MATIERE D'AMENAGEMENT NUMERIQUE DU TERRITOIRE POUR LA MISE EN OEUVRE DU SDAN DU TARN ET GARONNE ACCORD CADRE POUR UNE ASSISTANCE A MAITRISE D'OUVRAGE EN MATIERE D'AMENAGEMENT NUMERIQUE DU TERRITOIRE POUR LA MISE EN OEUVRE DU SDAN DU TARN ET GARONNE</v>
      </c>
      <c r="C119" t="str">
        <f>/TELECOMMUNICATION</f>
        <v>/INFORMATIQUE</v>
      </c>
      <c r="D119" t="str">
        <v>/INFORMATIQUE</v>
      </c>
      <c r="E119" t="b">
        <v>0</v>
      </c>
      <c r="F119" t="str">
        <v/>
      </c>
      <c r="G119" t="b">
        <v>0</v>
      </c>
    </row>
    <row r="120">
      <c r="A120">
        <v>19244644</v>
      </c>
      <c r="B120" t="str">
        <v>Fournitures de bureau et scolaires pour les écoles, les accueils périscolaires, de loisirs et les crèches</v>
      </c>
      <c r="C120" t="str">
        <v>/BUREAUTIQUE</v>
      </c>
      <c r="D120" t="str">
        <v>/BUREAUTIQUE</v>
      </c>
      <c r="E120" t="b">
        <v>1</v>
      </c>
      <c r="F120" t="str">
        <v/>
      </c>
      <c r="G120" t="b">
        <v>0</v>
      </c>
    </row>
    <row r="121" xml:space="preserve">
      <c r="A121">
        <v>19314554</v>
      </c>
      <c r="B121" t="str" xml:space="preserve">
        <v xml:space="preserve">Maintenance des installations d'ICEDA (site du Bugey ICEDA (Installation de conditionnement et l'entreposage de déchets activés) est une installation nouvelle qui, après son démarrage, va permettre de conditionner et d'entreposer des déchets MAVL, FMAVC et FMAVC différés issus des INB en exploitation et des INB en démantèlement, actuellement en attente d'exutoire définitif.
Socodei est chargé de l'exploitation des systèmes process, manutention, béton et effluent et est responsable de la maîtrise et de l'encadrement des activités de maintenance sur l'installation. Socodei a en charge la préparation des interventions de maintenance, de leur bon déroulement, des analyses à posteriori et du retour d'expérience. Socodei assure également la surveillance des activités de ses fournisseurs.
Dans le</v>
      </c>
      <c r="C121" t="str">
        <f>/BTP</f>
        <v>/INDUSTRIE</v>
      </c>
      <c r="D121" t="str">
        <v>/BTP</v>
      </c>
      <c r="E121" t="b">
        <v>0</v>
      </c>
      <c r="F121" t="str">
        <v/>
      </c>
      <c r="G121" t="b">
        <v>0</v>
      </c>
    </row>
    <row r="122" xml:space="preserve">
      <c r="A122">
        <v>19481661</v>
      </c>
      <c r="B122" t="str" xml:space="preserve">
        <v xml:space="preserve">Location longue durée de 7 véhicules (LLD et/ou LOA Le Greta Val deLoire (service autonome du lycée Grandmont) recherche 7 véhicules type citadine/polyvalente
en location longue durée 4 ou 5 ans pour un kilométrage estimé de 15000 km/an par véhicule.
La prestation comprendra la location, l'entretien et l'assurance des véhicules</v>
      </c>
      <c r="C122" t="str">
        <v>/TRANSPORT</v>
      </c>
      <c r="D122" t="str">
        <v>/TRANSPORT</v>
      </c>
      <c r="E122" t="b">
        <v>1</v>
      </c>
      <c r="F122" t="str">
        <v/>
      </c>
      <c r="G122" t="b">
        <v>0</v>
      </c>
    </row>
    <row r="123" xml:space="preserve">
      <c r="A123">
        <v>19304119</v>
      </c>
      <c r="B123" t="str" xml:space="preserve">
        <v xml:space="preserve">Développement, fourniture, mise en service et soutien d'un Système d'instruction et d'entraînement au tir de combat (Sinetic) Le projet de marché prévoit l'acquisition d'un Système d'instruction et d'entraînement au tir de combat (Sinetic), ainsi que son soutien, pour remplacer celui actuellement en dotation (Sittal).
Sinetic est un simulateur d'instruction et d'entraînement en salle prenant en compte les armes actuellement en dotation dans les armées francaises et les armes à venir de type fusil d'assaut, pistolet automatique, fusil de précision, fusil de combat rapproché et armement collectif, le système FELIN (Fantassin à équipements et liaisons intégrées) et l'instruction au tir de combat. Les tirs sont simulés avec des équipements non considérés comme armes de guerre mais présentant u</v>
      </c>
      <c r="C123" t="str">
        <v>/INDUSTRIE</v>
      </c>
      <c r="D123" t="str">
        <v>/AUDIOVISUEL</v>
      </c>
      <c r="E123" t="b">
        <v>0</v>
      </c>
      <c r="F123" t="str">
        <v/>
      </c>
      <c r="G123" t="b">
        <v>0</v>
      </c>
    </row>
    <row r="124" xml:space="preserve">
      <c r="A124">
        <v>19487806</v>
      </c>
      <c r="B124" t="str" xml:space="preserve">
        <v xml:space="preserve">Modernisation et exploitation du parc de stationnement souterrain Bastille à Paris 12e
Numéro de référence : 2018V37D7DSP-R7057 Délégation de service public, d'une durée de 18 ans pour assurer la modernisation et l'exploitation du parc de stationnement souterrain Bastille d'une capacité d'environ 459 places VL et 20 places réservées pour les deux-roues motorisés réparties sur 4 niveaux et destiné aux usagers horaires, aux abonnés et amodiataires</v>
      </c>
      <c r="C124" t="str">
        <v>/BTP</v>
      </c>
      <c r="D124" t="str">
        <v>/BTP</v>
      </c>
      <c r="E124" t="b">
        <v>1</v>
      </c>
      <c r="F124" t="str">
        <v/>
      </c>
      <c r="G124" t="b">
        <v>0</v>
      </c>
    </row>
    <row r="125" xml:space="preserve">
      <c r="A125">
        <v>18990687</v>
      </c>
      <c r="B125" t="str" xml:space="preserve">
        <v xml:space="preserve">MARCHE DE MAITRISE D'OEUVRE
Construction de 16 logements PLS au 1-3 avenue du
Professeur Etienne Sorrel à Moulins Mission de Base type loi MOP y compris EXE, OPC et STD</v>
      </c>
      <c r="C125" t="str">
        <v>/BTP</v>
      </c>
      <c r="D125" t="str">
        <v>/BTP</v>
      </c>
      <c r="E125" t="b">
        <v>1</v>
      </c>
      <c r="F125" t="str">
        <v/>
      </c>
      <c r="G125" t="b">
        <v>0</v>
      </c>
    </row>
    <row r="126">
      <c r="A126">
        <v>18728421</v>
      </c>
      <c r="B126" t="str">
        <v>18M0106 -. Maîtrise d'oeuvre et assistance à maitrise d'ouvrage relatives à l'aménagement d'une Véloroute-Voie verte au Sud de Lyon sur la Via Rhona - section Pierre-Bénite / Givors Maîtrise d'oeuvre et assistance à maitrise d'ouvrage relatives à l'aménagement d'une Véloroute-Voie verte au Sud de Lyon sur la Via Rhona - section Pierre-Bénite / Givors</v>
      </c>
      <c r="C126" t="str">
        <v>/BTP</v>
      </c>
      <c r="D126" t="str">
        <v>/BTP</v>
      </c>
      <c r="E126" t="b">
        <v>1</v>
      </c>
      <c r="F126" t="str">
        <v/>
      </c>
      <c r="G126" t="b">
        <v>0</v>
      </c>
    </row>
    <row r="127" xml:space="preserve">
      <c r="A127">
        <v>16986108</v>
      </c>
      <c r="B127" t="str" xml:space="preserve">
        <v xml:space="preserve">formation aux permis du groupe lourd (c-ce-be cette formation individualisée devra permettre à chaque agent candidat d'acquérir les connaissances techniques et réglementaires permettant de se présenter avec succès aux différents examens du permis de conduire
accord-Cadre à bons de commande.
les montants mini et maxi de l'accord-cadre pour chaque période d'exécution (de la date de notification jusqu'au 31/12/2017) puis pour chaque reconduction tacite d'un an) sont fixés respectivement à :
- montant minimum : 8 000 euros (H.T.) soit 9 600 euros (T.T.C.)
- montant maximum : 40 000 euros (H.T.) soit 48 000 euros (T.T.C</v>
      </c>
      <c r="C127" t="str">
        <v>/TRANSPORT</v>
      </c>
      <c r="D127" t="str">
        <v>/DROIT &amp; SOCIETE</v>
      </c>
      <c r="E127" t="b">
        <v>0</v>
      </c>
      <c r="F127" t="str">
        <v/>
      </c>
      <c r="G127" t="b">
        <v>0</v>
      </c>
    </row>
    <row r="128">
      <c r="A128">
        <v>17750816</v>
      </c>
      <c r="B128" t="str">
        <v>Délégation de service public relative à la conception, à l établissement et à l exploitation du réseau Très haut débit des départements du Loir-et-Cher et de l Indre-et-Loire La procédure de délégation de service public, visant à la sélection du futur délégataire de service public chargé de la conception, de l établissement et de l exploitation du réseau très haut débit, est passée conformément aux articles L1411-1 et suivants du Code Général des Collectivités Territoriales, de l ordonnance no2016-65 du 29 janvier 2016 et du décret no2016-86 du 1er février 2016</v>
      </c>
      <c r="C128" t="str">
        <v>/BTP</v>
      </c>
      <c r="D128" t="str">
        <v>/BTP</v>
      </c>
      <c r="E128" t="b">
        <v>1</v>
      </c>
      <c r="F128" t="str">
        <v/>
      </c>
      <c r="G128" t="b">
        <v>0</v>
      </c>
    </row>
    <row r="129">
      <c r="A129">
        <v>18681249</v>
      </c>
      <c r="B129" t="str">
        <v>Système de qualification pour l'acquisition de solutions logiciels et/ou SaaS de gestion de portefeuilles de projets et services associés Ce système de qualification a pour but de qualifier des fournisseurs ou des groupements d'entreprises ayant pour activités principales l'édition de solutions logiciels sur le périmètre fonctionnel gestion de portefeuilles de projets et/ou l'intégration de telles solutions afin que les sociétés qualifiés puissent répondre ponctuellement à un besoin métier sur ce périmètre</v>
      </c>
      <c r="C129" t="str">
        <v>/DROIT &amp; SOCIETE</v>
      </c>
      <c r="D129" t="str">
        <v>/DROIT &amp; SOCIETE</v>
      </c>
      <c r="E129" t="b">
        <v>1</v>
      </c>
      <c r="F129" t="str">
        <v/>
      </c>
      <c r="G129" t="b">
        <v>0</v>
      </c>
    </row>
    <row r="130" xml:space="preserve">
      <c r="A130">
        <v>18951047</v>
      </c>
      <c r="B130" t="str" xml:space="preserve">
        <v xml:space="preserve">Accord cadre de maitrise d'oeuvre urbaine - ZAC "ESPACE LEBON" - Commune de Peymeinade Mission de maitrise d'oeuvre urbaine pour la réalisation d'une ZAC d'environ 220 logements, 1500 m2 de commerces, la réalisation d'un parking public et VRD, en centre ville de la commune de Peymeinade (06)
Maitrise d'oeuvre urbaine pour la réalisation d'une ZAC, mission MOE loi MOP, constitution d'un dossier de réalisation et autres missions directement liées</v>
      </c>
      <c r="C130" t="str">
        <v>/BTP</v>
      </c>
      <c r="D130" t="str">
        <v>/BTP</v>
      </c>
      <c r="E130" t="b">
        <v>1</v>
      </c>
      <c r="F130" t="str">
        <v/>
      </c>
      <c r="G130" t="b">
        <v>0</v>
      </c>
    </row>
    <row r="131" xml:space="preserve">
      <c r="A131">
        <v>19315010</v>
      </c>
      <c r="B131" t="str" xml:space="preserve">
        <v xml:space="preserve">Voyage scolaire Campanie 27 janvier au 1er février 2019 Voyage scolaire Campanie 27 janvier au 1er février 2019.
40 élèves (16 à 18 ans) et 4 accompagnateurs</v>
      </c>
      <c r="C131" t="str">
        <v>/LOGISTIQUE VOYAGE</v>
      </c>
      <c r="D131" t="str">
        <v>/LOGISTIQUE VOYAGE</v>
      </c>
      <c r="E131" t="b">
        <v>1</v>
      </c>
      <c r="F131" t="str">
        <v/>
      </c>
      <c r="G131" t="b">
        <v>0</v>
      </c>
    </row>
    <row r="132" xml:space="preserve">
      <c r="A132">
        <v>19315164</v>
      </c>
      <c r="B132" t="str" xml:space="preserve">
        <v xml:space="preserve">Voyage scolaire Genève du 13 au 15 mars 2019 PS03.
Transports
Sorties et voyages
Voyage scolaire Genève du 13 au 15 mars 2019</v>
      </c>
      <c r="C132" t="str">
        <v>/LOGISTIQUE VOYAGE</v>
      </c>
      <c r="D132" t="str">
        <v>/LOGISTIQUE VOYAGE</v>
      </c>
      <c r="E132" t="b">
        <v>1</v>
      </c>
      <c r="F132" t="str">
        <v/>
      </c>
      <c r="G132" t="b">
        <v>0</v>
      </c>
    </row>
    <row r="133" xml:space="preserve">
      <c r="A133">
        <v>18404270</v>
      </c>
      <c r="B133" t="str" xml:space="preserve">
        <v xml:space="preserve">Qualification des entreprises dans le domaine des travaux d'infrastructure Il s'agit des travaux définis au référentiel SNCF GF 01110 'Qualification et suivi des entreprises et des bureaux d'études d'ingénierie dans le domaine des travaux d'infrastructure' disponible sur le site http://www.sncf.com/fr/fournisseurs/dossiers-qualification dans les domaines suivants:
- travaux de voie,
- travaux d'ouvrages en terre et travaux d'ouvrages d'art,
- travaux de signalisation,
- travaux de télécommunication,
- travaux d'installations fixes de traction électrique.
Le référentiel SNCF GF 01110 a pour objet de définir les principes et modalités d'application du système de qualification, d'une part, des entreprises de travaux dans les domaines cités ci-dessus</v>
      </c>
      <c r="C133" t="str">
        <v>/BTP</v>
      </c>
      <c r="D133" t="str">
        <v>/BTP</v>
      </c>
      <c r="E133" t="b">
        <v>1</v>
      </c>
      <c r="F133" t="str">
        <v/>
      </c>
      <c r="G133" t="b">
        <v>0</v>
      </c>
    </row>
    <row r="134">
      <c r="A134">
        <v>17166245</v>
      </c>
      <c r="B134" t="str">
        <v>Délégation de service public de type concessive ayant pour objet de concevoir, établir, exploiter et financer un réseau de communications électroniques à très haut débit de type FttH ouvert au public Délégation de service public de type concessive ayant pour objet de concevoir, établir, exploiter et financer un réseau de communications électroniques à très haut débit de type FttH ouvert au public principalement sur le territoire de la Communauté de communes des pays de L'Aigle et de la Marche et de la Communauté de communes d'Argentan-Intercom</v>
      </c>
      <c r="C134" t="str">
        <v>/BTP</v>
      </c>
      <c r="D134" t="str">
        <v>/BTP</v>
      </c>
      <c r="E134" t="b">
        <v>1</v>
      </c>
      <c r="F134" t="str">
        <v/>
      </c>
      <c r="G134" t="b">
        <v>0</v>
      </c>
    </row>
    <row r="135" xml:space="preserve">
      <c r="A135">
        <v>19559234</v>
      </c>
      <c r="B135" t="str" xml:space="preserve">
        <v xml:space="preserve">CI2A - Suivi hydrogéologique et hydrologique Le présent marché a pour objet les prestations relatives à la surveillance de l'environnement des centres industriels de l'Andra dans l'Aube (CI2A), concernant les aspects piézométrie, hydrologie, ainsi que les prélèvements d'eau en forage et en sortie des drains périphériques et subhorizontaux, ceux-ci étant destinés à des analyses radiologiques et physicochimiques.
Le présent marché a pour objet les prestations relatives à la surveillance de l'environnement des centres industriels de l'Andra dans l'Aube (CI2A), concernant les aspects piézométrie, hydrologie, ainsi que les prélèvements d'eau en forage et en sortie des drains périphériques et subhorizontaux, ceux-ci étant destinés à des analyses radiologiques et physicochimiques. Les CI2A sont c</v>
      </c>
      <c r="C135" t="str">
        <v>/ENVIRONNEMENT</v>
      </c>
      <c r="D135" t="str">
        <v>/ENVIRONNEMENT</v>
      </c>
      <c r="E135" t="b">
        <v>1</v>
      </c>
      <c r="F135" t="str">
        <v/>
      </c>
      <c r="G135" t="b">
        <v>0</v>
      </c>
    </row>
    <row r="136" xml:space="preserve">
      <c r="A136">
        <v>19355446</v>
      </c>
      <c r="B136" t="str" xml:space="preserve">
        <v xml:space="preserve">Concours restreint de maîtrise d'oeuvre sur Esquisse, pour la restructuration extension du collège de Grand Santi - phase Iv Le collège se trouve sur la commune de Grand Santi, le site a une superficie totale de 4 hectares, le collège a été construit en 3 tranches, cette opération, la 4e tranche, va permettre de finaliser le collège. Une partie de la parcelle a été prévue dès l'origine pour cette 4e tranche à l'Est de la construction du collège, elle a une superficie d'environ 1,6 hectare.Le collège accueille aujourd'hui 530 élèves, cette opération lui permettra d'obtenir les locaux pour l'accueil de 600 élèves plus une Segpa de 60 élèves
Equipe de moe compétente composée au minimum de :-1 architecte inscrit à l'ordre n'appartenant pas à un même cabinet-un Bet ayant la compétence requise e</v>
      </c>
      <c r="C136" t="str">
        <f>/BTP</f>
        <v>/MOBILIER</v>
      </c>
      <c r="D136" t="str">
        <v>/BTP</v>
      </c>
      <c r="E136" t="b">
        <v>0</v>
      </c>
      <c r="F136" t="str">
        <v/>
      </c>
      <c r="G136" t="b">
        <v>0</v>
      </c>
    </row>
    <row r="137">
      <c r="A137">
        <v>17762540</v>
      </c>
      <c r="B137" t="str">
        <v>Contrat-cadre 2017-01 ' Observatoire des conflits futurs ; déclinaisons capacitaires et impacts opérationnels à moyen et long terme '.</v>
      </c>
      <c r="C137" t="str">
        <v>/DROIT &amp; SOCIETE</v>
      </c>
      <c r="D137" t="str">
        <v>/DEFENSE - SURETE</v>
      </c>
      <c r="E137" t="b">
        <v>0</v>
      </c>
      <c r="F137" t="str">
        <v/>
      </c>
      <c r="G137" t="b">
        <v>0</v>
      </c>
    </row>
    <row r="138">
      <c r="A138">
        <v>19510596</v>
      </c>
      <c r="B138" t="str">
        <v>Maintenance des installations électriques courants forts des sites franciliens de la BnF Les prestations concernent la maintenance des installations électriques courants forts des sites franciliens de la BnF. Les prestations réalisées au titre du forfait comprennent des prestations de maintenance préventive et corrective. Le titulaire pourra être amené à réaliser autant d'interventions que de besoin pour maintenir le bon fonctionnement des installations 24h/24 et 365 jours par an. Le marché contient une clause d'insertion sociale.</v>
      </c>
      <c r="C138" t="str">
        <f>/BTP</f>
        <v>/DROIT &amp; SOCIETE</v>
      </c>
      <c r="D138" t="str">
        <v>/BTP</v>
      </c>
      <c r="E138" t="b">
        <v>0</v>
      </c>
      <c r="F138" t="str">
        <v/>
      </c>
      <c r="G138" t="b">
        <v>0</v>
      </c>
    </row>
    <row r="139">
      <c r="A139">
        <v>19882585</v>
      </c>
      <c r="B139" t="str">
        <v>Accord-cadre mono attributaire à bons de commande pour la collecte des bornes d'apport volontaire enterrées ou semi enterrées de déchets ménagers et assimilés (3 flux) Territoire de la CAMVS Accord-cadre mono attributaire à bons de commande pour la collecte des bornes d'apport volontaire enterrées ou semi enterrées de déchets ménagers et assimilés (3 flux) sur l'ensemble du territoire de la Communauté d'Agglomération Maubeuge Val de Sambre</v>
      </c>
      <c r="C139" t="str">
        <v>/DECHETS</v>
      </c>
      <c r="D139" t="str">
        <v>/DECHETS</v>
      </c>
      <c r="E139" t="b">
        <v>1</v>
      </c>
      <c r="F139" t="str">
        <v/>
      </c>
      <c r="G139" t="b">
        <v>0</v>
      </c>
    </row>
    <row r="140" xml:space="preserve">
      <c r="A140">
        <v>17729495</v>
      </c>
      <c r="B140" t="str" xml:space="preserve">
        <v xml:space="preserve">Accord-cadre monoattributaire relatif à l'opération de réhabilitation du groupe immobilier de 373 logements " Censier Santeuil Geoffroy St Hilaire " à PARIS 5ème La présente consultation a pour objet de confier la maîtrise d'oeuvre de l'opération de réhabilitation thermique d'une résidence de 373 logements située dans le 5ème arrondissement de Paris.Les prestations à exécuter au titre de l'accord-cadre porteront sur la mission diagnostic,la mission de base loi MOP avec VISA, les missions complémentaires INFCO et de diagnostic social.
L'opération est articulée autour de trois volets (amélioration thermique, réhabilitation,amélioration de la qualité de service) et s'inscrit dans une démarche environnementale de développement durable, la certification NF Habitat est retenue</v>
      </c>
      <c r="C140" t="str">
        <f>/ENVIRONNEMENT</f>
        <v>/BTP</v>
      </c>
      <c r="D140" t="str">
        <v>/ENVIRONNEMENT</v>
      </c>
      <c r="E140" t="b">
        <v>0</v>
      </c>
      <c r="F140" t="str">
        <v/>
      </c>
      <c r="G140" t="b">
        <v>0</v>
      </c>
    </row>
    <row r="141" xml:space="preserve">
      <c r="A141">
        <v>17953707</v>
      </c>
      <c r="B141" t="str" xml:space="preserve">
        <v xml:space="preserve">Consultation de maîtrise d'oeuvre
sans concours dans le cadre
de l'aménagement et la rénovation
de l'unité de service de Houaïlou Convention de maîtrise d'oeuvre pour l'aménagement et la rénovation de l'unité de service de Houaïlou
Il s'agit sur le site actuel de l'unité de service de Houaïlou, de procéder à un aménagement et à la rénovation du site, par la réalisation de bâtiments neufs (administratif et techniques) d'une surface utile intérieure de 380  m2 environ, la rénovation d'un dock existant d'une surface intérieure de 50  m2 et l'aménagement de surfaces extérieures de stationnement ou circulation d'une surface de 250  m2 environ</v>
      </c>
      <c r="C141" t="str">
        <v>/BTP</v>
      </c>
      <c r="D141" t="str">
        <v>/BTP</v>
      </c>
      <c r="E141" t="b">
        <v>1</v>
      </c>
      <c r="F141" t="str">
        <v/>
      </c>
      <c r="G141" t="b">
        <v>0</v>
      </c>
    </row>
    <row r="142">
      <c r="A142">
        <v>17273549</v>
      </c>
      <c r="B142" t="str">
        <v>Marché de Prestations de services de restauration scolaire La présente consultation concerne la prestation de service ayant pour objet la confection de repas au sein du restaurant scolaire des écoles élémentaire et maternelle de la commune de Saint Xandre</v>
      </c>
      <c r="C142" t="str">
        <v>/RESTAURATION</v>
      </c>
      <c r="D142" t="str">
        <v>/RESTAURATION</v>
      </c>
      <c r="E142" t="b">
        <v>1</v>
      </c>
      <c r="F142" t="str">
        <v/>
      </c>
      <c r="G142" t="b">
        <v>0</v>
      </c>
    </row>
    <row r="143" xml:space="preserve">
      <c r="A143">
        <v>18932981</v>
      </c>
      <c r="B143" t="str" xml:space="preserve">
        <v xml:space="preserve">entretien du réseau d'eaux pluviales de la ville de issoire. le présent marché de services concerne l'entretien des réseaux d'eaux pluviales de la Commune de issoire. Il s'agit d'un contrat mixte : marché simple à prix forfaitaire et accord-cadre à bons de commande. Les prestations d'entretien courant font l'objet d'une rémunération forfaitaire annuelle. Les éventuelles prestations complémentaires envisagées, telles qu'elles ressortent du bordereau des prix unitaires annexé au cahier des charges font l'objet quant à elle d'un accord-cadre mono-attributaire avec un unique maximum annuel en valeur passé en application des articles 78 et 80 du Décret no2016-360 du 25 mars 2016.
 l'inventaire quantitatif du linéaire du réseau pluvial concerné est le suivant : Ouvrages de récupération d'eaux de</v>
      </c>
      <c r="C143" t="str">
        <f>/BTP</f>
        <v>/HYGIENE TECHNIQUE</v>
      </c>
      <c r="D143" t="str">
        <v>/HYGIENE TECHNIQUE</v>
      </c>
      <c r="E143" t="b">
        <v>0</v>
      </c>
      <c r="F143" t="str">
        <v/>
      </c>
      <c r="G143" t="b">
        <v>0</v>
      </c>
    </row>
    <row r="144">
      <c r="A144">
        <v>18285390</v>
      </c>
      <c r="B144" t="str">
        <v>Mise à disposition et exploitation d'une déchetterie sur le territoire Sud-Est de la Communauté de Communes des Sablons (Oise Ce marché est relatif à la fourniture d'un service déchetterie (mise à disposition et exploitation) sur le territoire sud-est de la Communauté de Communes des Sablons.Ce marché concerne également le transport et le traitement des déchets acceptés sur le site proposé par le candidat.</v>
      </c>
      <c r="C144" t="str">
        <f>/DECHETS</f>
        <v>/BTP</v>
      </c>
      <c r="D144" t="str">
        <v>/BTP</v>
      </c>
      <c r="E144" t="b">
        <v>0</v>
      </c>
      <c r="F144" t="str">
        <v/>
      </c>
      <c r="G144" t="b">
        <v>0</v>
      </c>
    </row>
    <row r="145" xml:space="preserve">
      <c r="A145">
        <v>19284181</v>
      </c>
      <c r="B145" t="str" xml:space="preserve">
        <v xml:space="preserve">Entretien multiservices sur le patrimoine d'Allier Habitat années 2019 à 2022 Le marché prévoit la réalisation de prestations de multiservices afin d'assurer l'entretien de tous les logements et parties communes des immeubles d'habitation collective et individuelle du patrimoine d'Allier Habitat.
Les prestations seront en majorité à réaliser sur des ouvrages existants et en site occupé</v>
      </c>
      <c r="C145" t="str">
        <f>/SERVICES COMMUNS</f>
        <v>/BTP</v>
      </c>
      <c r="D145" t="str">
        <v>/HYGIENE TECHNIQUE</v>
      </c>
      <c r="E145" t="b">
        <v>0</v>
      </c>
      <c r="F145" t="str">
        <v/>
      </c>
      <c r="G145" t="b">
        <v>0</v>
      </c>
    </row>
    <row r="146">
      <c r="A146">
        <v>19440205</v>
      </c>
      <c r="B146" t="str">
        <v>Programme annuel de voirie Programme annuel de voirieTravaux neufs et d'entretien de voirie suivant un programme d'opérations pré-établi</v>
      </c>
      <c r="C146" t="str">
        <v>/BTP</v>
      </c>
      <c r="D146" t="str">
        <v>/BTP</v>
      </c>
      <c r="E146" t="b">
        <v>1</v>
      </c>
      <c r="F146" t="str">
        <v/>
      </c>
      <c r="G146" t="b">
        <v>0</v>
      </c>
    </row>
    <row r="147">
      <c r="A147">
        <v>19416306</v>
      </c>
      <c r="B147" t="str">
        <v>L'objet du marché  porte sur l'achat de carburant pour les véhicules de la Commune de Plan de Cuques</v>
      </c>
      <c r="C147" t="str">
        <v>/ENERGIE</v>
      </c>
      <c r="D147" t="str">
        <v>/ENERGIE</v>
      </c>
      <c r="E147" t="b">
        <v>1</v>
      </c>
      <c r="F147" t="str">
        <v/>
      </c>
      <c r="G147" t="b">
        <v>0</v>
      </c>
    </row>
    <row r="148">
      <c r="A148">
        <v>19319309</v>
      </c>
      <c r="B148" t="str">
        <v>réfection des étanchéités des toitures terrasses du groupe scolaire Odette et Francis Teisseyre. dépose étanchéité existante, réalisation pare-vapeur renforcé, fourniture et pose isolation thermique et application complexe d39;étanchéité bicouche sur 907 m2-fourniture et pose 98 ml garde-corps sur acrotères.</v>
      </c>
      <c r="C148" t="str">
        <v>/BTP</v>
      </c>
      <c r="D148" t="str">
        <v>/BTP</v>
      </c>
      <c r="E148" t="b">
        <v>1</v>
      </c>
      <c r="F148" t="str">
        <v/>
      </c>
      <c r="G148" t="b">
        <v>0</v>
      </c>
    </row>
    <row r="149">
      <c r="A149">
        <v>18998769</v>
      </c>
      <c r="B149" t="str">
        <v>Monuments aux morts d'Injalbert - Restauration de la statuaire</v>
      </c>
      <c r="C149" t="str">
        <v>/BTP</v>
      </c>
      <c r="D149" t="str">
        <v>/BTP</v>
      </c>
      <c r="E149" t="b">
        <v>1</v>
      </c>
      <c r="F149" t="str">
        <v/>
      </c>
      <c r="G149" t="b">
        <v>0</v>
      </c>
    </row>
    <row r="150">
      <c r="A150">
        <v>19653298</v>
      </c>
      <c r="B150" t="str">
        <v>TRAVAUX DE CRÉATION D'UN CHEMIN PIETONNIER Il s'agit de créer un chemin piétonnier qui part de la place du Souvenir Francais jusqu'à la future maison des jeunes (marché à suivre) située au 5 rue de l'égalité pour désenclaver le parking de la place.</v>
      </c>
      <c r="C150" t="str">
        <v>/BTP</v>
      </c>
      <c r="D150" t="str">
        <v>/BTP</v>
      </c>
      <c r="E150" t="b">
        <v>1</v>
      </c>
      <c r="F150" t="str">
        <v/>
      </c>
      <c r="G150" t="b">
        <v>0</v>
      </c>
    </row>
    <row r="151">
      <c r="A151">
        <v>19538880</v>
      </c>
      <c r="B151" t="str">
        <v>Fourniture de boissons et de produits alimentaires L'accord-cadre mono-attributaire a pour objet la fourniture de boissons alcoolisées, de boissons non alcoolisées, de produits frais et congelés et de produits alimentaires courants pour la commune de Berre l'Etang, à l'exclusion des produits fournis par les primeurs (fruits et légumes frais) et par les boulangeries (pain, viennoiseries, pâtisseries).</v>
      </c>
      <c r="C151" t="str">
        <v>/ALIMENTATION</v>
      </c>
      <c r="D151" t="str">
        <v>/ALIMENTATION</v>
      </c>
      <c r="E151" t="b">
        <v>1</v>
      </c>
      <c r="F151" t="str">
        <v/>
      </c>
      <c r="G151" t="b">
        <v>0</v>
      </c>
    </row>
    <row r="152">
      <c r="A152">
        <v>17562790</v>
      </c>
      <c r="B152" t="str">
        <v>Concours restreint de maîtrise d'oeuvre pour l'implantation dans l'Aube d'une antenne de l'école spéciale de travaux publics du bâtiment et de l'industrie à Rosières-Près-Troyes Le présent concours permettra à l'acheteur, après une sélection des candidatures, de choisir (dans une première phase): les candidats admis à concourir en application de l'article 8 de l'ordonnance no 2015-899 du23.7.2015 modifiée et des articles 88 et 89 du décret 2016-360 du 25.3.2016 modifié et de désigner (dans une deuxième phase) le ou les lauréats. Missions  confiées au maître d'oeuvre telles que définis dans le décret no 93-1268 du 29.11.93 et l'arrêté du 21.12.93 modifié :missions de base (ESQ + APS + APD + PRO + ACT + EXE + DET + AOR) + OPC. L'enveloppe financière affectée aux travaux par le maître d'ouvra</v>
      </c>
      <c r="C152" t="str">
        <f>/ENVIRONNEMENT</f>
        <v>/BTP</v>
      </c>
      <c r="D152" t="str">
        <v>/BTP</v>
      </c>
      <c r="E152" t="b">
        <v>0</v>
      </c>
      <c r="F152" t="str">
        <v/>
      </c>
      <c r="G152" t="b">
        <v>0</v>
      </c>
    </row>
    <row r="153">
      <c r="A153">
        <v>19601597</v>
      </c>
      <c r="B153" t="str">
        <v>Aménagement Parkings du collège et Rues</v>
      </c>
      <c r="C153" t="str">
        <v>/BTP</v>
      </c>
      <c r="D153" t="str">
        <v>/BTP</v>
      </c>
      <c r="E153" t="b">
        <v>1</v>
      </c>
      <c r="F153" t="str">
        <v/>
      </c>
      <c r="G153" t="b">
        <v>0</v>
      </c>
    </row>
    <row r="154">
      <c r="A154">
        <v>19443003</v>
      </c>
      <c r="B154" t="str">
        <v>Location d'un tracteur pour débroussailleuse</v>
      </c>
      <c r="C154" t="str">
        <v>/TRANSPORT</v>
      </c>
      <c r="D154" t="str">
        <v>/TRANSPORT</v>
      </c>
      <c r="E154" t="b">
        <v>1</v>
      </c>
      <c r="F154" t="str">
        <v/>
      </c>
      <c r="G154" t="b">
        <v>0</v>
      </c>
    </row>
    <row r="155">
      <c r="A155">
        <v>18825662</v>
      </c>
      <c r="B155" t="str">
        <v>Fournitures et livraison de repas en liaison froide à destination de la structure multi accueil Les Petits Loups</v>
      </c>
      <c r="C155" t="str">
        <v>/RESTAURATION</v>
      </c>
      <c r="D155" t="str">
        <v>/RESTAURATION</v>
      </c>
      <c r="E155" t="b">
        <v>1</v>
      </c>
      <c r="F155" t="str">
        <v/>
      </c>
      <c r="G155" t="b">
        <v>0</v>
      </c>
    </row>
    <row r="156">
      <c r="A156">
        <v>19715117</v>
      </c>
      <c r="B156" t="str">
        <v>Transport des encombrants collectés en porte à porte déposé sur le quai de transfert de Périers en Auge</v>
      </c>
      <c r="C156" t="str">
        <v>/DECHETS</v>
      </c>
      <c r="D156" t="str">
        <v>/DECHETS</v>
      </c>
      <c r="E156" t="b">
        <v>1</v>
      </c>
      <c r="F156" t="str">
        <v/>
      </c>
      <c r="G156" t="b">
        <v>0</v>
      </c>
    </row>
    <row r="157">
      <c r="A157">
        <v>19107043</v>
      </c>
      <c r="B157" t="str">
        <v>APPLICATION GRC - Gestion de la relation Citoyens.</v>
      </c>
      <c r="C157" t="str">
        <v>/MARKETING</v>
      </c>
      <c r="D157" t="str">
        <v>/MARKETING</v>
      </c>
      <c r="E157" t="b">
        <v>1</v>
      </c>
      <c r="F157" t="str">
        <v/>
      </c>
      <c r="G157" t="b">
        <v>0</v>
      </c>
    </row>
    <row r="158">
      <c r="A158">
        <v>19747093</v>
      </c>
      <c r="B158" t="str">
        <v>Démolition Bâtiments Rue de la Poste Gennes</v>
      </c>
      <c r="C158" t="str">
        <v>/BTP</v>
      </c>
      <c r="D158" t="str">
        <v>/BTP</v>
      </c>
      <c r="E158" t="b">
        <v>1</v>
      </c>
      <c r="F158" t="str">
        <v/>
      </c>
      <c r="G158" t="b">
        <v>0</v>
      </c>
    </row>
    <row r="159">
      <c r="A159">
        <v>19752403</v>
      </c>
      <c r="B159" t="str">
        <v>Installations électriques et éclairage extérieur Camping St Martin de la Place</v>
      </c>
      <c r="C159" t="str">
        <v>/BTP</v>
      </c>
      <c r="D159" t="str">
        <v>/BTP</v>
      </c>
      <c r="E159" t="b">
        <v>1</v>
      </c>
      <c r="F159" t="str">
        <v/>
      </c>
      <c r="G159" t="b">
        <v>0</v>
      </c>
    </row>
    <row r="160">
      <c r="A160">
        <v>19752503</v>
      </c>
      <c r="B160" t="str">
        <v>Commune de Campagne Les Hesdin -Aménagement de la Zone d'Activité Du Champ du Fresne Création de voirie :Environ 3300 m2 Bordures, Bordurettes et Caniveaux : Environ 800ml Assainissement eaux pluviales : Environ 1 000ml Assainissement Eaux usées : Environ 450ml Viabilisation AEP / ENEDIS / Eclairage /Télécommunications : Environ 850ml Paysagement des espaces verts : Environ 5 800 m2</v>
      </c>
      <c r="C160" t="str">
        <v>/BTP</v>
      </c>
      <c r="D160" t="str">
        <v>/BTP</v>
      </c>
      <c r="E160" t="b">
        <v>1</v>
      </c>
      <c r="F160" t="str">
        <v/>
      </c>
      <c r="G160" t="b">
        <v>0</v>
      </c>
    </row>
    <row r="161">
      <c r="A161">
        <v>19350620</v>
      </c>
      <c r="B161" t="str">
        <v>Etude avifaune nicheuse et cavicole des forêts du PNR de la Montagne de Reims étude de l'avifaune nicheuse et cavicole et 2 options A: croisement des données avec la typologie forestière et B : suivi de reproduction des pics</v>
      </c>
      <c r="C161" t="str">
        <v>/ENVIRONNEMENT</v>
      </c>
      <c r="D161" t="str">
        <v>/ENVIRONNEMENT</v>
      </c>
      <c r="E161" t="b">
        <v>1</v>
      </c>
      <c r="F161" t="str">
        <v/>
      </c>
      <c r="G161" t="b">
        <v>0</v>
      </c>
    </row>
    <row r="162" xml:space="preserve">
      <c r="A162">
        <v>18993786</v>
      </c>
      <c r="B162" t="str" xml:space="preserve">
        <v xml:space="preserve">Marché de maîtrise d'oeuvre pour la construction d'un groupe scolaire à Morsain Marché de maîtrise d'oeuvre dans le cadre de la construction d'un groupe scolaire à Morsain. Montant des travaux : 1.365.000,00 € HT.
Mission de base + EXE + OPC</v>
      </c>
      <c r="C162" t="str">
        <v>/BTP</v>
      </c>
      <c r="D162" t="str">
        <v>/BTP</v>
      </c>
      <c r="E162" t="b">
        <v>1</v>
      </c>
      <c r="F162" t="str">
        <v/>
      </c>
      <c r="G162" t="b">
        <v>0</v>
      </c>
    </row>
    <row r="163" xml:space="preserve">
      <c r="A163">
        <v>19424531</v>
      </c>
      <c r="B163" t="str" xml:space="preserve">
        <v xml:space="preserve">Mise aux normes de la station d'épuration du Pont de l'Ouen Les travaux concernent :
 - Les études d'exécution;
 - Les installations de chantier,
 - La conception et la réalisation dune nouvelle station dépuration de type filtres plantés de roseaux à écoulement vertical, à 2 étages, avec 2 postes d'injection dune capacité nominale de 150EH, 
- La démolition des ouvrages existants,
 - Les finitions diverses,
 - Les recollements, implantation des ouvrages, élaboration des Dossiers des Ouvrages exécutés et des Dossiers d39;Intervention Ultérieure sur les Ouvrages</v>
      </c>
      <c r="C163" t="str">
        <v>/BTP</v>
      </c>
      <c r="D163" t="str">
        <v>/BTP</v>
      </c>
      <c r="E163" t="b">
        <v>1</v>
      </c>
      <c r="F163" t="str">
        <v/>
      </c>
      <c r="G163" t="b">
        <v>0</v>
      </c>
    </row>
    <row r="164">
      <c r="A164">
        <v>19466526</v>
      </c>
      <c r="B164" t="str">
        <v>Étude sur l'état écologique des lisières forestières présentes sur le territoire du PNR de la Montagne de Reims : amélioration des connaissances sur l'état des lisières, fonctionnalité, potentiel écologique, priorisation des secteurs à enjeux et propositions de sites pilotes.</v>
      </c>
      <c r="C164" t="str">
        <v>/ENVIRONNEMENT</v>
      </c>
      <c r="D164" t="str">
        <v>/ENVIRONNEMENT</v>
      </c>
      <c r="E164" t="b">
        <v>1</v>
      </c>
      <c r="F164" t="str">
        <v/>
      </c>
      <c r="G164" t="b">
        <v>0</v>
      </c>
    </row>
    <row r="165">
      <c r="A165">
        <v>19749077</v>
      </c>
      <c r="B165" t="str">
        <v>PROGRAMME 2019 DE REFECTION DE LA VOIRIE</v>
      </c>
      <c r="C165" t="str">
        <v>/BTP</v>
      </c>
      <c r="D165" t="str">
        <v>/BTP</v>
      </c>
      <c r="E165" t="b">
        <v>1</v>
      </c>
      <c r="F165" t="str">
        <v/>
      </c>
      <c r="G165" t="b">
        <v>0</v>
      </c>
    </row>
    <row r="166" xml:space="preserve">
      <c r="A166">
        <v>19818868</v>
      </c>
      <c r="B166" t="str" xml:space="preserve">
        <v xml:space="preserve">Organisation et représentation d'une séance de spectacle de Noël L'organisation et la représentation d'une séance de spectacle de noël à destination des enfants âgés de moins de 13 ans, des agents du département des Bouches-du-Rhône;
Il s'agit de proposer un spectacle "clé en main" en une séance. Il devra être adapté aux enfants de moins de 13 ans. La salle devra être située sur le territoire des Bouches-du-Rhône et avoir une capacité d'accueil de 5000 personnes en places assises</v>
      </c>
      <c r="C166" t="str">
        <v>/EVENEMENTIEL</v>
      </c>
      <c r="D166" t="str">
        <v>/MONETIQUE</v>
      </c>
      <c r="E166" t="b">
        <v>0</v>
      </c>
      <c r="F166" t="str">
        <v/>
      </c>
      <c r="G166" t="b">
        <v>0</v>
      </c>
    </row>
    <row r="167">
      <c r="A167">
        <v>19627918</v>
      </c>
      <c r="B167" t="str">
        <v>MISSION DE MAITRISE D OEUVRE -TRAVAUX DE VOIRIE ET RESEAUX DIVERS Accord-cadre lancé selon un groupement de commande avec la ville de Saint Martin Lez Tatinghem.</v>
      </c>
      <c r="C167" t="str">
        <v>/BTP</v>
      </c>
      <c r="D167" t="str">
        <v>/BTP</v>
      </c>
      <c r="E167" t="b">
        <v>1</v>
      </c>
      <c r="F167" t="str">
        <v/>
      </c>
      <c r="G167" t="b">
        <v>0</v>
      </c>
    </row>
    <row r="168">
      <c r="A168">
        <v>19637373</v>
      </c>
      <c r="B168" t="str">
        <v>ACQUISITION D'UN VEHICULE POUR LE SERVICE POLICE MUNICIPALE ACQUISITION D'UN VEHICULE AVEC KIT SERIGRAPHIE POLICE MUNICIPALE</v>
      </c>
      <c r="C168" t="str">
        <f>/BTP</f>
        <v>/TRANSPORT</v>
      </c>
      <c r="D168" t="str">
        <v>/BTP</v>
      </c>
      <c r="E168" t="b">
        <v>0</v>
      </c>
      <c r="F168" t="str">
        <v/>
      </c>
      <c r="G168" t="b">
        <v>0</v>
      </c>
    </row>
    <row r="169">
      <c r="A169">
        <v>19380373</v>
      </c>
      <c r="B169" t="str">
        <v>Marché de vérifications périodiques pour le groupement de commandes constitué de la communauté de communes Normandie Cabourg Pays d'Auge et les communes de Amfreville, Bréville-les-Monts, Cabourg, Dozulé, Merville-Franceville-Plage, Petiville, Ranville et Touffreville.</v>
      </c>
      <c r="C169" t="str">
        <v>/BTP</v>
      </c>
      <c r="D169" t="str">
        <v>/BTP</v>
      </c>
      <c r="E169" t="b">
        <v>1</v>
      </c>
      <c r="F169" t="str">
        <v/>
      </c>
      <c r="G169" t="b">
        <v>0</v>
      </c>
    </row>
    <row r="170">
      <c r="A170">
        <v>18642298</v>
      </c>
      <c r="B170" t="str">
        <v>fourniture d'un ensemble d'occasion composé d'un camion porteur 6x4 de 26 tonnes PTAC, équipé d'une saleuse avec saumure de 8 m3 et d'une lame de déneigement de 3,40 métres Refus des variantes.</v>
      </c>
      <c r="C170" t="str">
        <v>/TRANSPORT</v>
      </c>
      <c r="D170" t="str">
        <v>/INDUSTRIE</v>
      </c>
      <c r="E170" t="b">
        <v>0</v>
      </c>
      <c r="F170" t="str">
        <v/>
      </c>
      <c r="G170" t="b">
        <v>0</v>
      </c>
    </row>
    <row r="171">
      <c r="A171">
        <v>17458140</v>
      </c>
      <c r="B171" t="str">
        <v>LOCATION ET ENTRETIEN DE VETEMENTS DE TRAVAIL</v>
      </c>
      <c r="C171" t="str">
        <f>/HYGIENE TECHNIQUE</f>
        <v>/TEXTILE HABILLEMENT</v>
      </c>
      <c r="D171" t="str">
        <v>/HYGIENE TECHNIQUE</v>
      </c>
      <c r="E171" t="b">
        <v>0</v>
      </c>
      <c r="F171" t="str">
        <v/>
      </c>
      <c r="G171" t="b">
        <v>0</v>
      </c>
    </row>
    <row r="172">
      <c r="A172">
        <v>18597606</v>
      </c>
      <c r="B172" t="str">
        <v>Campagne annuelle d'élagage au lamier (17m) et broyage des produits de taille des dépendances vertes des routes départementales de l'Agence du Pays des Gaves à Lourdes (65 Hautes Pyrénées</v>
      </c>
      <c r="C172" t="str">
        <f>/BTP</f>
        <v>/DECHETS</v>
      </c>
      <c r="D172" t="str">
        <v>/BTP</v>
      </c>
      <c r="E172" t="b">
        <v>0</v>
      </c>
      <c r="F172" t="str">
        <v/>
      </c>
      <c r="G172" t="b">
        <v>0</v>
      </c>
    </row>
    <row r="173">
      <c r="A173">
        <v>19104020</v>
      </c>
      <c r="B173" t="str">
        <v>fourniture, location, entretien, pose et dépose d'illuminations de Noël</v>
      </c>
      <c r="C173" t="str">
        <v>/BTP</v>
      </c>
      <c r="D173" t="str">
        <v>/BTP</v>
      </c>
      <c r="E173" t="b">
        <v>1</v>
      </c>
      <c r="F173" t="str">
        <v/>
      </c>
      <c r="G173" t="b">
        <v>0</v>
      </c>
    </row>
    <row r="174">
      <c r="A174">
        <v>18501789</v>
      </c>
      <c r="B174" t="str">
        <v>Contrôle de sûreté globale des équipements et leurs aménagements ainsi que le niveau de sécurité générale des aires de jeux communautaires</v>
      </c>
      <c r="C174" t="str">
        <f>/BTP</f>
        <v>/SPORT LOISIRS</v>
      </c>
      <c r="D174" t="str">
        <v>/SPORT LOISIRS</v>
      </c>
      <c r="E174" t="b">
        <v>0</v>
      </c>
      <c r="F174" t="str">
        <v/>
      </c>
      <c r="G174" t="b">
        <v>0</v>
      </c>
    </row>
    <row r="175" xml:space="preserve">
      <c r="A175">
        <v>16692478</v>
      </c>
      <c r="B175" t="str" xml:space="preserve">
        <v xml:space="preserve">MARCHE DE NETTOYAGE D'UNE PARTIE DES LOCAUX DE LA COMMUNE DE LA GRAND'CROIX Le marché est composé d'une partie de nettoyage régulier concernant la Halle des sports Emile Soulier et l'espace Roger Rivière et d'une partie de nettoyage à la commande dans d'autres locaux
Article 27 du décret 2016-360 du 25 mars 2016.
Ordonnance 2015-899 du 23 juillet 2015</v>
      </c>
      <c r="C175" t="str">
        <v>/HYGIENE TECHNIQUE</v>
      </c>
      <c r="D175" t="str">
        <v>/FUNERAIRE</v>
      </c>
      <c r="E175" t="b">
        <v>0</v>
      </c>
      <c r="F175" t="str">
        <v/>
      </c>
      <c r="G175" t="b">
        <v>0</v>
      </c>
    </row>
    <row r="176">
      <c r="A176">
        <v>18072123</v>
      </c>
      <c r="B176" t="str">
        <v>Accord-cadre de fournitures et d'acheminement de gaz naturel pour le patrimoine d'Espace Habitat chauffé collectivement</v>
      </c>
      <c r="C176" t="str">
        <v>/ENERGIE</v>
      </c>
      <c r="D176" t="str">
        <v>/ENERGIE</v>
      </c>
      <c r="E176" t="b">
        <v>1</v>
      </c>
      <c r="F176" t="str">
        <v/>
      </c>
      <c r="G176" t="b">
        <v>0</v>
      </c>
    </row>
    <row r="177">
      <c r="A177">
        <v>17502203</v>
      </c>
      <c r="B177" t="str">
        <v>Travaux souterrains de pose de réseaux Construction, renouvellement, dépannage et entretien des ouvrages souterrains HTA et BT. Les travaux vont du dépannage immédiat en astreinte à des chantiers de l'ordre du kilomètre. Marchés annuels à bons de commande, sur série de prix ferme, complété éventuellement pour des chantiers importants de construction, renouvellement ou entretien, par des marchés ponctuels avec reconsultation des entreprises retenues dans le cadre de cet AAPC. Les prestations peuvent comprendre la mise en oeuvre d'accessoires électriques pour réseaux HTA et BT, y compris sous-tension BT. Les entreprises retenues devront pouvoir assurer un service d'astreinte à toute heure du jour ou de la nuit, en semaine, fin de semaine ou jour férié</v>
      </c>
      <c r="C177" t="str">
        <v>/BTP</v>
      </c>
      <c r="D177" t="str">
        <v>/BTP</v>
      </c>
      <c r="E177" t="b">
        <v>1</v>
      </c>
      <c r="F177" t="str">
        <v/>
      </c>
      <c r="G177" t="b">
        <v>0</v>
      </c>
    </row>
    <row r="178">
      <c r="A178">
        <v>17842483</v>
      </c>
      <c r="B178" t="str">
        <v>Acquisition et maintenance d'une unité de production couleur pour l'imprimerie du Département de la Charente la présente consultation porte sur l'acquisition, la livraison, la mise en oeuvre et la maintenance préventive et curative d'une unité de production couleur pour le service imprimerie situé 22 rue d'iéna à ANGOULEME</v>
      </c>
      <c r="C178" t="str">
        <v>/INFORMATIQUE</v>
      </c>
      <c r="D178" t="str">
        <v>/INFORMATIQUE</v>
      </c>
      <c r="E178" t="b">
        <v>1</v>
      </c>
      <c r="F178" t="str">
        <v/>
      </c>
      <c r="G178" t="b">
        <v>0</v>
      </c>
    </row>
    <row r="179">
      <c r="A179">
        <v>19119251</v>
      </c>
      <c r="B179" t="str">
        <v>La présente consultation concerne les prestations de taille, d'élagage, d'abattage, d'essouchage et de plantation, ainsi que de soins et de traitement phytosanitaire du patrimoine arboré de la ville de Bessancourt. Le présent marché est conclu pour une période initiale de 12 mois, reconductible 3 fois par période de 12 mois. La présente consultation concerne les prestations de taille, d'élagage, d'abattage, d'essouchage et de plantation, ainsi que de soins et de traitement phytosanitaire du patrimoine arboré de la ville de Bessancourt.</v>
      </c>
      <c r="C179" t="str">
        <v>/BTP</v>
      </c>
      <c r="D179" t="str">
        <v>/BTP</v>
      </c>
      <c r="E179" t="b">
        <v>1</v>
      </c>
      <c r="F179" t="str">
        <v/>
      </c>
      <c r="G179" t="b">
        <v>0</v>
      </c>
    </row>
    <row r="180" xml:space="preserve">
      <c r="A180">
        <v>19737799</v>
      </c>
      <c r="B180" t="str" xml:space="preserve">
        <v xml:space="preserve">MISSION DE MAÎTRISE D'OEUVRE POUR LA CONSTRUCTION DE 20 LOGEMENTS LOCATIFS SOCIAUX A RACHES (59 Il est envisagé de réaliser sur un terrain de 2 691 m2 (parcelle 35), une opération de 20 logements décomposés en logements individuels et semi-collectifs, labellisables NF HABITAT HQE label E1 + C1- RT2012-20 %.
L'enveloppe prévisionnelle (bâtiment + VRD + garages) est de 1 800 000 euros HT</v>
      </c>
      <c r="C180" t="str">
        <f>/ENVIRONNEMENT</f>
        <v>/BTP</v>
      </c>
      <c r="D180" t="str">
        <v>/BTP</v>
      </c>
      <c r="E180" t="b">
        <v>0</v>
      </c>
      <c r="F180" t="str">
        <v/>
      </c>
      <c r="G180" t="b">
        <v>0</v>
      </c>
    </row>
    <row r="181" xml:space="preserve">
      <c r="A181">
        <v>19028912</v>
      </c>
      <c r="B181" t="str" xml:space="preserve">
        <v xml:space="preserve">Fourniture et pose de clôtures Le présent marché a pour objet la fourniture et pose de clôtures neuves, d'entretien, et réparations de clôtures existantes. Les prestations concernent le territoire de la Commune de Comines.
Il est précisé que le cahier des clauses techniques particulières ne pouvant entrer dans tous les détails techniques et dans tous les travaux accessoires à l'exécution des taches à réaliser, l'entreprise devra effectuer tous les travaux de sa profession qui seraient nécessaire à l'entier et parfait achèvement des prestations et suivant les règles de l'art. L'entreprise ne pourra donc se prévaloir d'aucune omission ou désignation incomplète, pour réclamera un supplément de prix convenu ou pour ne pas exécuter des travaux et ne pas livrer les fournitures qu'implique la bon</v>
      </c>
      <c r="C181" t="str">
        <v>/BTP</v>
      </c>
      <c r="D181" t="str">
        <v>/BTP</v>
      </c>
      <c r="E181" t="b">
        <v>1</v>
      </c>
      <c r="F181" t="str">
        <v/>
      </c>
      <c r="G181" t="b">
        <v>0</v>
      </c>
    </row>
    <row r="182" xml:space="preserve">
      <c r="A182">
        <v>18354627</v>
      </c>
      <c r="B182" t="str" xml:space="preserve">
        <v xml:space="preserve">aménagement d'un itinéraire cyclable. la Communauté de Communes de Haute Tarentaise a acté en Conseil Communautaire du 20 avril 2015, le principe de création d'un itinéraire cyclable sous la forme prépondérante d'un itinéraire cyclable débutant à Bourg-Saint-Maurice, en prolongation de la voie existante, pour remonter jusqu'à l'île (commune de Villaroger).
La portion concernée des travaux à réaliser dans le présent marché concerne le secteur " du pont de la BONNEVILLE au lieu-dit l'ile situés sur la commune de VILLAROGER 73640, soit une distance de 2 700 mètres environ</v>
      </c>
      <c r="C182" t="str">
        <v>/BTP</v>
      </c>
      <c r="D182" t="str">
        <v>/BTP</v>
      </c>
      <c r="E182" t="b">
        <v>1</v>
      </c>
      <c r="F182" t="str">
        <v/>
      </c>
      <c r="G182" t="b">
        <v>0</v>
      </c>
    </row>
    <row r="183">
      <c r="A183">
        <v>18564437</v>
      </c>
      <c r="B183" t="str">
        <v>Entretien des fontaineries et des bassins extérieurs de la Ville de Thiais Le présent marché a pour objet les prestations de vérifications, de contrôles périodiques et d'entretien courant des installations techniques des fontaineries et bassins situés dans les espaces publics de la ville de Thiais. Le présent marché est un accord-cadre à bons de commandes. Il comprend :- une partie forfaitaire pour les prestations de maintenance préventive (entretien systématique périodique)- une partie à bons de commande, sans montant minimum et pour un maximum annuel de 10 000 euro(s), pour les prestations de maintenance corrective.</v>
      </c>
      <c r="C183" t="str">
        <v>/BTP</v>
      </c>
      <c r="D183" t="str">
        <v>/BTP</v>
      </c>
      <c r="E183" t="b">
        <v>1</v>
      </c>
      <c r="F183" t="str">
        <v/>
      </c>
      <c r="G183" t="b">
        <v>0</v>
      </c>
    </row>
    <row r="184">
      <c r="A184">
        <v>19406879</v>
      </c>
      <c r="B184" t="str">
        <v>fourniture d'appareils de mesure et de contrôle de divers types et de diverses marques ou équivalents pour les unités de la marine. fourniture d'appareils de mesure et de contrôle de divers types et de diverses marques ou équivalents pour les unités de la marine nationale</v>
      </c>
      <c r="C184" t="str">
        <v>/RECHERCHE DEVELOPPEMENT</v>
      </c>
      <c r="D184" t="str">
        <v>/RECHERCHE DEVELOPPEMENT</v>
      </c>
      <c r="E184" t="b">
        <v>1</v>
      </c>
      <c r="F184" t="str">
        <v/>
      </c>
      <c r="G184" t="b">
        <v>0</v>
      </c>
    </row>
    <row r="185" xml:space="preserve">
      <c r="A185">
        <v>20557730</v>
      </c>
      <c r="B185" t="str" xml:space="preserve">
        <v xml:space="preserve">Système de qualification domaine intelligence artificielle Ce système de qualification a pour but de qualifier des fournisseurs ou des groupements d'entreprises ayant pour activités principales la fourniture de logiciels et/ou de services dans le secteur de l'intelligence artificielle afin que les sociétés qualifiées puissent répondre ponctuellement à un besoin métier.
En particulier, EDF souhaite mettre en oeuvre des contrats portant sur les domaines suivants:
1) traduction automatique;
2) traitement automatique de mails;
3) analyse sémantique;
4) génération automatique de texte;
5) recherche intelligente d'information;
6) gestion intelligente de contrats;
7) analyse de son;
8) synthèse vocale;
9) reconnaissance vocale;
10) analyse d'images fixes;
11) analyse de vidéos;
12) reconnaissance</v>
      </c>
      <c r="C185" t="str">
        <f>/INDUSTRIE</f>
        <v>/INFORMATIQUE</v>
      </c>
      <c r="D185" t="str">
        <v>/DROIT &amp; SOCIETE</v>
      </c>
      <c r="E185" t="b">
        <v>0</v>
      </c>
      <c r="F185" t="str">
        <v/>
      </c>
      <c r="G185" t="b">
        <v>0</v>
      </c>
    </row>
    <row r="186" xml:space="preserve">
      <c r="A186">
        <v>20518541</v>
      </c>
      <c r="B186" t="str" xml:space="preserve">
        <v xml:space="preserve">Etudes topographiques et de détection de réseaux pour la construction du réservoir de 1500 m3 de L'Epinay, Commune de SAINTE-LUCE Il s'agit de procéder à :
- La réalisation d'un levé topographique et la détection de réseaux sur les voies
environnantes du
futur réservoir de l'Epinay sur le territoire de la commune de SAINTE-LUCE. 140 ml sur la RD 36.
150 ml sur la RD 17 Cf Plan de situation
1400 ml sur la RD 8.</v>
      </c>
      <c r="C186" t="str">
        <v>/BTP</v>
      </c>
      <c r="D186" t="str">
        <v>/BTP</v>
      </c>
      <c r="E186" t="b">
        <v>1</v>
      </c>
      <c r="F186" t="str">
        <v/>
      </c>
      <c r="G186" t="b">
        <v>0</v>
      </c>
    </row>
    <row r="187" xml:space="preserve">
      <c r="A187">
        <v>20503045</v>
      </c>
      <c r="B187" t="str" xml:space="preserve">
        <v xml:space="preserve">Project Controls Services (PMO) for Celtic Interconnector Project The project, also called Celtic Interconnector Project is a joint project developed by Réseau Transport d'Electricité (RTE) from the French part and and EirGrid from the Irish part.
The project is also supported by the European Union's Connecting Europe facility (CEF).
In order to monitor properly this project, RTE and EirGrid are mobilising a specialised consultant to provide Project Control services during all the project
The scope of works includes:
- Preparation of the project management plan
- Implementation of cost schedule and risk management tools and processes
- Cost, Schedule and Risk Management all along the project
- Document Control Management (the document control software is not included)
- Project Management </v>
      </c>
      <c r="C187" t="str">
        <f>/BTP</f>
        <v>/DROIT &amp; SOCIETE</v>
      </c>
      <c r="D187" t="str">
        <v>/BTP</v>
      </c>
      <c r="E187" t="b">
        <v>0</v>
      </c>
      <c r="F187" t="str">
        <v/>
      </c>
      <c r="G187" t="b">
        <v>0</v>
      </c>
    </row>
    <row r="188">
      <c r="A188">
        <v>20431966</v>
      </c>
      <c r="B188" t="str">
        <v>SECURISATION DES FONDS AVANT DRAGAGE PHASE No2 : TRAITEMENT DES POLLUTIONS PYROTECHNIQUES. Le présent appel d'offres a pour objets le relevage et l'élimination des engins pyrotechniques identifiés dans la zone d'emprise des futures opérations de dragage de la Grande rade</v>
      </c>
      <c r="C188" t="str">
        <v>/ENVIRONNEMENT</v>
      </c>
      <c r="D188" t="str">
        <v>/ENVIRONNEMENT</v>
      </c>
      <c r="E188" t="b">
        <v>1</v>
      </c>
      <c r="F188" t="str">
        <v/>
      </c>
      <c r="G188" t="b">
        <v>0</v>
      </c>
    </row>
    <row r="189" xml:space="preserve">
      <c r="A189">
        <v>20438326</v>
      </c>
      <c r="B189" t="str" xml:space="preserve">
        <v xml:space="preserve">Fourniture, installation, mise en service et maintenance de contrôleurs corps entier de type portiques C1-BR Conception, fabrication, fourniture, installation, mise en service et interventions sous garantie de portiques de contrôle de contamination radiologique corps entier en sortie de bâtiments réacteurs en CNPE (Centres nucléaires de production d'électricité
Le marché comprend:
- la conception et la fabrication complète des équipements et leur livrasion, d'un part,
- l'installation des équipement en zones contrôlées de Centre nucléaire de production d'électricité, leur mise-en-service et les interventions sous garantie; ainsi que d'éventuelles prestations de maintenance; d'autre part</v>
      </c>
      <c r="C189" t="str">
        <v>/DEFENSE - SURETE</v>
      </c>
      <c r="D189" t="str">
        <v>/DECHETS</v>
      </c>
      <c r="E189" t="b">
        <v>0</v>
      </c>
      <c r="F189" t="str">
        <v/>
      </c>
      <c r="G189" t="b">
        <v>0</v>
      </c>
    </row>
    <row r="190" xml:space="preserve">
      <c r="A190">
        <v>20640488</v>
      </c>
      <c r="B190" t="str" xml:space="preserve">
        <v xml:space="preserve">Prestation de Qualité, Sécurité, Environnement (QSE) et de gestion des commandes et des factures pour le DSN/STMR du CEA de Cadarache La prestation concerne des missions en qualité/sécurité/environnement et des missions de gestion des commandes et des factures pour le compte du Service des transports de matières radioactives du CEA Cadarache (DSN/STMR).
Ces prestations se déclinent en prestations fermes et en prestations optionnelles
Les missions à réaliser par le titulaire se décomposent en missions fermes et optionnelles.
1) missions fermes:
- mission 1: création ou mise à jour documentaire,
- mission 2: suivi technique et réglementaire des activités de gestion des emballages et de transports,
- mission 3: suivi des écarts et capitalisation du retour d'expérience,
- mission 4: assistance</v>
      </c>
      <c r="C190" t="str">
        <v>/DROIT &amp; SOCIETE</v>
      </c>
      <c r="D190" t="str">
        <v>/DROIT &amp; SOCIETE</v>
      </c>
      <c r="E190" t="b">
        <v>1</v>
      </c>
      <c r="F190" t="str">
        <v/>
      </c>
      <c r="G190" t="b">
        <v>0</v>
      </c>
    </row>
    <row r="191" xml:space="preserve">
      <c r="A191">
        <v>20693124</v>
      </c>
      <c r="B191" t="str" xml:space="preserve">
        <v xml:space="preserve">MISSION CONTROLE TECHNIQUE DE LA CONSTRUCTION (CTC) dans le cadre du projet Modernisation des Installations Terminales (MIT) La mission du contrôleur technique est définie dans le cadre de la loi N78.12 du 4 janvier 1978, relative à la responsabilité et à l'assurance dans le domaine de la construction et complétée par les articles L111 23 à L111 26 ainsi que la norme NF P 03-100 de septembre 1995 qui précise les modalités d'intervention du contrôleur et ses missions
La classification et la codification des missions sont celles définies à l'article 5 de la norme NF P 03-100 :- Missions de base : LE / LP / SEI- Missions complémentaires : HAND / AV / F / PS / PV / ANV / PHa / CO (uniquement si le titulaire est un groupement de plusieurs contrôleurs)- Missions annexes : ARF / VIEL / CONSUEL / </v>
      </c>
      <c r="C191" t="str">
        <v>/BTP</v>
      </c>
      <c r="D191" t="str">
        <v>/BTP</v>
      </c>
      <c r="E191" t="b">
        <v>1</v>
      </c>
      <c r="F191" t="str">
        <v/>
      </c>
      <c r="G191" t="b">
        <v>0</v>
      </c>
    </row>
    <row r="192">
      <c r="A192">
        <v>20657556</v>
      </c>
      <c r="B192" t="str">
        <v>Maîtrise d'oeuvre pour la construction d'un ensemble immobilier mixte Ilot Suchet à Confluence, Lyon 2. Il est prévu une tranche optionnelle relative à la mission OPC.</v>
      </c>
      <c r="C192" t="str">
        <f>/INDUSTRIE</f>
        <v>/BTP</v>
      </c>
      <c r="D192" t="str">
        <v>/BTP</v>
      </c>
      <c r="E192" t="b">
        <v>0</v>
      </c>
      <c r="F192" t="str">
        <v/>
      </c>
      <c r="G192" t="b">
        <v>0</v>
      </c>
    </row>
    <row r="193" xml:space="preserve">
      <c r="A193">
        <v>20640301</v>
      </c>
      <c r="B193" t="str" xml:space="preserve">
        <v xml:space="preserve">Mission complète de Maîtrise d'oeuvre relative à la réhabilitation d'un immeuble sis 2 rue Denoyez, Paris 20eme Mission complète de Moe (Diag, Aps, Apd, Pro, Act, Visa, Det, Aor, Eva) pour la réhabilitation Plan Climat d'un immeuble de 25 logements et 2 commerces, situé 2 rue Denoyez, Paris 20eme .
Les travaux devront respecter la circulaire Plan Climat Ville de Paris de 2019, la certification Nf Habitat avec un label Hpe Rénovation.
Le programme de travaux comporte notamment : ravalement des facades avec Ite partielle, remplacement des menuiseries extérieures, isolation de la toiture et du plancher bas, amélioration de la Vmc, remplacement des convecteurs électriques par des radiants, mise en sécurité électrique des appartements et parties communes, rénovation des pièces humides, travaux </v>
      </c>
      <c r="C193" t="str">
        <f>/HYGIENE TECHNIQUE</f>
        <v>/BTP</v>
      </c>
      <c r="D193" t="str">
        <v>/BTP</v>
      </c>
      <c r="E193" t="b">
        <v>0</v>
      </c>
      <c r="F193" t="str">
        <v/>
      </c>
      <c r="G193" t="b">
        <v>0</v>
      </c>
    </row>
    <row r="194" xml:space="preserve">
      <c r="A194">
        <v>20642427</v>
      </c>
      <c r="B194" t="str" xml:space="preserve">
        <v xml:space="preserve">A87 - section Cholet Sud/bifurcation A83/A87 - entretien des chaussées du PK 56 au PK 94 Travaux d'entretien des chaussées sur l'autoroute A87 entre les PK 56 et 94:
- aménagement de l'aire de fabrication des enrobés,
- fourniture, fabrication et mise en oeuvre d'enrobés bitumineux,
- signalisation horizontale et verticale.
La quasi-totalité des travaux seront réalisés de jour sur autoroute en service
Mise en oeuvre d'enrobés bitumineux en substitution et en rechargement. Les quantités suivantes sont données à titre indicatif:
- rabotage: 147 500 m2 environ,
- BBSG de roulement substitution: 13 000 t environ,
- BBSG de roulement en rechargement: 108 000 t environ,
- signalisation horizontale: 38 000 ml de 2*2 voies environ,
- remplacement des joints de chaussée sur un ouvrage d'art</v>
      </c>
      <c r="C194" t="str">
        <v>/BTP</v>
      </c>
      <c r="D194" t="str">
        <v>/BTP</v>
      </c>
      <c r="E194" t="b">
        <v>1</v>
      </c>
      <c r="F194" t="str">
        <v/>
      </c>
      <c r="G194" t="b">
        <v>0</v>
      </c>
    </row>
    <row r="195">
      <c r="A195">
        <v>20689751</v>
      </c>
      <c r="B195" t="str">
        <v>Maintenance des Systèmes de sécurité incendie (SSI) - bâtiments Enedis</v>
      </c>
      <c r="C195" t="str">
        <v>/BTP</v>
      </c>
      <c r="D195" t="str">
        <v>/BTP</v>
      </c>
      <c r="E195" t="b">
        <v>1</v>
      </c>
      <c r="F195" t="str">
        <v/>
      </c>
      <c r="G195" t="b">
        <v>0</v>
      </c>
    </row>
    <row r="196">
      <c r="A196">
        <v>20579109</v>
      </c>
      <c r="B196" t="str">
        <v>Mise en place et maintenance d'un outil informatique pour optimiser et planifier les tournées des régies de bailleurs sociaux Mise en place et maintenance d'un outil informatique pour optimiser et planifier les tournées des régies de bailleurs sociaux</v>
      </c>
      <c r="C196" t="str">
        <v>/DROIT &amp; SOCIETE</v>
      </c>
      <c r="D196" t="str">
        <v>/DROIT &amp; SOCIETE</v>
      </c>
      <c r="E196" t="b">
        <v>1</v>
      </c>
      <c r="F196" t="str">
        <v/>
      </c>
      <c r="G196" t="b">
        <v>0</v>
      </c>
    </row>
    <row r="197">
      <c r="A197">
        <v>20605651</v>
      </c>
      <c r="B197" t="str">
        <v>MARCHE DE TRAVAUX POUR LA REQUALIFICATION DE LA RUE PASTEUR</v>
      </c>
      <c r="C197" t="str">
        <v>/BTP</v>
      </c>
      <c r="D197" t="str">
        <v>/BTP</v>
      </c>
      <c r="E197" t="b">
        <v>1</v>
      </c>
      <c r="F197" t="str">
        <v/>
      </c>
      <c r="G197" t="b">
        <v>0</v>
      </c>
    </row>
    <row r="198" xml:space="preserve">
      <c r="A198">
        <v>20639599</v>
      </c>
      <c r="B198" t="str" xml:space="preserve">
        <v xml:space="preserve">Commercialisation 167-287 rue Edouard Vaillant Mission de commercialisation de 10 maisons de ville et 39 logements collectifs - 167-287 rue Edouard Vaillant à Bondy (93140).
Marché à prix forfaitaire calculé sur la base du taux de rémunération applicable au prix de vente TTC de chaque lot immobilier. Variante libre non acceptée mais le titulaire doit obligatoirement chiffrer sous la forme d'une variante obligatoire, le budget correspondant à l'ensemble des dépenses de communication qui est détaillé, à l'article 13.2 de l'acte d'engagement. L'absence de chiffrage rend l'offre irrecevable. Le choix de la variante sera effectué au moment de l'attribution du marché.</v>
      </c>
      <c r="C198" t="str">
        <v>/DROIT &amp; SOCIETE</v>
      </c>
      <c r="D198" t="str">
        <v>/BTP</v>
      </c>
      <c r="E198" t="b">
        <v>0</v>
      </c>
      <c r="F198" t="str">
        <v/>
      </c>
      <c r="G198" t="b">
        <v>0</v>
      </c>
    </row>
    <row r="199" xml:space="preserve">
      <c r="A199">
        <v>20693467</v>
      </c>
      <c r="B199" t="str" xml:space="preserve">
        <v xml:space="preserve">STR AERO- Travaux de plateforme, voie ferrée et LAC (Ligne aérienne de contact Le présent marché s'inscrit dans le cadre de l'amélioration de la desserte en transport en commun de la zone aéroportuaire de Mérignac depuis Bordeaux centre vers le réseau ferroviaire entre la station Quatre Chemins de la ligne A du tramway et l'aéroport de Bordeaux Mérignac. Cette nouvelle desserte empruntera l'avenue de la Somme, l'avenue Matosinhos, l'avenue John Fitzgerald Kennedy avec un franchissement de la rocade et la rue René Cassin. Le marché STR AERO concerne les travaux de réalisation de la plateforme, du revêtement, de fourniture et de pose de la voie ferrée, d'aménagements et de la ligne aérienne de contact (LAC
1 tranche(s) optionnelle(s) : TO no TO001 :Tranche optionnelle 1: concerne uniquement </v>
      </c>
      <c r="C199" t="str">
        <v>/BTP</v>
      </c>
      <c r="D199" t="str">
        <v>/BTP</v>
      </c>
      <c r="E199" t="b">
        <v>1</v>
      </c>
      <c r="F199" t="str">
        <v/>
      </c>
      <c r="G199" t="b">
        <v>0</v>
      </c>
    </row>
    <row r="200" xml:space="preserve">
      <c r="A200">
        <v>20656134</v>
      </c>
      <c r="B200" t="str" xml:space="preserve">
        <v xml:space="preserve">etude aps traitement des cov sur les ports petroliers de fos et lavera le présent marché a pour objet la réalisation d'une étude d'avant-projet sommaire visant à l'installation d'équipements de collecte de de traitement des COV provenant des navires sur les ports pétroliers de FOS et LAVERA. Forme de marché : ordinaire. Attribution d'un marché unique
Quantités (fournitures et services), nature et étendue (travaux) : numéro de la consultation : Ap19012 etude aps traitement des cov sur les ports petroliers de fos et lavera</v>
      </c>
      <c r="C200" t="str">
        <v>/ENVIRONNEMENT</v>
      </c>
      <c r="D200" t="str">
        <v>/ENVIRONNEMENT</v>
      </c>
      <c r="E200" t="b">
        <v>1</v>
      </c>
      <c r="F200" t="str">
        <v/>
      </c>
      <c r="G200" t="b">
        <v>0</v>
      </c>
    </row>
    <row r="201">
      <c r="A201">
        <v>20661807</v>
      </c>
      <c r="B201" t="str">
        <v>Marché de conception-réalisation pour les études et la réalisation d'environ 35 logements collectifs et individuels</v>
      </c>
      <c r="C201" t="str">
        <v>/BTP</v>
      </c>
      <c r="D201" t="str">
        <v>/BTP</v>
      </c>
      <c r="E201" t="b">
        <v>1</v>
      </c>
      <c r="F201" t="str">
        <v/>
      </c>
      <c r="G201" t="b">
        <v>0</v>
      </c>
    </row>
    <row r="202">
      <c r="A202">
        <v>20540958</v>
      </c>
      <c r="B202" t="str">
        <v>RN66 - Mission de maîtrise d'oeuvre / Giratoire Kerlenbach - Rue Fbg des Vosges (Thann Mission de maîtrise d'oeuvre relative à l'aménagement et la construction du giratoire du Kerlenbach (Bitschwiller-lès-Thann) et du Faubourg des Vosges (Thann) sur la RN66</v>
      </c>
      <c r="C202" t="str">
        <v>/BTP</v>
      </c>
      <c r="D202" t="str">
        <v>/BTP</v>
      </c>
      <c r="E202" t="b">
        <v>1</v>
      </c>
      <c r="F202" t="str">
        <v/>
      </c>
      <c r="G202" t="b">
        <v>0</v>
      </c>
    </row>
    <row r="203">
      <c r="A203">
        <v>20550961</v>
      </c>
      <c r="B203" t="str">
        <v>RN59 - Déviation de Châtenois - Équipements, signalisation et exploitation sous chantier La consultation concerne l'ensemble des problématiques liées à la signalisation, aux équipements et aux opérations ponctuelles d'exploitation sous chantier pour les travaux de la déviation de la RN59 à Châtenois dans le Bas-Rhin (67</v>
      </c>
      <c r="C203" t="str">
        <v>/BTP</v>
      </c>
      <c r="D203" t="str">
        <v>/BTP</v>
      </c>
      <c r="E203" t="b">
        <v>1</v>
      </c>
      <c r="F203" t="str">
        <v/>
      </c>
      <c r="G203" t="b">
        <v>0</v>
      </c>
    </row>
    <row r="204">
      <c r="A204">
        <v>20608419</v>
      </c>
      <c r="B204" t="str">
        <v>RN59 - Déviation de Châtenois - Aménagement de la RD35 La présente consultation concerne l'aménagement de la RD35 à l'entrée Nord de Châtenois pour permettre le franchissement de la déviation de la RN59. Le projet consistera à reprendre le tracé de la RD35 sur environ 550 m et comprendra la construction de 3 ouvrages d'art de franchissement du Muehlbach, de la déviation de Châtenois (RN59) et du Giessen. La chaussée de l'ancienne RD35 sera en partie réutilisée pour les rétablissements et en partie déconstruite</v>
      </c>
      <c r="C204" t="str">
        <v>/BTP</v>
      </c>
      <c r="D204" t="str">
        <v>/BTP</v>
      </c>
      <c r="E204" t="b">
        <v>1</v>
      </c>
      <c r="F204" t="str">
        <v/>
      </c>
      <c r="G204" t="b">
        <v>0</v>
      </c>
    </row>
    <row r="205">
      <c r="A205">
        <v>20618106</v>
      </c>
      <c r="B205" t="str">
        <v>A35-PFD St-Louis / Basel - aménagement de la voie PL "Transit et vide". réaménagement de la plate-forme douanière de St-Louis / Basel (Autoroute A35) - secteur fret. phase noB1: aménagement de la voie "transit et vide"</v>
      </c>
      <c r="C205" t="str">
        <v>/BTP</v>
      </c>
      <c r="D205" t="str">
        <v>/BTP</v>
      </c>
      <c r="E205" t="b">
        <v>1</v>
      </c>
      <c r="F205" t="str">
        <v/>
      </c>
      <c r="G205" t="b">
        <v>0</v>
      </c>
    </row>
    <row r="206" xml:space="preserve">
      <c r="A206">
        <v>20575085</v>
      </c>
      <c r="B206" t="str" xml:space="preserve">
        <v xml:space="preserve">mission de maîtrise d'oeuvre pour l'extension du collège Jacques Laurent à La Mothe Achard le Département a décidé d'entamer des études de maîtrise d'oeuvre en vue de l'extension du collège jacques Laurent à La Mothe Achard afin de passer d'une capacité de 400 à 600 élèves pour la rentrée 2022.
la durée de la mission est de 17 mois pour les études, 14 mois pour l'exécution et 12 mois pour ce qui concerne le parfait achèvement
le présent programme prévoit la création d'une extension accueillant :
- des salles pour l'enseignement général ;
- des salles pour le pôle sciences ;
- des locaux communs ;
- tous travaux d'adaptation de l'existant permettant d'accueillir l'extension</v>
      </c>
      <c r="C206" t="str">
        <v>/BTP</v>
      </c>
      <c r="D206" t="str">
        <v>/BTP</v>
      </c>
      <c r="E206" t="b">
        <v>1</v>
      </c>
      <c r="F206" t="str">
        <v/>
      </c>
      <c r="G206" t="b">
        <v>0</v>
      </c>
    </row>
    <row r="207">
      <c r="A207">
        <v>20662096</v>
      </c>
      <c r="B207" t="str">
        <v xml:space="preserve">Concours restreint de maîtrise d'oeuvre sur esquisse avec anonymat pour l'extension et la restructuration partielle du Collège Kerallan à PLOUZANE (29 La présente consultation concerne l'organisation d'un concours restreint de maîtrise d'oeuvre sur esquisse avec anonymat en vue de l'attribution du marché de maîtrise d'oeuvre pour l'extension et la restructuration partielle du Collège Kerallan à PLOUZANE (29). La présente opération prévoit la construction d'un bâtiment d'une surface de 727 mètres carrés de surfaces utiles, la construction d'un atelier et stockage pour l'agent de maintenance de 100 mètres carrés de surface utile, l'agrandissement d'environ 200m2du préau existant et la restructuration partielle du bâtiment A.Enveloppe prévisionnelle des travaux : 2 431 800 euro(s) HT (valeur </v>
      </c>
      <c r="C207" t="str">
        <f>/BTP</f>
        <v>/HYGIENE TECHNIQUE</v>
      </c>
      <c r="D207" t="str">
        <v>/BTP</v>
      </c>
      <c r="E207" t="b">
        <v>0</v>
      </c>
      <c r="F207" t="str">
        <v/>
      </c>
      <c r="G207" t="b">
        <v>0</v>
      </c>
    </row>
    <row r="208">
      <c r="A208">
        <v>20635450</v>
      </c>
      <c r="B208" t="str">
        <v>Prestations d'hébergement des services numériques, d'infogérance des infrastructures du système d'information de la Métropole de Lyon et prestation d'accompagnement associé à la transformation Les prestations à réaliser sont les suivantes :- prestations d'hébergement : mise à disposition de services de centres de données normalisés, certifiés et sécurisés (gestion thermique, contrôles des accès et supervision, énergies, fluides, accès opérateurs réseaux, etc.), de serveurs, d'équipements réseau et de sécurité, de stockage, de sauvegarde et de mise en haute disponibilité des infrastructures ;- prestations d'infogérance pour le maintien en conditions opérationnelles : activités de supervision de la disponibilité des équipements, d'administration des performances et de la capacité et de la sé</v>
      </c>
      <c r="C208" t="str">
        <f>/INFORMATIQUE</f>
        <v>/BTP</v>
      </c>
      <c r="D208" t="str">
        <v>/INFORMATIQUE</v>
      </c>
      <c r="E208" t="b">
        <v>0</v>
      </c>
      <c r="F208" t="str">
        <v/>
      </c>
      <c r="G208" t="b">
        <v>0</v>
      </c>
    </row>
    <row r="209" xml:space="preserve">
      <c r="A209">
        <v>20628406</v>
      </c>
      <c r="B209" t="str" xml:space="preserve">
        <v xml:space="preserve">Système d'assainissement du SIVU
Réseau de collecte et station de traitement
Réalisation d'un diagnostic et mise à jour du Schéma Directeur d'Assainissement</v>
      </c>
      <c r="C209" t="str">
        <v>/BTP</v>
      </c>
      <c r="D209" t="str">
        <v>/BTP</v>
      </c>
      <c r="E209" t="b">
        <v>1</v>
      </c>
      <c r="F209" t="str">
        <v/>
      </c>
      <c r="G209" t="b">
        <v>0</v>
      </c>
    </row>
    <row r="210" xml:space="preserve">
      <c r="A210">
        <v>20635070</v>
      </c>
      <c r="B210" t="str" xml:space="preserve">
        <v xml:space="preserve">Sélection de candidats pour la réalisation d'une mission de maîtrise d'oeuvre pour la réhabilitation des logements, des toitures, et divers au lycée Pardailhan à Auch Opération no (50229 Lycée PardailhanChemin de Baron32008 Auch
II.2.4)Description des prestations : L?attributaire du marché se verra confier une mission de base (y compris mission SSI) complétée des missions d'état des lieux avec relevé des existants (DIAG partiel), de métrés quantitatifs (EXE partiel), d'OPC + la mission complémentaire d'assistance de suivi énergétique et certificats d'économie d'énergie.La mission de maîtrise d'uvre est décomposée en une Tranche ferme (DIAG partiel Global, APS Global, APD Global, PRO Global avec métrés quantitatifs, ACT global + VISA 1, DET 1, AOR 1 pour la tranche ferme de travaux + OPC po</v>
      </c>
      <c r="C210" t="str">
        <f>/ENVIRONNEMENT</f>
        <v>/BTP</v>
      </c>
      <c r="D210" t="str">
        <v>/BTP</v>
      </c>
      <c r="E210" t="b">
        <v>0</v>
      </c>
      <c r="F210" t="str">
        <v/>
      </c>
      <c r="G210" t="b">
        <v>0</v>
      </c>
    </row>
    <row r="211">
      <c r="A211">
        <v>20613324</v>
      </c>
      <c r="B211" t="str">
        <v>mission de maitrise d'oeuvre pour la renovation thermique de la copropriete " Les Facultés " à Villeneuve d'ascq (59</v>
      </c>
      <c r="C211" t="str">
        <v>/BTP</v>
      </c>
      <c r="D211" t="str">
        <v>/BTP</v>
      </c>
      <c r="E211" t="b">
        <v>1</v>
      </c>
      <c r="F211" t="str">
        <v/>
      </c>
      <c r="G211" t="b">
        <v>0</v>
      </c>
    </row>
    <row r="212" xml:space="preserve">
      <c r="A212">
        <v>20496357</v>
      </c>
      <c r="B212" t="str" xml:space="preserve">
        <v xml:space="preserve">Parcs éoliens en mer (France) - prestations d'études bibliographiques et d'assistance à maîtrise d'ouvrage pour la réalisation de l'état actuel de l'environnement La loi du 10.8.2018 prévoit un processus de participation du public en amont des procédures de mise en concurrence sur les projets éoliens en mer. Dans ce cadre, la DGEC souhaite faire appel à un prestataire pour réaliser l'étude bibliographique initiale des enjeux pour l'écosystème, l'acoustique aérienne et sous-marine et la qualité de l'air, de l'eau et des sédiments.
Cette étude sera communiquée au public, et une étude plus détaillée sera rédigée à l'attention de la DGEC.
Le prestataire assistera la DGEC pendant le processus de participation du public sur ces questions.
À l'issue du processus de participation du public, qui au</v>
      </c>
      <c r="C212" t="str">
        <f>/ENERGIE</f>
        <v>/ENVIRONNEMENT</v>
      </c>
      <c r="D212" t="str">
        <v>/BTP</v>
      </c>
      <c r="E212" t="b">
        <v>0</v>
      </c>
      <c r="F212" t="str">
        <v/>
      </c>
      <c r="G212" t="b">
        <v>0</v>
      </c>
    </row>
    <row r="213" xml:space="preserve">
      <c r="A213">
        <v>20558887</v>
      </c>
      <c r="B213" t="str" xml:space="preserve">
        <v xml:space="preserve">travaux rehabilitation electrique tunnel major il s'agit d'une consultation passée en procédure adaptée en application des dispositions de l'article 1o de l'article R. 2123-1 du code de la commande publique
Quantités (fournitures et services), nature et étendue (travaux) : le présent marché a pour objet la réhabilitation électrique de la section Joliette du tunnel Major.
Cette section a été mise en service en septembre 1994 après deux années de travaux, les équipements ont été installés entre mai 1994 et août 1994.
les équipements d'alimentation de cette section, situés en son milieu dans le local technique " Schuman ", sont âgés de 23 ans, ne sont plus maintenus, sont devenus obsolètes et font de ce fait, l'objet de la présente opération.
La réhabilitation électrique concerne :
- la distr</v>
      </c>
      <c r="C213" t="str">
        <v>/BTP</v>
      </c>
      <c r="D213" t="str">
        <v>/BTP</v>
      </c>
      <c r="E213" t="b">
        <v>1</v>
      </c>
      <c r="F213" t="str">
        <v/>
      </c>
      <c r="G213" t="b">
        <v>0</v>
      </c>
    </row>
    <row r="214" xml:space="preserve">
      <c r="A214">
        <v>20501626</v>
      </c>
      <c r="B214" t="str" xml:space="preserve">
        <v xml:space="preserve">MAITRISE D'OEUVRE POUR LA REHABILITATION DE LA SALLE MULTIMEDIA "PITON DES NEIGES" DE LA COMMUNE DE CILAOS Le présent marché a pour objet une mission de maitrise d'oeuvre pour la réhabilitation de la salle multimédia " Piton des Neiges " de Cilaos
la mission comprend- Diagnostic (DIAG)- Avant-projet sommaire (APS),- Avant-projet définitif (APD),- Études de projet (PRO),- Etudes d'exécution (EXE),- Assistance pour la passation du ou des marché(s) de travaux (ACT),- Direction de l'exécution du ou des contrat(s) de travaux (DET),- Assistance au Maître d'Ouvrage lors des opérations de réception et pendant la garantie de parfait achèvement (AOR) y/c GPA.- MC1 : études d'éclairement, notamment de la scène, relatives aux besoins de l'opération,- MC2 : Assistance pour l'étude du coût global :- MC3</v>
      </c>
      <c r="C214" t="str">
        <f>/CULTURE</f>
        <v>/BTP</v>
      </c>
      <c r="D214" t="str">
        <v>/BTP</v>
      </c>
      <c r="E214" t="b">
        <v>0</v>
      </c>
      <c r="F214" t="str">
        <v/>
      </c>
      <c r="G214" t="b">
        <v>0</v>
      </c>
    </row>
    <row r="215">
      <c r="A215">
        <v>20664168</v>
      </c>
      <c r="B215" t="str">
        <v>Contrat global de conception réalisation au sens de l'article L. 2171-2 du Code de la commande publique en vue de la réalisation d'un bâtiment d'onco-hématologie et services associés Le projet comporte la construction d'un bâtiment permettant d'accueillir- 75 lits d'hospitalisation complète d'oncologie et d'hématologie clinique (2 unités communes de 30 lits et une unité de 15 lits) ;- 65 place d'hôpital de jour ;- Un secteur de consultation et de soins externe ;- Une pharmacie à usage intérieur ;- Des activités de recherches ;- Un espace dédié à l'enseignement ;- Des services administratifs.Le descriptif complet du projet est mentionné à l'article 1-1 du Règlement de la consultation et au Programme de l'opération</v>
      </c>
      <c r="C215" t="str">
        <f>/ENVIRONNEMENT</f>
        <v>/BTP</v>
      </c>
      <c r="D215" t="str">
        <v>/BTP</v>
      </c>
      <c r="E215" t="b">
        <v>0</v>
      </c>
      <c r="F215" t="str">
        <v/>
      </c>
      <c r="G215" t="b">
        <v>0</v>
      </c>
    </row>
    <row r="216">
      <c r="A216">
        <v>20640256</v>
      </c>
      <c r="B216" t="str">
        <v>MAITRISE D'OEUVRE RELATIVE A LA Démolition des bâtiments existants puis construction de 47 logements - SAINT RENAN - ANCIENNE CLINIQUE</v>
      </c>
      <c r="C216" t="str">
        <v>/BTP</v>
      </c>
      <c r="D216" t="str">
        <v>/BTP</v>
      </c>
      <c r="E216" t="b">
        <v>1</v>
      </c>
      <c r="F216" t="str">
        <v/>
      </c>
      <c r="G216" t="b">
        <v>0</v>
      </c>
    </row>
    <row r="217" xml:space="preserve">
      <c r="A217">
        <v>20630189</v>
      </c>
      <c r="B217" t="str" xml:space="preserve">
        <v xml:space="preserve">Études d'impact et dossiers réglementaires, synthèse et stratégie Accord-cadre mono-attributaire, sans minimum et maximum en valeur, à marchés subséquents ayant pour objectif de produire l'étude d'impact et les dossiers réglementaires nécessaires pour les premières phases du projet, de contribuer à la mise au point du projet LN PCA en études préalables à l'enquête d'utilité publique et au-delà. Le titulaire de l'accord-cadre se doit d'assister le maître d'ouvrage pour l'instruction des procédures
L'accord-cadre mono-attributaire, à marchés subséquents, portera sur des prestations:
- d'élaboration de dossiers réglementaires, notamment d'étude d'impact (y compris diverses études environnementales spécialisées telles que climat, urbanisation.) et de dossier d'enquête préalable à la déclaratio</v>
      </c>
      <c r="C217" t="str">
        <f>/ENVIRONNEMENT</f>
        <v>/DROIT &amp; SOCIETE</v>
      </c>
      <c r="D217" t="str">
        <v>/ENVIRONNEMENT</v>
      </c>
      <c r="E217" t="b">
        <v>0</v>
      </c>
      <c r="F217" t="str">
        <v/>
      </c>
      <c r="G217" t="b">
        <v>0</v>
      </c>
    </row>
    <row r="218" xml:space="preserve">
      <c r="A218">
        <v>20568066</v>
      </c>
      <c r="B218" t="str" xml:space="preserve">
        <v xml:space="preserve">Vérifications périodiques réglementaires des sites du département de Saône-et-Loire Vérifications périodiques réglementaires des sites du département de Saône-et-Loire. Les prestations font l'objet de 5 tranches définies comme suit:
- tranche ferme - vérifications périodiques réglementaires - année 2020,
- tranche optionnelle nº 1 - vérifications périodiques réglementaires - année 2021,
- tranche optionnelle nº 2 - vérifications périodiques réglementaires - année 2022,
- tranche optionnelle nº 3 - vérifications périodiques réglementaires - année 2023,
- tranche optionnelle nº 4 - contrôle radon des bâtiments et des collèges publics du département</v>
      </c>
      <c r="C218" t="str">
        <f>/ENVIRONNEMENT</f>
        <v>/BTP</v>
      </c>
      <c r="D218" t="str">
        <v>/BTP</v>
      </c>
      <c r="E218" t="b">
        <v>0</v>
      </c>
      <c r="F218" t="str">
        <v/>
      </c>
      <c r="G218" t="b">
        <v>0</v>
      </c>
    </row>
    <row r="219">
      <c r="A219">
        <v>20608502</v>
      </c>
      <c r="B219" t="str">
        <v>Services de certification de comptes</v>
      </c>
      <c r="C219" t="str">
        <v>/DROIT &amp; SOCIETE</v>
      </c>
      <c r="D219" t="str">
        <v>/DROIT &amp; SOCIETE</v>
      </c>
      <c r="E219" t="b">
        <v>1</v>
      </c>
      <c r="F219" t="str">
        <v/>
      </c>
      <c r="G219" t="b">
        <v>0</v>
      </c>
    </row>
    <row r="220">
      <c r="A220">
        <v>20613567</v>
      </c>
      <c r="B220" t="str">
        <v>CONCOURS RESTREINT DE MAÎTRISE D OEUVRE POUR LA CONSTRUCTION D UN BÂTIMENT DE LABORATOIRES SUR LE SITE D ORLEANS LA SOURCE. La présente consultation concerne l organisation d un concours restreint de maitrise d oeuvre en vue de l attribution du marché de maîtrise d oeuvre pour la construction d un bâtiment de laboratoires sur le site du BRGM à Orléans La Source.</v>
      </c>
      <c r="C220" t="str">
        <v>/BTP</v>
      </c>
      <c r="D220" t="str">
        <v>/BTP</v>
      </c>
      <c r="E220" t="b">
        <v>1</v>
      </c>
      <c r="F220" t="str">
        <v/>
      </c>
      <c r="G220" t="b">
        <v>0</v>
      </c>
    </row>
    <row r="221" xml:space="preserve">
      <c r="A221">
        <v>20586361</v>
      </c>
      <c r="B221" t="str" xml:space="preserve">
        <v xml:space="preserve">renouvellement de l'installation de vidéoprotection du parc relais Laurent Bonnevay L'Entité adjudicatrice se réserve la possibilité de négocier avec les 3 candidats les mieux classés. Si le nombre de candidats ayant remis une offre régulière ou acceptable est inférieur à 3, la négociation sera menée avec l'ensemble des candidats ayant remis une candidature admissible et une offre à l'exception des candidats ayant présenté une offre inappropriée ou anormalement basse.
il est précisé que l'entité adjudicatrice se réserve la possibilité d'attribuer le marché sur la base des offres initiales sans négociation
Quantités (fournitures et services), nature et étendue (travaux) : les prestations comprennent
- une étude d'implantation de caméras vidéo et de raccordement au réseau vidéo existant.
- l</v>
      </c>
      <c r="C221" t="str">
        <v>/BTP</v>
      </c>
      <c r="D221" t="str">
        <v>/AUDIOVISUEL</v>
      </c>
      <c r="E221" t="b">
        <v>0</v>
      </c>
      <c r="F221" t="str">
        <v/>
      </c>
      <c r="G221" t="b">
        <v>0</v>
      </c>
    </row>
    <row r="222">
      <c r="A222">
        <v>20635473</v>
      </c>
      <c r="B222" t="str">
        <v>Concession d'aménagement pour la réalisation de l'opération de requalification immobilière des centres villes du coeur d'agglomération Le contrat portera sur la réalisation de l'opération d'aménagement de requalification immobilière des centres villes du coeur de la CapB.P. par voie de concession d'aménagement avec transfert du risque économique.Le périmètre de l'opération, d'une superficie de 594 ha s'appuie sur le périmètre de l'Ort d'"Action coeur de Ville" sur le centre-ville de Pau et sur les périmètres des centres villes des communes de Billère, Bizanos, Jurancon, Gan et Gelos.Le contrat portera principalement sur la réhabilitation et la production d'environ 1000 logements et sur les missions suivantes, détaillées dans le règlement de candidature joint et à télécharger :· Mission d'a</v>
      </c>
      <c r="C222" t="str">
        <f>/DROIT &amp; SOCIETE</f>
        <v>/BTP</v>
      </c>
      <c r="D222" t="str">
        <v>/BTP</v>
      </c>
      <c r="E222" t="b">
        <v>0</v>
      </c>
      <c r="F222" t="str">
        <v/>
      </c>
      <c r="G222" t="b">
        <v>0</v>
      </c>
    </row>
    <row r="223" xml:space="preserve">
      <c r="A223">
        <v>20664392</v>
      </c>
      <c r="B223" t="str" xml:space="preserve">
        <v xml:space="preserve">Contrat global de performance énergétique des bâtiments communaux La présente consultation porte sur un marché public global de performances, au sens de l'article L.2171-3 du code de la commande publique, qui a pour objet la performance énergétique et l'exploitation et maintenance de 45 bâtiments communaux existants de la ville.Le marché porte notamment sur :
 - L'Amélioration de la Performance Énergétique (APE)
- La prise en charge des installations
- Les prestations de type P1, P2 (niveaux 1 à 3), P3 (niveaux 4 et 5)
- Un engagement de Performance
Les prestations portent sur une surface totale de 92 000m2(dont 30 000m2de parking), dont une partie seulement est concernée par des prestations de conception et de réalisation de travaux.Les prestations d'exploitation-maintenance intègrent : -</v>
      </c>
      <c r="C223" t="str">
        <f>/ENVIRONNEMENT</f>
        <v>/BTP</v>
      </c>
      <c r="D223" t="str">
        <v>/ENVIRONNEMENT</v>
      </c>
      <c r="E223" t="b">
        <v>0</v>
      </c>
      <c r="F223" t="str">
        <v/>
      </c>
      <c r="G223" t="b">
        <v>0</v>
      </c>
    </row>
    <row r="224">
      <c r="A224">
        <v>20501082</v>
      </c>
      <c r="B224" t="str">
        <v>Concours restreint de maîtrise d'oeuvre pour la construction d'un Collège 600 à Quartier d'Orléans Il s'agit de la phase de candidature d'un concours restreint de maîtrise d'oeuvre pour la construction d'un Collège 600 à Quartier d'Orléans dans la Collectivité de Saint-Martin.</v>
      </c>
      <c r="C224" t="str">
        <v>/BTP</v>
      </c>
      <c r="D224" t="str">
        <v>/BTP</v>
      </c>
      <c r="E224" t="b">
        <v>1</v>
      </c>
      <c r="F224" t="str">
        <v/>
      </c>
      <c r="G224" t="b">
        <v>0</v>
      </c>
    </row>
    <row r="225">
      <c r="A225">
        <v>20679576</v>
      </c>
      <c r="B225" t="str">
        <v>Mission de maitrise d'oeuvre sur concours restreint pour la création d'une plateforme expérimentale de services médico-sociaux sur l'Ouest Guyanais Mission de maitrise d'oeuvre sur concours restreint lancée par le groupement de droit privé "Gcsms, Handicap, D'un continent à l'autre" afin de poursuivre la mise en oeuvre de sa réponse à l'appel à projet visant la création d'une plateforme expérimentale de services médico-sociaux pour 107 enfants et adolescents porteurs de handicaps sur l'Ouest Guyanais. Concours d'architecture et d'ingénierie sur : Esquisse +. Détail des éléments de mission confiés au maître d'oeuvre : Esq/Aps/Apd/Pro/Act/Visa/Det/Aor/Opc/Tds</v>
      </c>
      <c r="C225" t="str">
        <v>/BTP</v>
      </c>
      <c r="D225" t="str">
        <v>/BTP</v>
      </c>
      <c r="E225" t="b">
        <v>1</v>
      </c>
      <c r="F225" t="str">
        <v/>
      </c>
      <c r="G225" t="b">
        <v>0</v>
      </c>
    </row>
    <row r="226">
      <c r="A226">
        <v>20525946</v>
      </c>
      <c r="B226" t="str">
        <v>Concours de maitrise d'oeuvre pour la construction du bâtiment SMART (Sport Mouvement Ambition Recherche Technologie) dans le cadre de l'Opération Campus Bordeaux Le présent concours restreint sur Esquisse est organisé en vue de l'attribution du marché de maitrise d'uvre pour la construction du bâtiment SMART (Sport Mouvement Ambition Recherche Technologie) dans le cadre de l'Opération Campus Bordeaux</v>
      </c>
      <c r="C226" t="str">
        <f>/INDUSTRIE</f>
        <v>/BTP</v>
      </c>
      <c r="D226" t="str">
        <v>/BTP</v>
      </c>
      <c r="E226" t="b">
        <v>0</v>
      </c>
      <c r="F226" t="str">
        <v/>
      </c>
      <c r="G226" t="b">
        <v>0</v>
      </c>
    </row>
    <row r="227">
      <c r="A227">
        <v>20693441</v>
      </c>
      <c r="B227" t="str">
        <v>Marche De Maitrise D'oeuvre Relatif A La Rénovation Du Parc De La Mediterranee Marché mixte de maîtrise d'oeuvre de réhabilitation d'ouvrage existants et de réalisation d'un projet paysagerLa ville souhaite procéder à la rénovation du parc méditerranée. Ces travaux viendront achever un ensemble d'aménagements comprenant Les Jardins de la maison du Cygne, le chemin de la Coudoulière et le parc de stationnement paysager de la Coudoulière.La philosophie générale de ce programme de travaux consiste à créer une déambulation piétonne qui mêle le jardin et l'art dans un parcours traversant de multiples et remarquables ambiances paysagères et écologiques. Un parcours qui débute à la maison du Cygne, emprunte le chemin de la Coudoulière jusqu'au port de la Coudoulière, traverse le parc Méditerranée</v>
      </c>
      <c r="C227" t="str">
        <v>/BTP</v>
      </c>
      <c r="D227" t="str">
        <v>/BTP</v>
      </c>
      <c r="E227" t="b">
        <v>1</v>
      </c>
      <c r="F227" t="str">
        <v/>
      </c>
      <c r="G227" t="b">
        <v>0</v>
      </c>
    </row>
    <row r="228" xml:space="preserve">
      <c r="A228">
        <v>20691176</v>
      </c>
      <c r="B228" t="str" xml:space="preserve">
        <v xml:space="preserve">Maitrise d'oeuvre pour la construction neuve d'une maison des associations - ENAC - TOULOUSE Missions de base :
Diagnostic (DIAG)
Avant-Projet Sommaire (APS)
Avant-projet définitif (APD)
Etudes de projet (PRO)
Assistance pour la passation des contrats de travaux (ACT)
Examen de la conformité au projet des études faites par les entreprises ainsi que le visa (VISA)
Direction de l'exécution du contrat de travaux (DET)
Assistance lors des opérations de réception (AOR).
Missions complémentaires :
Ordonnancement, Pilotage et Coordination du chantier (OPC</v>
      </c>
      <c r="C228" t="str">
        <v>/BTP</v>
      </c>
      <c r="D228" t="str">
        <v>/ENVIRONNEMENT</v>
      </c>
      <c r="E228" t="b">
        <v>0</v>
      </c>
      <c r="F228" t="str">
        <v/>
      </c>
      <c r="G228" t="b">
        <v>0</v>
      </c>
    </row>
    <row r="229">
      <c r="A229">
        <v>20618128</v>
      </c>
      <c r="B229" t="str">
        <v>le diagnostic réalisé sera commun avec celui nécessaire pour l'élaboration du Plan Local d'urbanisme Intercommunal (Plui) de la Communauté</v>
      </c>
      <c r="C229" t="str">
        <v>/DROIT &amp; SOCIETE</v>
      </c>
      <c r="D229" t="str">
        <v>/DROIT &amp; SOCIETE</v>
      </c>
      <c r="E229" t="b">
        <v>1</v>
      </c>
      <c r="F229" t="str">
        <v/>
      </c>
      <c r="G229" t="b">
        <v>0</v>
      </c>
    </row>
    <row r="230" xml:space="preserve">
      <c r="A230">
        <v>20551824</v>
      </c>
      <c r="B230" t="str" xml:space="preserve">
        <v xml:space="preserve">mission architecte conseil cette mission a pour objectif de veiller à garantir la qualité architecturale des projets des acquéreurs de lot en zone d'activités au travers de la mise en place d'un visa des permis de construire par l'architecte-conseil de Dinan Agglomération et d'accompagner les entreprises lors de leurs implantations. L'aménagement du site doit prendre en compte les impératifs techniques et fonctionnels de l'activité mais aussi son intégration dans l'environnement. L'image de l'entreprise et plus largement du territoire en dépendent
mission architecte conseil</v>
      </c>
      <c r="C230" t="str">
        <f>/DROIT &amp; SOCIETE</f>
        <v>/BTP</v>
      </c>
      <c r="D230" t="str">
        <v>/BTP</v>
      </c>
      <c r="E230" t="b">
        <v>0</v>
      </c>
      <c r="F230" t="str">
        <v/>
      </c>
      <c r="G230" t="b">
        <v>0</v>
      </c>
    </row>
    <row r="231" xml:space="preserve">
      <c r="A231">
        <v>20561951</v>
      </c>
      <c r="B231" t="str" xml:space="preserve">
        <v xml:space="preserve">Marché de prestations pour la mise à jour du référentiel FTPDR (Fichier technique des pièces de rechange) et du catalogue des MI (Modèles industriels) pour le compte de l'UTO Le titulaire aura en charge la réalisation des livrables suivants:
Prestations fermes (avec ou sans engagement):
- création/modification modèles industriels: 720,
- création/modification Numnat EVOREF: 27000,
- création/modification Numnat Excel: 30000,
- création/modification Numnat IPE: 16560,
- création/modification Numnat Urgence: 2340,
- création/modification Numnat EPR: 3500,
- saisie de Numnat sans mise en qualité: 6000,
- analyse technique: 15000.
Prestations optionnelles (sans engagement):
- création/modification modèles industriels: 480,
- création/modification Numnat EVOREF: 18000,
- création/modification N</v>
      </c>
      <c r="C231" t="str">
        <f>/LOGISTIQUE</f>
        <v>/INFORMATIQUE</v>
      </c>
      <c r="D231" t="str">
        <v>/BTP</v>
      </c>
      <c r="E231" t="b">
        <v>0</v>
      </c>
      <c r="F231" t="str">
        <v/>
      </c>
      <c r="G231" t="b">
        <v>0</v>
      </c>
    </row>
    <row r="232">
      <c r="A232">
        <v>20183414</v>
      </c>
      <c r="B232" t="str">
        <v>Elaboration de plans directeurs d'alimentation en eau potable pour 6 districts répartis en 3 régions en Ouzbékistan et préparation des études de faisabilité des projets prioritaires identifiés.</v>
      </c>
      <c r="C232" t="str">
        <v>/BTP</v>
      </c>
      <c r="D232" t="str">
        <v>/BTP</v>
      </c>
      <c r="E232" t="b">
        <v>1</v>
      </c>
      <c r="F232" t="str">
        <v/>
      </c>
      <c r="G232" t="b">
        <v>0</v>
      </c>
    </row>
    <row r="233" xml:space="preserve">
      <c r="A233">
        <v>20613511</v>
      </c>
      <c r="B233" t="str" xml:space="preserve">
        <v xml:space="preserve">Construction d'une caserne de gendarmerie neuve sur la commune de Tonneins (47)- 1re phase de candidature Marché de conception-réalisation au sens de l'alinéa 1er de l'article L. 2171-2 du code de la commande publique. Il a pour objet la conception et l'exécution des travaux relatifs à la construction neuve d'une caserne de gendarmerie sur la commune de Tonneins (47). Il comporte des engagements contractuels, chiffrés et mesurables, de performance, définis notamment en matière d'efficacité énergétique. Leur atteinte est vérifiée au stade de la réception de l'ouvrage puis au cours du délai de garantie de parfait achèvement (porté à 2 ans).
Cette unité de gendarmerie sera composée d'une part d'un ensemble pavillonnaire accolé en R+1 pour 45 logements (représentant 3 100 m2 utiles plus 800 m2</v>
      </c>
      <c r="C233" t="str">
        <f>/BTP</f>
        <v>/ENVIRONNEMENT</v>
      </c>
      <c r="D233" t="str">
        <v>/ENVIRONNEMENT</v>
      </c>
      <c r="E233" t="b">
        <v>0</v>
      </c>
      <c r="F233" t="str">
        <v/>
      </c>
      <c r="G233" t="b">
        <v>0</v>
      </c>
    </row>
    <row r="234">
      <c r="A234">
        <v>20622030</v>
      </c>
      <c r="B234" t="str">
        <v>mission de maîtrise d'oeuvre pour la création d'une nouvelle station de traitement des eaux usées a rioclar, commune de meolans-revel (04 340 création d'une station de traitement des eaux usées et du réseau de transfert</v>
      </c>
      <c r="C234" t="str">
        <v>/BTP</v>
      </c>
      <c r="D234" t="str">
        <v>/BTP</v>
      </c>
      <c r="E234" t="b">
        <v>1</v>
      </c>
      <c r="F234" t="str">
        <v/>
      </c>
      <c r="G234" t="b">
        <v>0</v>
      </c>
    </row>
    <row r="235">
      <c r="A235">
        <v>20669250</v>
      </c>
      <c r="B235" t="str">
        <v>Étude de diagnostic de l'évolution du trait de côte et des structures jouant un rôle vis-à-vis des aléas littoraux Description des prestations : Il s'agit d'un marché de maitrise d'oeuvre pour la réalisation d'une étude de diagnostic de l'évolution du trait de côte et des structures jouant un rôle vis-à-vis des aléas littoraux à l'échelle du littoral du bassin versant de l'Aude. Cette étude est destinée à fournir un maximum d'informations aux différents acteurs de la politique de protection des populations face aux aléas littoraux (syndicats de bassins, EPCI-FP, communes), afin qu'ils soient en mesure de prendre des décisions quant à la potentielle réalisation d'aménagements sur le territoire. Pour mener à bien cette opération, le SMDA confiera au titulaire les missions énumérées dans le C</v>
      </c>
      <c r="C235" t="str">
        <f>/ENVIRONNEMENT</f>
        <v>/BTP</v>
      </c>
      <c r="D235" t="str">
        <v>/ENVIRONNEMENT</v>
      </c>
      <c r="E235" t="b">
        <v>0</v>
      </c>
      <c r="F235" t="str">
        <v/>
      </c>
      <c r="G235" t="b">
        <v>0</v>
      </c>
    </row>
    <row r="236">
      <c r="A236">
        <v>20692771</v>
      </c>
      <c r="B236" t="str">
        <v>Réhabilitation du stade nautique des Hautes roches à Chamalières</v>
      </c>
      <c r="C236" t="str">
        <v>/BTP</v>
      </c>
      <c r="D236" t="str">
        <v>/BTP</v>
      </c>
      <c r="E236" t="b">
        <v>1</v>
      </c>
      <c r="F236" t="str">
        <v/>
      </c>
      <c r="G236" t="b">
        <v>0</v>
      </c>
    </row>
    <row r="237">
      <c r="A237">
        <v>19943830</v>
      </c>
      <c r="B237" t="str">
        <v>Marché de maîtrise d'oeuvre pour la construction d'un bâtiment de Soins de suite, réadaptation (SSR La consultation porte sur le marché de maîtrise d'oeuvre. Le projet auquel se rapporte la mission consiste en la construction neuve d'un bâtiment de Soins de suite, réadaptation (SSR) permettant d'étendre les activités existantes. L'extension couvre 1 300 m2 de surface utile environ, pour un coût estimé à 2 500 000 EUR HT pour les travaux</v>
      </c>
      <c r="C237" t="str">
        <v>/BTP</v>
      </c>
      <c r="D237" t="str">
        <v>/BTP</v>
      </c>
      <c r="E237" t="b">
        <v>1</v>
      </c>
      <c r="F237" t="str">
        <v/>
      </c>
      <c r="G237" t="b">
        <v>0</v>
      </c>
    </row>
    <row r="238">
      <c r="A238">
        <v>19992715</v>
      </c>
      <c r="B238" t="str">
        <v>Contrat d'entretien et de dépannage du contrôle d'accès de l'Université d'Artois</v>
      </c>
      <c r="C238" t="str">
        <v>/BTP</v>
      </c>
      <c r="D238" t="str">
        <v>/BTP</v>
      </c>
      <c r="E238" t="b">
        <v>1</v>
      </c>
      <c r="F238" t="str">
        <v/>
      </c>
      <c r="G238" t="b">
        <v>0</v>
      </c>
    </row>
    <row r="239" xml:space="preserve">
      <c r="A239">
        <v>19996846</v>
      </c>
      <c r="B239" t="str" xml:space="preserve">
        <v xml:space="preserve">travaux d'entretien, de remise en état et de réfection des vitraux de la Faculté des Sciences de Lens travaux d'entretien, de remise en état et de réfection des vitraux de la Faculté des Sciences de Lens.
Les travaux, exécutés en une seule tranche sont composés d'un lot unique (travaux de même nature sur un seul site).
le délai global d'exécution des travaux est de 4 mois (période de préparation incluse). Il démarre à compter de la date de notification du marché. Les candidats ne sont pas autorisés à modifier ce délai
Quantités (fournitures et services), nature et étendue (travaux) : les variantes administratives (clauses du Ccap) ne sont pas autorisées. Des variantes techniques facultatives conformes aux prescriptions techniques du cahier des charges pourront être proposées. Pour être rec</v>
      </c>
      <c r="C239" t="str">
        <v>/BTP</v>
      </c>
      <c r="D239" t="str">
        <v>/BTP</v>
      </c>
      <c r="E239" t="b">
        <v>1</v>
      </c>
      <c r="F239" t="str">
        <v/>
      </c>
      <c r="G239" t="b">
        <v>0</v>
      </c>
    </row>
    <row r="240">
      <c r="A240">
        <v>20251792</v>
      </c>
      <c r="B240" t="str">
        <v>Mission de coordination en matière de sécurité et de protection de la santé relative à la construction d'une extension de l'IUT de Lens. Mission de coordination en matière de sécurité et de protection de la santé relative à la construction d'une extension de l'IUT de Lens.La mission est composée d'une seule tranche.Caractéristiques principales : - Mission de niveau 2- Estimation prévisionnelle des travaux : 780 000,00 euros HT - Durée prévisionnelle des travaux : 9 mois- Mode de dévolution des travaux : environ 11 lotsLes variantes administratives (clauses du CCAP) et techniques ne sont pas autorisées. Procédure adaptée en application des articles R.2123-1 1°, R.2123-4 à R.2123-6 du décret no 2018-1075 du 3 décembre 2018 portant partie réglementaire du code de la commande publique.Marché d</v>
      </c>
      <c r="C240" t="str">
        <v>/BTP</v>
      </c>
      <c r="D240" t="str">
        <v>/BTP</v>
      </c>
      <c r="E240" t="b">
        <v>1</v>
      </c>
      <c r="F240" t="str">
        <v/>
      </c>
      <c r="G240" t="b">
        <v>0</v>
      </c>
    </row>
    <row r="241" xml:space="preserve">
      <c r="A241">
        <v>20564789</v>
      </c>
      <c r="B241" t="str" xml:space="preserve">
        <v xml:space="preserve">accompagnement au développement d'hariane Pro Symfony. - La présente consultation est lancée par le groupement de commandes constitué de la Ville du Havre et de la Communauté urbaine le Havre Seine Métropole.
La ville du Havre est désignée d'un commun accord entre les parties, comme étant le coordonnateur du groupement de commande
Quantités (fournitures et services), nature et étendue (travaux) : - La consultation est passée par procédure adaptée en application des articles L2123-1, R2123-1 à R2123-7, R2161-2 à R2161-5, R2162-1 à R2162-6 et R2162-13 à R2162-14 du code de la commande publique.
- la présente consultation donnera lieu à un accord-cadre à bons de commandes mono attributaire en application des articles R2162-1 à R2162-6 et R2162-13 à R2162-14 du code de la commande publique, et</v>
      </c>
      <c r="C241" t="str">
        <v>/INFORMATIQUE</v>
      </c>
      <c r="D241" t="str">
        <v>/BTP</v>
      </c>
      <c r="E241" t="b">
        <v>0</v>
      </c>
      <c r="F241" t="str">
        <v/>
      </c>
      <c r="G241" t="b">
        <v>0</v>
      </c>
    </row>
    <row r="242">
      <c r="A242">
        <v>19968023</v>
      </c>
      <c r="B242" t="str">
        <v>Concours restreint de maîtrise d oeuvre en vue de la déconstruction et la reconstruction du groupe scolaire Flaubert Le présent concours de maîtrise d oeuvre est organisé en vue de l'attribution du marché de maîtrise d oeuvre : Première phase : déconstruction de l école Maternelle et construction de l école élémentaire Deuxième phase : construction de l'office et du restaurant. Troisième phase : déconstruction de l'école élémentaire et construction de l école maternelle Ces constructions seront des Bâtiments Positif sous la Réglementation Thermique 2020 (RT 2020 - BePOS</v>
      </c>
      <c r="C242" t="str">
        <f>/ENVIRONNEMENT</f>
        <v>/BTP</v>
      </c>
      <c r="D242" t="str">
        <v>/BTP</v>
      </c>
      <c r="E242" t="b">
        <v>0</v>
      </c>
      <c r="F242" t="str">
        <v/>
      </c>
      <c r="G242" t="b">
        <v>0</v>
      </c>
    </row>
    <row r="243">
      <c r="A243">
        <v>20406396</v>
      </c>
      <c r="B243" t="str">
        <v>CONCESSION D'AMENAGEMENT ILOT MAIRIE CONCESSION D'AMENAGEMENT : ILOT MAIRIEDepuis plusieurs années, la ville de Saint-Saulve envisage de réaliser un nouveau quartier sur les terrains situés derrière la mairie, entre la rue Jean Jaurès, la rue Emile Zola et la place du Calvaire, pour répondre notamment à ses besoins en matière de logements. Le site s'étend sur environ 2,3 ha. La commune a signé une convention opérationnelle avec l'EPF Nord Pas de Calais le 20 novembre 2015 pour une durée de 5 ans, pour procéder à l'acquisition, au portage et à la démolition des propriétés privées incluses dans le périmètre de l'opération d'aménagement.Le projet envisagé doit permettre de répondre aux besoins des habitants en proposant du logement locatif, de l'accession sociale, de l'accession libre ainsi q</v>
      </c>
      <c r="C243" t="str">
        <v>/BTP</v>
      </c>
      <c r="D243" t="str">
        <v>/BTP</v>
      </c>
      <c r="E243" t="b">
        <v>1</v>
      </c>
      <c r="F243" t="str">
        <v/>
      </c>
      <c r="G243" t="b">
        <v>0</v>
      </c>
    </row>
    <row r="244">
      <c r="A244">
        <v>20561638</v>
      </c>
      <c r="B244" t="str">
        <v>Modification du plan local d'urbanisme de la commune de Loury Le prestataire accompagnera et conseillera la commune dans une procédure de modification de son Plan Local d'Urbanisme (PLU). Il devra, dans le cadre de sa mission, sur la base des éléments remis par la commune : Conduire les études nécessaires et assister la commune dans le pilotage général de la procédure; Animer la procédure lors des réunions de travail (commissions communales), lors des réunions avec les personnes publiques associées et services compétents (DDT, DREAL?); Réaliser et formaliser les différents documents nécessaires à la procédure de modification du PLU</v>
      </c>
      <c r="C244" t="str">
        <v>/DROIT &amp; SOCIETE</v>
      </c>
      <c r="D244" t="str">
        <v>/DROIT &amp; SOCIETE</v>
      </c>
      <c r="E244" t="b">
        <v>1</v>
      </c>
      <c r="F244" t="str">
        <v/>
      </c>
      <c r="G244" t="b">
        <v>0</v>
      </c>
    </row>
    <row r="245" xml:space="preserve">
      <c r="A245">
        <v>20668268</v>
      </c>
      <c r="B245" t="str" xml:space="preserve">
        <v xml:space="preserve">Déploiement et maintenance d'un logiciel de qualité, sécurité, environnement et de gestion du risque le Grand Port Maritime de Dunkerque est certifié ISO 9001 version 2015 sur le domaine d'application " assurer l'accueil du trafic maritime et fluvial " depuis le 30/11/2009. Le GPMD assure la gestion de la Santé/Sécurité au travail et a engagé une démarche Environnementale sur le périmètre de la gestion des déchets.
dans ce cadre, le GPMD souhaite acquérir un Système de Management de la Qualité, la Santé Sécurité au Travail, l'environnement et de la gestion des risques (Smqse).
Actuellement, le GPMD utilise une application qui permet à l'ensemble des agents d'avoir accès à un certain nombre d'information sur le système de management dénommé sympad :
- la documentation en vigueur : Processus</v>
      </c>
      <c r="C245" t="str">
        <f>/INFORMATIQUE</f>
        <v>/DROIT &amp; SOCIETE</v>
      </c>
      <c r="D245" t="str">
        <v>/INFORMATIQUE</v>
      </c>
      <c r="E245" t="b">
        <v>0</v>
      </c>
      <c r="F245" t="str">
        <v/>
      </c>
      <c r="G245" t="b">
        <v>0</v>
      </c>
    </row>
    <row r="246">
      <c r="A246">
        <v>20488519</v>
      </c>
      <c r="B246" t="str">
        <v>Prestations d'ingénierie relatives au soutien logistique intégré et sûreté de fonctionnement (lot B</v>
      </c>
      <c r="C246" t="str">
        <v>/INDUSTRIE</v>
      </c>
      <c r="D246" t="str">
        <v>/SECURITE</v>
      </c>
      <c r="E246" t="b">
        <v>0</v>
      </c>
      <c r="F246" t="str">
        <v/>
      </c>
      <c r="G246" t="b">
        <v>0</v>
      </c>
    </row>
    <row r="247">
      <c r="A247">
        <v>20514007</v>
      </c>
      <c r="B247" t="str">
        <v>Approche urbaine durable globale et spécifique pour la ville de Baie-Mahault Réalisation d'études AUD (Approche Urbaine Durable) globales et spécifiques pour la ville de BaieMahault</v>
      </c>
      <c r="C247" t="str">
        <f>/BTP</f>
        <v>/DROIT &amp; SOCIETE</v>
      </c>
      <c r="D247" t="str">
        <v>/BTP</v>
      </c>
      <c r="E247" t="b">
        <v>0</v>
      </c>
      <c r="F247" t="str">
        <v/>
      </c>
      <c r="G247" t="b">
        <v>0</v>
      </c>
    </row>
    <row r="248" xml:space="preserve">
      <c r="A248">
        <v>20635567</v>
      </c>
      <c r="B248" t="str" xml:space="preserve">
        <v xml:space="preserve">Amo pour la mise en oeuvre du Plan-Guide de requalification du centre-ville "2030 Granville" En 2018, la Ville de Granville s'est fait accompagner par une équipe pluridisciplinaire pour réaliser une étude de requalification de son coeur de ville à l'horizon 2030 et élaborer un plan-guide d'aménagement.
Dans le cadre de cette nouvelle consultation, l'équipe retenue aura pour mission d'assister, conseiller, suivre et accompagner la Ville de Granville, en vue de la mise en oeuvre pré-opérationnelle et opérationnelle de ce plan-guide</v>
      </c>
      <c r="C248" t="str">
        <f>/DROIT &amp; SOCIETE</f>
        <v>/BTP</v>
      </c>
      <c r="D248" t="str">
        <v>/DROIT &amp; SOCIETE</v>
      </c>
      <c r="E248" t="b">
        <v>0</v>
      </c>
      <c r="F248" t="str">
        <v/>
      </c>
      <c r="G248" t="b">
        <v>0</v>
      </c>
    </row>
    <row r="249" xml:space="preserve">
      <c r="A249">
        <v>20660434</v>
      </c>
      <c r="B249" t="str" xml:space="preserve">
        <v xml:space="preserve">Fourniture et mise en oeuvre d'une solution de Merchandising en mode SAAS ainsi que des prestations de maintenances, formations et prestations complémentaires afférentes pour le groupe La Poste Le présent marché porte sur la fourniture et la mise en oeuvre d'une solution de Merchandising en mode SAAS ainsi que des prestations de maintenances, formations et prestations complémentaires afférentes pour le groupe La Poste.
La solution sera utilisée pour une volumétrie de 2 300 000 de visites par mois en moyenne sur les parcours marchands.
Il est attendu de la solution qu'elle s'intègre à l'écosystème digital de La Poste: notamment avec Hybris, AT Internet, Weborama, Neolane.
La solution devra également se conformer au Règlement général sur la protection des données (RGPD
La consultation vise à</v>
      </c>
      <c r="C249" t="str">
        <f>/DROIT &amp; SOCIETE</f>
        <v>/MARKETING</v>
      </c>
      <c r="D249" t="str">
        <v>/ENSEIGNEMENT FORMATION</v>
      </c>
      <c r="E249" t="b">
        <v>0</v>
      </c>
      <c r="F249" t="str">
        <v/>
      </c>
      <c r="G249" t="b">
        <v>0</v>
      </c>
    </row>
    <row r="250">
      <c r="A250">
        <v>20692612</v>
      </c>
      <c r="B250" t="str">
        <v>Étude groupée ' Amélioration de la connaissance du fonctionnement des cours d'eau en crue et optimisation des champs d'expansions. réalisation d'une étude sur 5 bassins versants du territoire lot aval (modélisation hydraulique et définition des zones d'expansion de crue</v>
      </c>
      <c r="C250" t="str">
        <f>/ENVIRONNEMENT</f>
        <v>/INDUSTRIE</v>
      </c>
      <c r="D250" t="str">
        <v>/ENVIRONNEMENT</v>
      </c>
      <c r="E250" t="b">
        <v>0</v>
      </c>
      <c r="F250" t="str">
        <v/>
      </c>
      <c r="G250" t="b">
        <v>0</v>
      </c>
    </row>
    <row r="251" xml:space="preserve">
      <c r="A251">
        <v>20681598</v>
      </c>
      <c r="B251" t="str" xml:space="preserve">
        <v xml:space="preserve">Projet TRA transverse DSI (19-TPIT-88 Il s'agit d'homogénéiser les prestations de recette au sein de la Direction des systèmes d'information (DSI) GRDF via 1 contrat de TRA transverse DSI
Les applications et projets couvrent différents domaines fonctionnels de la DSI de GRDF, notamment sur les domaines:
- SI réseau (ex: gestion maintenance, gestion incident, outil de planification des interventions, outils de suivi des affaires travaux, outils géospatiaux, informatique industrielle, urgence sécurité gaz),
- SI relations clientèles (ex: outil de gestion des interventions),
- grands projets (ex: programme EPOD).
La réalisation pouvant se faire soit en cycle en V, soit en mode agile, soit en mode itératif.
Le périmètre constitué par les applications considérées peut augmenter ou se réduire au</v>
      </c>
      <c r="C251" t="str">
        <f>/INFORMATIQUE</f>
        <v>/INDUSTRIE</v>
      </c>
      <c r="D251" t="str">
        <v>/BTP</v>
      </c>
      <c r="E251" t="b">
        <v>0</v>
      </c>
      <c r="F251" t="str">
        <v/>
      </c>
      <c r="G251" t="b">
        <v>0</v>
      </c>
    </row>
    <row r="252">
      <c r="A252">
        <v>20605781</v>
      </c>
      <c r="B252" t="str">
        <v>CONSULTATION DE MAITRISE D OEUVRE DANS LE CADRE D UN GROUPEMENT DE COMMANDE SECOMILE ET HABITAT COOPERATIF DE NORMANDIE Choix d une équipe de maîtrise d oeuvre pour la réalisation du projet suivant : LE VAL DAVID CONSULTATION DE MAITRISE D OEUVRE DANS LE CADRE D UN GROUPEMENT DE COMMANDE SECOMILE ET HABITAT COOPERATIF DE NORMANDIE Choix d une équipe de maîtrise d oeuvre pour la réalisation du projet suivant : LE VAL DAVID Réalisation d un programme immobilier de 30 logements individuels environ dans le cadre d une opération d aménagement durable en locatif et accession sociale en 1 ou 2 tranches dont la première d environ 20 logements</v>
      </c>
      <c r="C252" t="str">
        <f>/ENVIRONNEMENT</f>
        <v>/BTP</v>
      </c>
      <c r="D252" t="str">
        <v>/BTP</v>
      </c>
      <c r="E252" t="b">
        <v>0</v>
      </c>
      <c r="F252" t="str">
        <v/>
      </c>
      <c r="G252" t="b">
        <v>0</v>
      </c>
    </row>
    <row r="253">
      <c r="A253">
        <v>20635438</v>
      </c>
      <c r="B253" t="str">
        <v>Mission de maîtrise d'oeuvre pour la réhabilitation de la ferme Giaume Maîtrise d'oeuvre pour la restauration du bâtiment de la ferme Giaume, à Cannes La Bocca. La Ville de Cannes souhaite sécuriser et rénover le bâtiment de la Ferme Giaume élevé sur 3 niveaux, d'une surface utile d'environ 700 m2. Actuellement seulement une partie du bâtiment (125mètres carrés sur le rdc et le R+1 de l'aile droite) est exploitée par une association pour des raisons de sécurité. Sur le site, Cannes jeunesse et la Mjc Giaume proposent des activités artistiques, culturelles et sportives pour les adhérents et jeunes cannois. L'état actuel du bâtiment et son usage nécessitent de prendre rapidement des mesures conservatoires pour assurer la sécurité des usagers, la solidité et la pérennité du bâti, la protectio</v>
      </c>
      <c r="C253" t="str">
        <v>/BTP</v>
      </c>
      <c r="D253" t="str">
        <v>/BTP</v>
      </c>
      <c r="E253" t="b">
        <v>1</v>
      </c>
      <c r="F253" t="str">
        <v/>
      </c>
      <c r="G253" t="b">
        <v>0</v>
      </c>
    </row>
    <row r="254" xml:space="preserve">
      <c r="A254">
        <v>20666514</v>
      </c>
      <c r="B254" t="str" xml:space="preserve">
        <v xml:space="preserve">Prestations de surveillance et sécurisation Prestations de surveillance et sécurisation de l'aérogare, de la voirie et des parcs de stationnement (tous parcs de la plate-forme) comprenant notamment:
- ronde active,
- postes fixes,
- interventions rapides sur demande,
- mission de régulation de trafic</v>
      </c>
      <c r="C254" t="str">
        <v>/SECURITE</v>
      </c>
      <c r="D254" t="str">
        <v>/SECURITE</v>
      </c>
      <c r="E254" t="b">
        <v>1</v>
      </c>
      <c r="F254" t="str">
        <v/>
      </c>
      <c r="G254" t="b">
        <v>0</v>
      </c>
    </row>
    <row r="255">
      <c r="A255">
        <v>20432293</v>
      </c>
      <c r="B255" t="str">
        <v>construction ou revetement de chaussées et de trottoirs</v>
      </c>
      <c r="C255" t="str">
        <v>/BTP</v>
      </c>
      <c r="D255" t="str">
        <v>/BTP</v>
      </c>
      <c r="E255" t="b">
        <v>1</v>
      </c>
      <c r="F255" t="str">
        <v/>
      </c>
      <c r="G255" t="b">
        <v>0</v>
      </c>
    </row>
    <row r="256">
      <c r="A256">
        <v>20606999</v>
      </c>
      <c r="B256" t="str">
        <v>Fourniture et installation de pare-feu (firewall) haute disponibilité. Fourniture et installation de pare-feu (firewall) haute disponibilité. Le pare-feu à mettre en place devra être redondant sous la forme de deux unités 1U matériellement identiques. Il devra permettre la reprise aisée des configurations réseau, VLAN, VPN et des règles de filtrage en place</v>
      </c>
      <c r="C256" t="str">
        <v>/INFORMATIQUE</v>
      </c>
      <c r="D256" t="str">
        <v>/INFORMATIQUE</v>
      </c>
      <c r="E256" t="b">
        <v>1</v>
      </c>
      <c r="F256" t="str">
        <v/>
      </c>
      <c r="G256" t="b">
        <v>0</v>
      </c>
    </row>
    <row r="257">
      <c r="A257">
        <v>20633227</v>
      </c>
      <c r="B257" t="str">
        <v>Mission de Maîtrise d'oeuvre pour la réhabilitation et l'agrandissement du gymnase de l'Entente Intercommunale</v>
      </c>
      <c r="C257" t="str">
        <v>/BTP</v>
      </c>
      <c r="D257" t="str">
        <v>/ASSURANCE</v>
      </c>
      <c r="E257" t="b">
        <v>0</v>
      </c>
      <c r="F257" t="str">
        <v/>
      </c>
      <c r="G257" t="b">
        <v>0</v>
      </c>
    </row>
    <row r="258">
      <c r="A258">
        <v>20513536</v>
      </c>
      <c r="B258" t="str">
        <v>LE PRE SAINT GERVAIS - Rue de Paris - réhabilitation de 104 logements en milieu occupé - marché en conception-réalisation LE PRE SAINT GERVAIS - Rue de Paris - réhabilitation de 104 logements - marché en conception-réalisation en procédure concurrentielle avec négociation. Objectifs: 1/ Amélioration du confort d'été. 2/ Appréhender le risque que constitue la réalisation de travaux à proximité de matériaux contenant de l'amiante et en milieu occupé</v>
      </c>
      <c r="C258" t="str">
        <f>/HYGIENE TECHNIQUE</f>
        <v>/BTP</v>
      </c>
      <c r="D258" t="str">
        <v>/BTP</v>
      </c>
      <c r="E258" t="b">
        <v>0</v>
      </c>
      <c r="F258" t="str">
        <v/>
      </c>
      <c r="G258" t="b">
        <v>0</v>
      </c>
    </row>
    <row r="259">
      <c r="A259">
        <v>20632693</v>
      </c>
      <c r="B259" t="str">
        <v>Marché en conception-réalisation pour la réhabilitation en milieu occupé de 153 logements de la résidence Honoré Daumier à Trappes (78</v>
      </c>
      <c r="C259" t="str">
        <v>/BTP</v>
      </c>
      <c r="D259" t="str">
        <v>/BTP</v>
      </c>
      <c r="E259" t="b">
        <v>1</v>
      </c>
      <c r="F259" t="str">
        <v/>
      </c>
      <c r="G259" t="b">
        <v>0</v>
      </c>
    </row>
    <row r="260" xml:space="preserve">
      <c r="A260">
        <v>20625560</v>
      </c>
      <c r="B260" t="str" xml:space="preserve">
        <v xml:space="preserve">Machines tournantes - Domaine d'activité: alternateur principal (fabrication pour les centres nucléaires de production EDF Ces prestations concernent la fabrication et la réparation pour les Centres nucléaires de production d'électricité (CNPE) d'EDF. Dans le système de qualification machines tournantes, elles couvrent:
Domaine: alternateur principal:
- compétence technique: étude,
- compétence technique: fabrication,
- compétence technique: REE - remise en état
- étude: capacité à faire la conception, design d'ensemble, traitement d'obsolescence, notes techniques. Ensembles complets, auxiliaires, réducteurs et pièces de rechange,
- fabrication: propriété de conception du matériel, capacité d'usinage, d'assemblages dans les ateliers internes, capacité à faire les essais de fonctionnement, </v>
      </c>
      <c r="C260" t="str">
        <v>/INDUSTRIE</v>
      </c>
      <c r="D260" t="str">
        <v>/DEFENSE - SURETE</v>
      </c>
      <c r="E260" t="b">
        <v>0</v>
      </c>
      <c r="F260" t="str">
        <v/>
      </c>
      <c r="G260" t="b">
        <v>0</v>
      </c>
    </row>
    <row r="261">
      <c r="A261">
        <v>20565220</v>
      </c>
      <c r="B261" t="str">
        <v>Argilière d'Annequin -FEDER Restauration 2020-2022 -CEN Nord Pas de Calais lot unique : - Démontage puis pose de clôtures et aménagements</v>
      </c>
      <c r="C261" t="str">
        <v>/BTP</v>
      </c>
      <c r="D261" t="str">
        <v>/RESTAURATION</v>
      </c>
      <c r="E261" t="b">
        <v>0</v>
      </c>
      <c r="F261" t="str">
        <v/>
      </c>
      <c r="G261" t="b">
        <v>0</v>
      </c>
    </row>
    <row r="262">
      <c r="A262">
        <v>20567353</v>
      </c>
      <c r="B262" t="str">
        <v>Mandat de commissariat aux comptes de l'ircantec La présente procédure vise à confier à un commissaire aux comptes la charge d'auditer les comptes de l'Ircantec pour les exercices 2020 à 2025 inclus</v>
      </c>
      <c r="C262" t="str">
        <v>/DROIT &amp; SOCIETE</v>
      </c>
      <c r="D262" t="str">
        <v>/DROIT &amp; SOCIETE</v>
      </c>
      <c r="E262" t="b">
        <v>1</v>
      </c>
      <c r="F262" t="str">
        <v/>
      </c>
      <c r="G262" t="b">
        <v>0</v>
      </c>
    </row>
    <row r="263" xml:space="preserve">
      <c r="A263">
        <v>20616783</v>
      </c>
      <c r="B263" t="str" xml:space="preserve">
        <v xml:space="preserve">Électricité contrôle commande - domaine d'activité: mesure physico-chimique (interventions sur les centres nucléaires de production d'électricité EDF Ces prestations concernent l'intervention sur les centres nucléaires de production d'électricité (CNPE) d'EDF. Dans le système de qualification électricité et contrôle-commande, elles couvrent:
- le domaine d'activité: mesure physico-chimique,
- compétence technique: capteurs et traitement de données physico-chimiques.
Description: concerne les opérations sur les capteurs et systèmes d'acquisition et de traitement de données du domaine physico-chimique</v>
      </c>
      <c r="C263" t="str">
        <f>/LABORATOIRE</f>
        <v>/INDUSTRIE</v>
      </c>
      <c r="D263" t="str">
        <v>/BTP</v>
      </c>
      <c r="E263" t="b">
        <v>0</v>
      </c>
      <c r="F263" t="str">
        <v/>
      </c>
      <c r="G263" t="b">
        <v>0</v>
      </c>
    </row>
    <row r="264" xml:space="preserve">
      <c r="A264">
        <v>20645445</v>
      </c>
      <c r="B264" t="str" xml:space="preserve">
        <v xml:space="preserve">Mission de maîtrise d'oeuvre pour la construction d'environ 33 logements - VAUHALLAN (91430)- PHASE DE SELECTION DES CANDIDATURES L'enveloppe financière des travaux a été estimée à 3 395 851,00 euros H.T. Le démarrage des études est prévu pour au mois de janvier 2020.
L'opération a pour objectif la construction de 33 logements collectifs et de 33 places de stationnement. La durée estimée des travaux est de 20 mois.
L'opération objet du présent marché est la construction neuve de 33 logements sociaux qui prennent place sur des parcelles situées :
- 7, chemin de Limon
- Clos Gabriel
- 1, impasse du général Leclerc
- 24, rue de la petite Fontaine
dans la commune de VAUHALLAN (91430). Ces Opérations sont situées à environ 200 à 500m de la mairie.</v>
      </c>
      <c r="C264" t="str">
        <v>/BTP</v>
      </c>
      <c r="D264" t="str">
        <v>/BTP</v>
      </c>
      <c r="E264" t="b">
        <v>1</v>
      </c>
      <c r="F264" t="str">
        <v/>
      </c>
      <c r="G264" t="b">
        <v>0</v>
      </c>
    </row>
    <row r="265">
      <c r="A265">
        <v>20622579</v>
      </c>
      <c r="B265" t="str">
        <v>Candidatures de maîtrise d'oeuvre pour la construction d'environ 6 pavillons locatifs à Saint Fiacre - 56 520 GUIDEL ( contact c. COURTET) mission confiés au maître d'oeuvre : ESQ/APS/APD/PRO/ACT/VISA/DET/AOR/EXE</v>
      </c>
      <c r="C265" t="str">
        <v>/BTP</v>
      </c>
      <c r="D265" t="str">
        <v>/BTP</v>
      </c>
      <c r="E265" t="b">
        <v>1</v>
      </c>
      <c r="F265" t="str">
        <v/>
      </c>
      <c r="G265" t="b">
        <v>0</v>
      </c>
    </row>
    <row r="266" xml:space="preserve">
      <c r="A266">
        <v>20525077</v>
      </c>
      <c r="B266" t="str" xml:space="preserve">
        <v xml:space="preserve">mission d'ordonnancement, pilotage et coordination pour la rénovation de l'ancienne prison. les prestations attendues du coordonnateur OPC sont scindées en 6 missions qui interviendront au niveau de :
- l'assistance à la phase projet ;
- l'assistance à la passation des marchés de travaux ;
- la préparation de chantier ;
- l'exécution des travaux ;
- l'assistance aux opérations de réception ;
- la période de garantie de parfait achèvement
Quantités (fournitures et services), nature et étendue (travaux) : durée de la mission en phase conception estimée à 6 mois, en phase travaux à 20 mois et en phase garantie de parfait achèvement à 12 mois.</v>
      </c>
      <c r="C266" t="str">
        <v>/BTP</v>
      </c>
      <c r="D266" t="str">
        <v>/BTP</v>
      </c>
      <c r="E266" t="b">
        <v>1</v>
      </c>
      <c r="F266" t="str">
        <v/>
      </c>
      <c r="G266" t="b">
        <v>0</v>
      </c>
    </row>
    <row r="267">
      <c r="A267">
        <v>20574924</v>
      </c>
      <c r="B267" t="str">
        <v>Marché global de performance (mgp) en vue de la rénovation et construction de la cité administrative de colmar Le présent marché de travaux portera sur un marché global de performance (mpg) en vue de la rénovation et construction de la Cité Administrative de colmar conformément à l'article L2171-3 du Code de la Commande Publique. Le mgp portera sur la conception, la construction, l'exploitation et la maintenance de la cité administrative de Colmar (haut-rhin). Un descriptif plus précis est donné dans le règlement de la candidature</v>
      </c>
      <c r="C267" t="str">
        <f>/ENVIRONNEMENT</f>
        <v>/BTP</v>
      </c>
      <c r="D267" t="str">
        <v>/ENVIRONNEMENT</v>
      </c>
      <c r="E267" t="b">
        <v>0</v>
      </c>
      <c r="F267" t="str">
        <v/>
      </c>
      <c r="G267" t="b">
        <v>0</v>
      </c>
    </row>
    <row r="268">
      <c r="A268">
        <v>20656249</v>
      </c>
      <c r="B268" t="str">
        <v>réalisation d'une installation photovoltaique - électricité courants forts pour l'université de Corse - lot unique</v>
      </c>
      <c r="C268" t="str">
        <v>/BTP</v>
      </c>
      <c r="D268" t="str">
        <v>/BTP</v>
      </c>
      <c r="E268" t="b">
        <v>1</v>
      </c>
      <c r="F268" t="str">
        <v/>
      </c>
      <c r="G268" t="b">
        <v>0</v>
      </c>
    </row>
    <row r="269" xml:space="preserve">
      <c r="A269">
        <v>20644673</v>
      </c>
      <c r="B269" t="str" xml:space="preserve">
        <v xml:space="preserve">prestations d'actions sociales à destination des agents de la Communauté d'agglomération Sophia Antipolis (Casa l'objet de la présente consultation est la réalisation de prestations d'actions sociales à destination des agents de la Communauté d'agglomération Sophia Antipolis (casa).
a titre indicatif, la date prévisionnelle de commencement d'exécution des prestations, objet de la présente consultation est fixée au mois de novembre 2019</v>
      </c>
      <c r="C269" t="str">
        <v>/DROIT &amp; SOCIETE</v>
      </c>
      <c r="D269" t="str">
        <v>/COMMUNICATION</v>
      </c>
      <c r="E269" t="b">
        <v>0</v>
      </c>
      <c r="F269" t="str">
        <v/>
      </c>
      <c r="G269" t="b">
        <v>0</v>
      </c>
    </row>
    <row r="270">
      <c r="A270">
        <v>20371062</v>
      </c>
      <c r="B270" t="str">
        <v>Champigny Prairial - construction de 45 logements collectifs en accession Marché de travaux pour la construction en entreprise générale ou groupement de 45 logements collectifs en accession, angle des rues Prairial et Germinal à Champigny sur Marne (94500).</v>
      </c>
      <c r="C270" t="str">
        <v>/BTP</v>
      </c>
      <c r="D270" t="str">
        <v>/BTP</v>
      </c>
      <c r="E270" t="b">
        <v>1</v>
      </c>
      <c r="F270" t="str">
        <v/>
      </c>
      <c r="G270" t="b">
        <v>0</v>
      </c>
    </row>
    <row r="271" xml:space="preserve">
      <c r="A271">
        <v>20685363</v>
      </c>
      <c r="B271" t="str" xml:space="preserve">
        <v xml:space="preserve">AMO Mobilité Animation, accompagnement et soutien aux animateurs locaux de la région Grand Est dans le développement de démarches de mobilité durable
Animation, accompagnement et soutien aux animateurs locaux de la région Grand Est dans le développement de démarches de mobilité durable</v>
      </c>
      <c r="C271" t="str">
        <v>/CIRCULATION</v>
      </c>
      <c r="D271" t="str">
        <v>/EVENEMENTIEL</v>
      </c>
      <c r="E271" t="b">
        <v>0</v>
      </c>
      <c r="F271" t="str">
        <v/>
      </c>
      <c r="G271" t="b">
        <v>0</v>
      </c>
    </row>
    <row r="272" xml:space="preserve">
      <c r="A272">
        <v>20668908</v>
      </c>
      <c r="B272" t="str" xml:space="preserve">
        <v xml:space="preserve">marché Global de Performance pour la reconstruction de l'unité Technique du Conseil Départemental de Wasselonne marché global de performance pour la reconstruction de l'utcd de Wasselonne. Démolition/Déconstruction des bâtiments actuels datant des années 1980 qui ne répond plus aux besoins du MOA et reconstruction de tout l'unité technique comprenant des locaux administratifs, sociaux, techniques, d'exploitation intérieurs et extérieurs représentant 2270 mètres carrés et du stationnement des véhicules pour le personnel et le public.
Le Maître d'ouvrage imposera une construction de niveaux Energie 3 suivant le référentiel E+C- et passif pour les locaux administratifs et sociaux du personnel, et un niveau Energie 2 pour les autres locaux, allant ainsi au-delà de la règlementation thermique p</v>
      </c>
      <c r="C272" t="str">
        <f>/ENVIRONNEMENT</f>
        <v>/BTP</v>
      </c>
      <c r="D272" t="str">
        <v>/ENVIRONNEMENT</v>
      </c>
      <c r="E272" t="b">
        <v>0</v>
      </c>
      <c r="F272" t="str">
        <v/>
      </c>
      <c r="G272" t="b">
        <v>0</v>
      </c>
    </row>
    <row r="273" xml:space="preserve">
      <c r="A273">
        <v>20616587</v>
      </c>
      <c r="B273" t="str" xml:space="preserve">
        <v xml:space="preserve">Logistique industrielle - Domaine d'activité: décontamination (interventions sur les centres nucléaires de production d'électricité EDF Ces prestations concernent l'intervention sur les Centres nucléaires de production d'électricité (CNPE) d'EDF. Dans le système de qualification logistique industrielle, elles couvrent:
Le domaine d'activité: décontamination
- compétence technique: décontamination mécanique ou chimique lourde,
- compétence technique: décontamination mécanique ou chimique procédés courants,
- compétence technique: exploitation d'ateliers de décontamination</v>
      </c>
      <c r="C273" t="str">
        <f>/ENVIRONNEMENT</f>
        <v>/DEFENSE - SURETE</v>
      </c>
      <c r="D273" t="str">
        <v>/HYGIENE TECHNIQUE</v>
      </c>
      <c r="E273" t="b">
        <v>0</v>
      </c>
      <c r="F273" t="str">
        <v/>
      </c>
      <c r="G273" t="b">
        <v>0</v>
      </c>
    </row>
    <row r="274">
      <c r="A274">
        <v>20685122</v>
      </c>
      <c r="B274" t="str">
        <v>Mission de maîtrise d'OEuvre pour la construction de 43 logements ilot B6 ancien site hospitalier VILLEMIN MARINGER Mission de maîtrise d'OEuvre pour la construction de 43 logements ilot B6 ancien site hospitalier VILLEMIN MARINGER à NANCY</v>
      </c>
      <c r="C274" t="str">
        <v>/BTP</v>
      </c>
      <c r="D274" t="str">
        <v>/BTP</v>
      </c>
      <c r="E274" t="b">
        <v>1</v>
      </c>
      <c r="F274" t="str">
        <v/>
      </c>
      <c r="G274" t="b">
        <v>0</v>
      </c>
    </row>
    <row r="275">
      <c r="A275">
        <v>20655725</v>
      </c>
      <c r="B275" t="str">
        <v>Maîtrise d'oeuvre pour la restructuration de l'internat Nitot - Lycée Saint Cricq à Pau (64 Maîtrise d'oeuvre pour la restructuration de l'internat Nitot - Lycée Saint Cricq à Pau (64) comprenant une mission de base avec ESQ et VISA; des missions complémentaires : mission environnementale (ENV), mission SSI (SSI), mission assistance en cas de litige avec des tiers (ALT), mission détermination des coûts d'exploitation et de maintenance (CEM), mission diagnostic (DIAG), mission traitement de la signalétique (TDS), mission assistance à la clause d'insertion sociale, (ACLIS), mission assistance à l'insertion du mobilier (MOB), mission réalisation d'une plaquette d'information ou de communication (PLQ), mission études de synthèse (SYN), mission approche en coût global (ACG), autre mission : OPC</v>
      </c>
      <c r="C275" t="str">
        <f>/DROIT &amp; SOCIETE</f>
        <v>/MOBILIER</v>
      </c>
      <c r="D275" t="str">
        <v>/ENVIRONNEMENT</v>
      </c>
      <c r="E275" t="b">
        <v>0</v>
      </c>
      <c r="F275" t="str">
        <v/>
      </c>
      <c r="G275" t="b">
        <v>0</v>
      </c>
    </row>
    <row r="276">
      <c r="A276">
        <v>20490893</v>
      </c>
      <c r="B276" t="str">
        <v>Mission de conseil stratégique, de conception et de mise en oeuvre d'une campagne d'information et de sensibilisation visant au recrutement de participants pour un essai vaccinal anti-VIH mené par l'Institut de recherche vaccinale (VRI Le présent marché a pour objet la mission de conseil stratégique, la conception et la mise en oeuvre d'une campagne d'information et de sensibilisation visant au recrutement de 72 participants à un essai vaccinal anti-VIH conduit par l'Institut de recherche vaccinale (VRI). Le prestataire apportera son expertise et sa créativité. Réactif et faisant preuve d'une grande disponibilité, le prestataire, selon un cahier des charges et un calendrier précis, proposera et assurera le suivi des actions. Force de proposition, le prestataire devra apporter une réelle va</v>
      </c>
      <c r="C276" t="str">
        <v>/COMMUNICATION</v>
      </c>
      <c r="D276" t="str">
        <v>/COMMUNICATION</v>
      </c>
      <c r="E276" t="b">
        <v>1</v>
      </c>
      <c r="F276" t="str">
        <v/>
      </c>
      <c r="G276" t="b">
        <v>0</v>
      </c>
    </row>
    <row r="277" xml:space="preserve">
      <c r="A277">
        <v>20671423</v>
      </c>
      <c r="B277" t="str" xml:space="preserve">
        <v xml:space="preserve">Mission d'assistance à maîtrise d'oeuvre (AMOE) pour la surveillance et le suivi du marché de conception et de réalisation de la chaîne blindée (CHB) du bâtiment 337 Le présent avis concerne les prestations suivantes d'assistance du maître d'oeuvre CEA:
- pilotage opérationnel de projet,
- coordination et suivi des études réalisées par le titulaire du marché de conception et de réalisation de la chaîne blindée,
- coordination et suivi de la fabrication, du montage et des essais usine et site, et
- vérification des opérations préalables à la réception du marché de conception et de réalisation.
Le marché comprend une tranche ferme et des tranches optionnelles
Le marché comprend:
- 1 tranche ferme
- des tranches optionnelles,
- des prestations optionnelles,
- 1 tranche provisionnelle s'appuya</v>
      </c>
      <c r="C277" t="str">
        <v>/INDUSTRIE</v>
      </c>
      <c r="D277" t="str">
        <v>/BTP</v>
      </c>
      <c r="E277" t="b">
        <v>0</v>
      </c>
      <c r="F277" t="str">
        <v/>
      </c>
      <c r="G277" t="b">
        <v>0</v>
      </c>
    </row>
    <row r="278" xml:space="preserve">
      <c r="A278">
        <v>20680306</v>
      </c>
      <c r="B278" t="str" xml:space="preserve">
        <v xml:space="preserve">Remplacement de la passerelle parking Remplacement de la passerelle parking:
- Dépose de la passerelle en bois existante
- Fourniture et pose de caillebotis sur mesure 139 -100 cm en acier galvanisé pressé, maille 30-30
- Dépose de l'éclairage existant sous la passerelle
- Remplacement des luminaires
- Contrôle (conformité et sécurité) de la nouvelles structure par un bureau de contrôle</v>
      </c>
      <c r="C278" t="str">
        <v>/BTP</v>
      </c>
      <c r="D278" t="str">
        <v>/BTP</v>
      </c>
      <c r="E278" t="b">
        <v>1</v>
      </c>
      <c r="F278" t="str">
        <v/>
      </c>
      <c r="G278" t="b">
        <v>0</v>
      </c>
    </row>
    <row r="279">
      <c r="A279">
        <v>19979417</v>
      </c>
      <c r="B279" t="str">
        <v>exploitation d'un service de transport à la demande sur le territoire de la Communauté de Communes Sud Avesnois</v>
      </c>
      <c r="C279" t="str">
        <v>/TRANSPORT</v>
      </c>
      <c r="D279" t="str">
        <v>/BTP</v>
      </c>
      <c r="E279" t="b">
        <v>0</v>
      </c>
      <c r="F279" t="str">
        <v/>
      </c>
      <c r="G279" t="b">
        <v>0</v>
      </c>
    </row>
    <row r="280">
      <c r="A280">
        <v>20512032</v>
      </c>
      <c r="B280" t="str">
        <v>Concession d'aménagement pour l'aménagement de la ZAC de la Péninguette à Migné-Auxances (86 La présente consultation a pour objet de permettre à la commune dans le cadre de l'opération d'aménagement de la ZAC de la Péninguette de confier à un concessionnaire la réalisation de la ZAC à vocation d'habitat</v>
      </c>
      <c r="C280" t="str">
        <v>/BTP</v>
      </c>
      <c r="D280" t="str">
        <v>/BTP</v>
      </c>
      <c r="E280" t="b">
        <v>1</v>
      </c>
      <c r="F280" t="str">
        <v/>
      </c>
      <c r="G280" t="b">
        <v>0</v>
      </c>
    </row>
    <row r="281">
      <c r="A281">
        <v>20633768</v>
      </c>
      <c r="B281" t="str">
        <v>Mission de maitrise d'oeuvre de travaux de mise en conformité incendie de l'EHPAD Louise Leroux / Antoine Salaün</v>
      </c>
      <c r="C281" t="str">
        <v>/BTP</v>
      </c>
      <c r="D281" t="str">
        <v>/BTP</v>
      </c>
      <c r="E281" t="b">
        <v>1</v>
      </c>
      <c r="F281" t="str">
        <v/>
      </c>
      <c r="G281" t="b">
        <v>0</v>
      </c>
    </row>
    <row r="282" xml:space="preserve">
      <c r="A282">
        <v>20545950</v>
      </c>
      <c r="B282" t="str" xml:space="preserve">
        <v xml:space="preserve">fournitures de 21 batteries pour MPL 85 la présente consultation concerne la fourniture industrielle de 21 batteries d'accumulateurs électriques pour des rames du métro lyonnais Mpl85.
Marché public à procédure adaptée de type ouvert passé en application du 1o de l'article L2123-1, 1o de l'article R2123-4 à R2123-6 du Code de la Commande Publique.
L'Entité adjudicatrice se réserve la possibilité de négocier avec les trois soumissionnaires les mieux classés.
si le nombre d'offres classées est inférieur à 3, la négociation sera menée avec l'ensemble des soumissionnaires dont l'offre est classée à l'exception des candidats ayant obtenu une note éliminatoire à leur offre initiale, ayant présenté une offre inappropriée ou jugée anormalement basse ou encore n'ayant pas procédé à la visite obliga</v>
      </c>
      <c r="C282" t="str">
        <v>/BTP</v>
      </c>
      <c r="D282" t="str">
        <v>/ENVIRONNEMENT</v>
      </c>
      <c r="E282" t="b">
        <v>0</v>
      </c>
      <c r="F282" t="str">
        <v/>
      </c>
      <c r="G282" t="b">
        <v>0</v>
      </c>
    </row>
    <row r="283" xml:space="preserve">
      <c r="A283">
        <v>20517350</v>
      </c>
      <c r="B283" t="str" xml:space="preserve">
        <v xml:space="preserve">MISSION D'ASSISTANCE A LA MISE EN OEUVRE DE MODES DE GESTION DELEGUEE POUR L'EXPLOITATION ET LA GESTION DE DEUX CENTRES AQUATIQUES, DE DEUX PARKINGS ET D'UN RESTAURANT mission d'assistance a la mise en oeuvre de modes de gestion deleguee pour l'exploitation et la gestion de deux centres aquatiques, de deux parkings et d'un restaurant
la mission d'assistance concerne la mise en place des modes de gestion dans le cadre de projets de construction de deux centres aquatiques situés l'un à l'ile de M. à Sèvres et l'autre en lieu et place de la piscine estivale de plein air actuelle de la Grenouillère à Antony.
La mission du prestataire sera d'assister les services du Département pour :
- la mise en place de l'ensemble de ces modalités de gestion (5 procédures distinctes : 1 concession de service</v>
      </c>
      <c r="C283" t="str">
        <f>/RESTAURATION</f>
        <v>/BTP</v>
      </c>
      <c r="D283" t="str">
        <v>/BTP</v>
      </c>
      <c r="E283" t="b">
        <v>0</v>
      </c>
      <c r="F283" t="str">
        <v/>
      </c>
      <c r="G283" t="b">
        <v>0</v>
      </c>
    </row>
    <row r="284">
      <c r="A284">
        <v>20049850</v>
      </c>
      <c r="B284" t="str">
        <v>Concours restreint de Maîtrise d'uvre sur " Esquisse + " pour la réalisation du Parc Urbain des anciennes pépinières Pichon à Nîmes La Ville de Nîmes projette la réalisation d'un grand parc urbain sur le site des anciennes pépinières Pichon (superficie d'environ 14,5 HA) qui s?étend du nord au sud depuis le quartier de la ZAC de la Gare Centrale jusqu?à l'autoroute A9. Les objectifs poursuivis dans le cadre de l'aménagement du futur parc urbain public projeté sur le site des anciennes pépinières Pichon viseront notamment à :- Qualifier et valoriser cette séquence structurante de la " Diagonale verte ", continuité paysagère et corridor écologique au fil de l'eau entre les garrigues nord, les espaces urbains du c?ur de la Ville et la plaine agricole au sud.- Structurer cette enclave de natur</v>
      </c>
      <c r="C284" t="str">
        <f>/BTP</f>
        <v>/ENVIRONNEMENT</v>
      </c>
      <c r="D284" t="str">
        <v>/BTP</v>
      </c>
      <c r="E284" t="b">
        <v>0</v>
      </c>
      <c r="F284" t="str">
        <v/>
      </c>
      <c r="G284" t="b">
        <v>0</v>
      </c>
    </row>
    <row r="285">
      <c r="A285">
        <v>20501120</v>
      </c>
      <c r="B285" t="str">
        <v>Contrôle d'intégrité des ponts : 5 - 6 - 7 - Quinette amont - Vétillart aval - A29 - Quinette aval - Vétillart amont et Eure L'objet du marché porte sur la réalisation d'un contrôle d'intégrité complet d'un ouvrage d'art et plus précisément des ponts mobiles 6, 7, 5, Quinette amont , Vétillart aval, de l'autoroute A29, Quinette aval, Vétillart amont et de l'Eure du Grand Port Maritime du Havre (G.P.M.H.) et de la Société des Autoroutes Paris-Normandie (S.A.P.N.) afin de mesurer et d'effectuer leur maintenance</v>
      </c>
      <c r="C285" t="str">
        <v>/BTP</v>
      </c>
      <c r="D285" t="str">
        <v>/BTP</v>
      </c>
      <c r="E285" t="b">
        <v>1</v>
      </c>
      <c r="F285" t="str">
        <v/>
      </c>
      <c r="G285" t="b">
        <v>0</v>
      </c>
    </row>
    <row r="286">
      <c r="A286">
        <v>20525088</v>
      </c>
      <c r="B286" t="str">
        <v>contrôle, entretien et maintenance des structures artificielles d'escalade (S.A.E) dans l'ensemble des collèges Gardois</v>
      </c>
      <c r="C286" t="str">
        <v>/SPORT LOISIRS</v>
      </c>
      <c r="D286" t="str">
        <v>/SPORT LOISIRS</v>
      </c>
      <c r="E286" t="b">
        <v>1</v>
      </c>
      <c r="F286" t="str">
        <v/>
      </c>
      <c r="G286" t="b">
        <v>0</v>
      </c>
    </row>
    <row r="287">
      <c r="A287">
        <v>19965931</v>
      </c>
      <c r="B287" t="str">
        <v>Maîtrise d'œuvre pour la construction de 20 logements locatifs — Résidence «Bas de Moreaux» — 12 avenue des Brichères à Auxerre</v>
      </c>
      <c r="C287" t="str">
        <v>/BTP</v>
      </c>
      <c r="D287" t="str">
        <v>/BTP</v>
      </c>
      <c r="E287" t="b">
        <v>1</v>
      </c>
      <c r="F287" t="str">
        <v/>
      </c>
      <c r="G287" t="b">
        <v>0</v>
      </c>
    </row>
    <row r="288" xml:space="preserve">
      <c r="A288">
        <v>20046410</v>
      </c>
      <c r="B288" t="str" xml:space="preserve">
        <v xml:space="preserve">Marché de conception réalisation pour la démolition-reconstruction d'une résidence sociale située 8 chemin des Cités à Thonon (74200 Marché de conception réalisation pour la démolition-reconstruction d'une résidence sociale à Thonon (74200) de 160 logements, du T1 au T2, comprenant les locaux de service nécessaires (bureaux, atelier, stockage, laverie, salle collective.) et totalisant une surface de plancher d'environ 4 700 m2. Il est prévu de maintenir le site avec une capacité minimum de 150 chambres (hors pension de famille) tout au long de l'opération, imposant probablement plusieurs phases successives de constructions et démolitions partielles. Les travaux devront être réalisés néanmoins dans un délai global maximum de 47 mois à compter de l'ordre de service travaux
Description des pr</v>
      </c>
      <c r="C288" t="str">
        <f>/HYGIENE TECHNIQUE</f>
        <v>/BTP</v>
      </c>
      <c r="D288" t="str">
        <v>/DROIT &amp; SOCIETE</v>
      </c>
      <c r="E288" t="b">
        <v>0</v>
      </c>
      <c r="F288" t="str">
        <v/>
      </c>
      <c r="G288" t="b">
        <v>0</v>
      </c>
    </row>
    <row r="289">
      <c r="A289">
        <v>20494695</v>
      </c>
      <c r="B289" t="str">
        <v>NARBONNE (11) - Station Radar du Plan de Roques - Rénovation des moyens énergie du site - MARCHE DE MAITRISE D'OEUVRE La présente consultation concerne le marché de maîtrise d'oeuvre pour la rénovation des moyens énergies de la Station Radar du Plan de Roques située à Narbonne (11</v>
      </c>
      <c r="C289" t="str">
        <v>/BTP</v>
      </c>
      <c r="D289" t="str">
        <v>/BTP</v>
      </c>
      <c r="E289" t="b">
        <v>1</v>
      </c>
      <c r="F289" t="str">
        <v/>
      </c>
      <c r="G289" t="b">
        <v>0</v>
      </c>
    </row>
    <row r="290" xml:space="preserve">
      <c r="A290">
        <v>20614705</v>
      </c>
      <c r="B290" t="str" xml:space="preserve">
        <v xml:space="preserve">Électricité contrôle commande - Domaine d'activité: alimentation et distribution (interventions sur les centres nucléaires de production d'électricité EDF Ces prestations concernent l'intervention sur les Centres nucléaires de production d'électricité (CNPE) d'EDF. Dans le système de qualification électricité et contrôle commande, elles couvrent:
Le domaine d'activité: alimentation et distribution
- compétence technique: armoires, coffrets, tableaux et appareillages,
- compétence technique: batteries,
- compétence technique: chargeurs/onduleurs/redresseurs,
- compétence technique: protections électriques,
- compétence technique: transformateurs de distribution HTA/BT.
Descriptions complémentaires:
Armoires, coffrets, tableaux et appareillages: concerne les armoires, coffrets et tableau rel</v>
      </c>
      <c r="C290" t="str">
        <f>/BTP</f>
        <v>/INDUSTRIE</v>
      </c>
      <c r="D290" t="str">
        <v>/BTP</v>
      </c>
      <c r="E290" t="b">
        <v>0</v>
      </c>
      <c r="F290" t="str">
        <v/>
      </c>
      <c r="G290" t="b">
        <v>0</v>
      </c>
    </row>
    <row r="291">
      <c r="A291">
        <v>20379933</v>
      </c>
      <c r="B291" t="str">
        <v>MAITRISE D'OEUVRE POUR LA RÉNOVATION DE LA HALLE DES SPORTS</v>
      </c>
      <c r="C291" t="str">
        <v>/BTP</v>
      </c>
      <c r="D291" t="str">
        <v>/ENVIRONNEMENT</v>
      </c>
      <c r="E291" t="b">
        <v>0</v>
      </c>
      <c r="F291" t="str">
        <v/>
      </c>
      <c r="G291" t="b">
        <v>0</v>
      </c>
    </row>
    <row r="292">
      <c r="A292">
        <v>20582090</v>
      </c>
      <c r="B292" t="str">
        <v>Accord cadre pour la réalisation de prestations de maitrise d'oeuvre pour la réalisation de travaux d'assainissement sur le territoire de la MEL Dans le cadre de l'exercice de ses compétences et de ses missions actuelles ou à venir, la Direction de l'Eau et de l'Assainissement souhaite bénéficier de missions de maîtrise d'oeuvre. Aussi, il est nécessaire de conclure un accord-cadre avec quatre prestataires maximum. Il aura pour objet des missions de maîtrise d'oeuvre dans les domaines suivants: Assainissement, Eaux pluviales et Milieux aquatiques. Les marchés subséquents qui seront passés sur le fondement de cet accord-cadre porteront, selon les besoins identifiés, sur des missions de maîtrise d'oeuvre pour les travaux courants de réhabilitation, de rénovation, de remplacement ou d'extensi</v>
      </c>
      <c r="C292" t="str">
        <v>/BTP</v>
      </c>
      <c r="D292" t="str">
        <v>/BTP</v>
      </c>
      <c r="E292" t="b">
        <v>1</v>
      </c>
      <c r="F292" t="str">
        <v/>
      </c>
      <c r="G292" t="b">
        <v>0</v>
      </c>
    </row>
    <row r="293" xml:space="preserve">
      <c r="A293">
        <v>20495859</v>
      </c>
      <c r="B293" t="str" xml:space="preserve">
        <v xml:space="preserve">Voyage à Berga du 27 mars au 03 avril pour 30 élèves et 2 accompagnateurs Transport aller du collège Ausone Le Bouscat à Berga le 27 mars pour 30 élèves et 2 accompagnateurs
Transport retour de Berga au collège Ausone Le Bouscat le 03 avril pour 30 élèves et 2 accompagnateurs
Le chauffeur ne reste pas (fait les 2 allers retours</v>
      </c>
      <c r="C293" t="str">
        <f>/TRANSPORT</f>
        <v>/LOGISTIQUE VOYAGE</v>
      </c>
      <c r="D293" t="str">
        <v>/LOGISTIQUE VOYAGE</v>
      </c>
      <c r="E293" t="b">
        <v>0</v>
      </c>
      <c r="F293" t="str">
        <v/>
      </c>
      <c r="G293" t="b">
        <v>0</v>
      </c>
    </row>
    <row r="294" xml:space="preserve">
      <c r="A294">
        <v>20608485</v>
      </c>
      <c r="B294" t="str" xml:space="preserve">
        <v xml:space="preserve">refonte de l'étude d'impact du site de DGA Technique terrestres Bourges et de son résumé non technique dga tt site de Bourges est un site classé à autorisation SEVESO seuil haut comportant les éléments suivant :
48 ICPE en activité :
- 28 installations soumises à autorisation (rubriques 4210 (21), 4220 (4), 1450 (1), 2797 (1), 1716 (1), dont 5 installations classées SEVESO seuil haut (rubriques 4210 et 4220))
- 2 installations soumises à enregistrement (rubrique 4220 (2))
- 11 installations soumises à déclaration avec contrôle (rubriques 4210 (7), 2560 (1), 2910 (2), 2921 (1))
- 7 installations soumises à déclaration simple (rubriques 2925 (4), 1185 (2), 2410 (1),)
60 IOTA en activité :
- 2 soumis à autorisation (rubriques 2.5.1.0-1 et 3.2.3.0-1)
- 58 soumis à déclaration (rubriques 1.1.1.</v>
      </c>
      <c r="C294" t="str">
        <v>/ENVIRONNEMENT</v>
      </c>
      <c r="D294" t="str">
        <v>/ENVIRONNEMENT</v>
      </c>
      <c r="E294" t="b">
        <v>1</v>
      </c>
      <c r="F294" t="str">
        <v/>
      </c>
      <c r="G294" t="b">
        <v>0</v>
      </c>
    </row>
    <row r="295" xml:space="preserve">
      <c r="A295">
        <v>20693075</v>
      </c>
      <c r="B295" t="str" xml:space="preserve">
        <v xml:space="preserve">Maîtrise d'oeuvre pour la construction d'une salle des fêtes à Cholet La maîtrise d'uvre concerne la création d'une salle des fêtes à Cholet.o Missions : Mission de base : ESQ, APS, APD, PRO, ACT, VISA, DET, AOR.Missions complémentaires : EAE, SSI, DLE, STD, FLJ, EXE partielle, OPC.o Début des études prévu à partir de : septembre 2020. o Durée estimée des travaux avec période de préparation comprise : 14 mois.o Enveloppe financière prévisionnelle affectée aux travaux : 3 600 000 euros HT hors Prestation Supplémentaire Eventuelle (Option) : "aménagements extérieurs", évalués à 250 000 euros HT (valeurs septembre 2019
La maîtrise d'uvre concerne la création d'une salle des fêtes à Cholet et porte sur les axes suivants : - offrir aux usagers un nouvel établissement contemporain, fonctionnel e</v>
      </c>
      <c r="C295" t="str">
        <v>/BTP</v>
      </c>
      <c r="D295" t="str">
        <v>/INDUSTRIE</v>
      </c>
      <c r="E295" t="b">
        <v>0</v>
      </c>
      <c r="F295" t="str">
        <v/>
      </c>
      <c r="G295" t="b">
        <v>0</v>
      </c>
    </row>
    <row r="296" xml:space="preserve">
      <c r="A296">
        <v>20606838</v>
      </c>
      <c r="B296" t="str" xml:space="preserve">
        <v xml:space="preserve">Travaux de réhabilitation des groupes i et iii des vouilloux à sallanches Le présent appel public à candidature a pour objet de sélectionner les candidats admis à présenter une offre lors de la consultation de travaux ayant pour objet :
Marché de travaux de réhabilitation des groupes I et III des Vouilloux à Sallanches
Cette réhabilitation concerne 146 logements répartis sur 10 batiments.
Le contenu du programme est explicité dans le programme des travaux et le carnet de détails et plans de principe</v>
      </c>
      <c r="C296" t="str">
        <f>/HYGIENE TECHNIQUE</f>
        <v>/BTP</v>
      </c>
      <c r="D296" t="str">
        <v>/COMMUNICATION</v>
      </c>
      <c r="E296" t="b">
        <v>0</v>
      </c>
      <c r="F296" t="str">
        <v/>
      </c>
      <c r="G296" t="b">
        <v>0</v>
      </c>
    </row>
    <row r="297">
      <c r="A297">
        <v>20570286</v>
      </c>
      <c r="B297" t="str">
        <v>Marché d'entretien et de maintenace des installations de robinetterie,de ventilations mécaniques controlées,des ballons d'eau chaude électriques et des packs solaires,pompe à chaleur,ballon ECS thermodynamique</v>
      </c>
      <c r="C297" t="str">
        <v>/BTP</v>
      </c>
      <c r="D297" t="str">
        <v>/BTP</v>
      </c>
      <c r="E297" t="b">
        <v>1</v>
      </c>
      <c r="F297" t="str">
        <v/>
      </c>
      <c r="G297" t="b">
        <v>0</v>
      </c>
    </row>
    <row r="298">
      <c r="A298">
        <v>20586555</v>
      </c>
      <c r="B298" t="str">
        <v>Prestations relatives au domaine des courants forts (lot G) Réalisation de prestations d'ingénierie relatives aux systèmes de courants forts.</v>
      </c>
      <c r="C298" t="str">
        <v>/BTP</v>
      </c>
      <c r="D298" t="str">
        <v>/BTP</v>
      </c>
      <c r="E298" t="b">
        <v>1</v>
      </c>
      <c r="F298" t="str">
        <v/>
      </c>
      <c r="G298" t="b">
        <v>0</v>
      </c>
    </row>
    <row r="299">
      <c r="A299">
        <v>20575250</v>
      </c>
      <c r="B299" t="str">
        <v>Calculs sismiques des structures de bâtiments et tenue aux chutes de charges et au cas de charges pyrotechniques (lot F Les prestations reposent sur les missions suivantes: l'évaluation de la tenue au séisme d'installations existantes, dimensionnement de futures installations, évaluation de la tenue d'éléments de structures à des chutes de charges, dimensionnement de futures installations à des charges pyrotechniques</v>
      </c>
      <c r="C299" t="str">
        <f>/INDUSTRIE</f>
        <v>/ENVIRONNEMENT</v>
      </c>
      <c r="D299" t="str">
        <v>/BTP</v>
      </c>
      <c r="E299" t="b">
        <v>0</v>
      </c>
      <c r="F299" t="str">
        <v/>
      </c>
      <c r="G299" t="b">
        <v>0</v>
      </c>
    </row>
    <row r="300" xml:space="preserve">
      <c r="A300">
        <v>20643452</v>
      </c>
      <c r="B300" t="str" xml:space="preserve">
        <v xml:space="preserve">Acquisition de bancs d'expertise et de mesures Dans le cadre de la modernisation d'un de ses technicentres industriels, SNCF souhaite acquérir:
- 3 bancs d'expertise et de mesures sur essieux de train pour le TI de Tergnier,
- 1 banc d'expertise et de mesures sur essieux de train en option pour Nîmes
Acquisition des études d'implantation des bancs d'expertise et de mesures d'essieux en part ferme et fourniture de l'équipement en option (après validation de l'investissement par comité interne</v>
      </c>
      <c r="C300" t="str">
        <v>/INDUSTRIE</v>
      </c>
      <c r="D300" t="str">
        <v>/INDUSTRIE</v>
      </c>
      <c r="E300" t="b">
        <v>1</v>
      </c>
      <c r="F300" t="str">
        <v/>
      </c>
      <c r="G300" t="b">
        <v>0</v>
      </c>
    </row>
    <row r="301" xml:space="preserve">
      <c r="A301">
        <v>20624235</v>
      </c>
      <c r="B301" t="str" xml:space="preserve">
        <v xml:space="preserve">Marché de travaux en conception réalisation pour la réhabilitation de 88 logements après démolition de 17 logements et d'un local d'activité quartier des Blanchards à Château Thierry L'opération consiste en la démolition de 17 logements et d'un local commercial et de la réhabilitation de 88 logements s'inscrivant dans un programme de rénovation du quartier des Blanchards à Château Thierry
Le marché est un marché global qui comprendra:
- une phase 1 de conception:
- études d'Avant-Projet,
- les demandes d'autorisations administratives,
- études de Projet.
- une phase 2 de réalisation:
- travaux de rénovation d'un local commercial,
- travaux de démolition,
- travaux de réhabilitation.
- une phase 3 de parfait achèvement:
- suivi de parfait achèvement</v>
      </c>
      <c r="C301" t="str">
        <v>/BTP</v>
      </c>
      <c r="D301" t="str">
        <v>/DROIT &amp; SOCIETE</v>
      </c>
      <c r="E301" t="b">
        <v>0</v>
      </c>
      <c r="F301" t="str">
        <v/>
      </c>
      <c r="G301" t="b">
        <v>0</v>
      </c>
    </row>
    <row r="302" xml:space="preserve">
      <c r="A302">
        <v>20629128</v>
      </c>
      <c r="B302" t="str" xml:space="preserve">
        <v xml:space="preserve">Études de conception technique, environnementale et d'exploitation Cet accord-cadre mono-attributaire, à marchés subséquents, portera sur des prestations:
- d'études techniques et environnementales pour l'élaboration du dossier d'enquête publique de niveau APS comprenant:
- des études horaires et d'exploitation (SIF, GET, GOV.), des études de remisage, programme d'exploitation,
- des études techniques d'infrastructures: programmes de signalisation, tracé de voie, alimentation électrique, caténaires, ouvrages d'art, tunnel et génie civil (y compris gare souterraine), études de phasage de travaux, études de déviation de réseaux non ferroviaires (dont contact avec les concessionnaires), dimensionnement des emprises définitives et des emprises nécessaires aux travaux, accès chantier,et tous le</v>
      </c>
      <c r="C302" t="str">
        <f>/ENVIRONNEMENT</f>
        <v>/BTP</v>
      </c>
      <c r="D302" t="str">
        <v>/ENVIRONNEMENT</v>
      </c>
      <c r="E302" t="b">
        <v>0</v>
      </c>
      <c r="F302" t="str">
        <v/>
      </c>
      <c r="G302" t="b">
        <v>0</v>
      </c>
    </row>
    <row r="303" xml:space="preserve">
      <c r="A303">
        <v>20692147</v>
      </c>
      <c r="B303" t="str" xml:space="preserve">
        <v xml:space="preserve">Exploitation et gestion du marché d'approvisionnement de la commune de Villeneuve-la-Garenne (92390) La présente concession de services a pour objet l'exploitation et la gestion du marché d'approvisionnement de la commune de Villeneuve-la-Garenne (92390).
II.1.5)Valeur totale estimée :
La présente concession de services a pour objet l'exploitation et la gestion du marché d'approvisionnement de la commune de Villeneuve-la-Garenne (92390).</v>
      </c>
      <c r="C303" t="str">
        <v>/BTP</v>
      </c>
      <c r="D303" t="str">
        <v>/BTP</v>
      </c>
      <c r="E303" t="b">
        <v>1</v>
      </c>
      <c r="F303" t="str">
        <v/>
      </c>
      <c r="G303" t="b">
        <v>0</v>
      </c>
    </row>
    <row r="304">
      <c r="A304">
        <v>20505323</v>
      </c>
      <c r="B304" t="str">
        <v>Étude d 'impact environnemental en vue d'une campagne de recherche scientifique sismique dans les eaux italiennes</v>
      </c>
      <c r="C304" t="str">
        <v>/ENVIRONNEMENT</v>
      </c>
      <c r="D304" t="str">
        <v>/ENVIRONNEMENT</v>
      </c>
      <c r="E304" t="b">
        <v>1</v>
      </c>
      <c r="F304" t="str">
        <v/>
      </c>
      <c r="G304" t="b">
        <v>0</v>
      </c>
    </row>
    <row r="305" xml:space="preserve">
      <c r="A305">
        <v>20664445</v>
      </c>
      <c r="B305" t="str" xml:space="preserve">
        <v xml:space="preserve">Concession de service public pour la réalisation et l'exploitation du réseau de chaleur de l'Ecoquartier de l'Ile de la Marne La présente consultation vise à l'attribution d'un contrat de délégation de service public ayant pour objet de confier au concessionnaire l'alimentation, la réalisation et l'exploitation du réseau de chaleur, de l'Ecoquartier de l'Ile de la Marne à Noisy-le-Grand
 Le Contrat porte sur l'établissement de nouveaux ouvrages et leur exploitation, ainsi que le renouvellement de l'ensemble des ouvrages nécessaires au service, destinés à la production et à la distribution de chaleur sur l'Ecoquartier de l'Ile de la Marne. Le Concessionnaire s'engage à concevoir, financer, réaliser et exploiter l'ensemble des ouvrages de la Concession du service public du réseau de chaleur </v>
      </c>
      <c r="C305" t="str">
        <v>/BTP</v>
      </c>
      <c r="D305" t="str">
        <v>/BTP</v>
      </c>
      <c r="E305" t="b">
        <v>1</v>
      </c>
      <c r="F305" t="str">
        <v/>
      </c>
      <c r="G305" t="b">
        <v>0</v>
      </c>
    </row>
    <row r="306" xml:space="preserve">
      <c r="A306">
        <v>20693024</v>
      </c>
      <c r="B306" t="str" xml:space="preserve">
        <v xml:space="preserve">MISSIONS D'ANALYSE DES OPERATIONS FINANCEES PAR LA METROPOLE Le présent accord-cadre a pour objet des missions d'analyse des opérations financées par la métropole. Il s'agit de contrôler, analyser l'utilisation des fonds publics et des opérateurs engagés contractuellement avec la métropole dans le cadre de subventions, délégation de services publics, concessions, participations statutaires. La description exhaustive du besoin figure au CCTP
Les études susceptibles d'être commandés sont :- Des contrôles d'utilisation des fonds publics ;- Des analyses financières des opérations ;- Des contrôles des Sociétés Publiques Locales (SPL) ;- Des évaluations et études d'impact des opérations.La description exhaustive du besoin figure au CCTP</v>
      </c>
      <c r="C306" t="str">
        <v>/DROIT &amp; SOCIETE</v>
      </c>
      <c r="D306" t="str">
        <v>/BTP</v>
      </c>
      <c r="E306" t="b">
        <v>0</v>
      </c>
      <c r="F306" t="str">
        <v/>
      </c>
      <c r="G306" t="b">
        <v>0</v>
      </c>
    </row>
    <row r="307">
      <c r="A307">
        <v>20640989</v>
      </c>
      <c r="B307" t="str">
        <v>Marché de maîtrise d'oeuvre pour la construction d'un immeuble de bureaux de 1.500 m2destinés à accueillir les services de la MSA à Epinal (88)</v>
      </c>
      <c r="C307" t="str">
        <v>/BTP</v>
      </c>
      <c r="D307" t="str">
        <v>/BTP</v>
      </c>
      <c r="E307" t="b">
        <v>1</v>
      </c>
      <c r="F307" t="str">
        <v/>
      </c>
      <c r="G307" t="b">
        <v>0</v>
      </c>
    </row>
    <row r="308">
      <c r="A308">
        <v>20509207</v>
      </c>
      <c r="B308" t="str">
        <v>MARCHE PUBLIC DE SERVICES DE PRESTATION DE TYPE ERASMUS + Marché de prestation d'accompagnement à la mobilité géographique des demandeurs d'emploi de la Région Corse - réalisation d'une prestation d'accompagnement complète de 10 demandeurs d'emploi à la mobilité professionnelle, dans le cadre d'un stage au sein de l'Union Européenne</v>
      </c>
      <c r="C308" t="str">
        <v>/DROIT &amp; SOCIETE</v>
      </c>
      <c r="D308" t="str">
        <v>/DROIT &amp; SOCIETE</v>
      </c>
      <c r="E308" t="b">
        <v>1</v>
      </c>
      <c r="F308" t="str">
        <v/>
      </c>
      <c r="G308" t="b">
        <v>0</v>
      </c>
    </row>
    <row r="309">
      <c r="A309">
        <v>20600263</v>
      </c>
      <c r="B309" t="str">
        <v>Aménagement de la friche Desgenetais sur la commune de Bolbec - Appel à candidature dans le cadre d'une procédure de dialogue compétitif Aménagement d'une ancienne friche</v>
      </c>
      <c r="C309" t="str">
        <v>/BTP</v>
      </c>
      <c r="D309" t="str">
        <v>/DROIT &amp; SOCIETE</v>
      </c>
      <c r="E309" t="b">
        <v>0</v>
      </c>
      <c r="F309" t="str">
        <v/>
      </c>
      <c r="G309" t="b">
        <v>0</v>
      </c>
    </row>
    <row r="310" xml:space="preserve">
      <c r="A310">
        <v>20656252</v>
      </c>
      <c r="B310" t="str" xml:space="preserve">
        <v xml:space="preserve">bourges (18) - dga tt - construction d'un bâtiment pour la maintenance des munitions gros calibre - maîtrise d'oeuvre privée - phase candidature maîtrise d'oeuvre privée (Mop) ayant pour objet la construction d'un bâtiment d'environ 1600m² pour la préparation et le retour, après utilisation, des armes de gros calibre, la confection et l'exploitation des cibles de carton et de papier de grande taille, la réalisation des mesures par endoscopie des armes, ainsi qu'une zone de bureaux et vestiaires pour les équipes de l'atelier. La mission de maîtrise d'oeuvre comprend les mission de base, sans études d'exécution, les missions complémentaires OPC et SSI. Le montant maximum de l'enveloppe prévisionnelle affectée par le maître d'ouvrage pour la réalisation des travaux est de 3 333 000euro(s) HT
</v>
      </c>
      <c r="C310" t="str">
        <v>/BTP</v>
      </c>
      <c r="D310" t="str">
        <v>/ENVIRONNEMENT</v>
      </c>
      <c r="E310" t="b">
        <v>0</v>
      </c>
      <c r="F310" t="str">
        <v/>
      </c>
      <c r="G310" t="b">
        <v>0</v>
      </c>
    </row>
    <row r="311">
      <c r="A311">
        <v>20063286</v>
      </c>
      <c r="B311" t="str">
        <v>Marché Conception-réalisation passé sous la forme d un dialogue compétitif pour la construction d'un bâtiment affecté à des services de Police sur la commune de Mérignac (33 Appel à candidature ayant pour objet de sélectionner six (06) candidats maximum dans le cadre du marché public de conception-réalisation passé sous la forme d'une procédure formalisée de dialogue compétitif en vue de la construction d'un bâtiment affecté à des services de Police sur la commune de Mérignac (33</v>
      </c>
      <c r="C311" t="str">
        <v>/BTP</v>
      </c>
      <c r="D311" t="str">
        <v>/BTP</v>
      </c>
      <c r="E311" t="b">
        <v>1</v>
      </c>
      <c r="F311" t="str">
        <v/>
      </c>
      <c r="G311" t="b">
        <v>0</v>
      </c>
    </row>
    <row r="312">
      <c r="A312">
        <v>20601870</v>
      </c>
      <c r="B312" t="str">
        <v xml:space="preserve">Réalisation des travaux tous corps d'état (à l'exception des travaux de courants faibles) du bâtiment PASY sur la base navale de Toulon pour le compte du CEA Ce marché est destiné à la réalisation d'un bâtiment tertiaire de dimensions approximatives 41 m × 34 m pour une hauteur totale de 12 m. Il présente une surface utile de 2 000 m2 répartie sur environ 95 locaux. Le volume à traiter du bâtiment est d'environ 6 900 m3. La hauteur totale du bâtiment est d'environ 10 m par rapport au niveau du sol, avec un vide sanitaire partiel d'environ 2 m de hauteur. Le marché concerne les études d'exécution, la fourniture, la réalisation en usine et les travaux de réalisation des fondations, de gros-oeuvre, de second-oeuvre, de l'étanchéité, du génie climatique et fluides (ventilation, climatisation, </v>
      </c>
      <c r="C312" t="str">
        <v>/BTP</v>
      </c>
      <c r="D312" t="str">
        <v>/BTP</v>
      </c>
      <c r="E312" t="b">
        <v>1</v>
      </c>
      <c r="F312" t="str">
        <v/>
      </c>
      <c r="G312" t="b">
        <v>0</v>
      </c>
    </row>
    <row r="313">
      <c r="A313">
        <v>20058363</v>
      </c>
      <c r="B313" t="str">
        <v>ENTRETIEN DU RESEAU ET DES OUVRAGES PUBLICS D'EAU POTABLE DU SYTEPOL ET DES COMMUNES EXTERIEURES A LIMOGES ET DU SYTEPOL Les prestations comprennent la réparation et l'entretien des organes d'eau potable du SYTEPOL et des onze communes exploitées par la régie du service de l'eau de Limoges Métropole en dehors de la commune de Limoges (sauf conduites SYTEPOL).Lieu d'exécution : réseau d'eau potable des communes extérieures à Limoges (St Jouvent, Thouron, Veyrac, St Gence, Peyrilhac, Bonnac la Cote, Nieul, Chaptelat, Couzeix, Le Palais sur Vienne, Rilhac-Rancon) et du SYTEPOL dans les parties des communes traversées par les conduites : Limoges, Saint-Junien, Rochechouart, Verneuil sur Vienne, Couzeix, Saint-Victurnien, Saint-Brice sur Vienne, Saint-Martin de Jussac, Chaillac sur Vienne, Veyr</v>
      </c>
      <c r="C313" t="str">
        <v>/BTP</v>
      </c>
      <c r="D313" t="str">
        <v>/TEXTILE HABILLEMENT</v>
      </c>
      <c r="E313" t="b">
        <v>0</v>
      </c>
      <c r="F313" t="str">
        <v/>
      </c>
      <c r="G313" t="b">
        <v>0</v>
      </c>
    </row>
    <row r="314">
      <c r="A314">
        <v>20509878</v>
      </c>
      <c r="B314" t="str">
        <v>Concours de maîtrise d'oeuvre pour l'aménagement d'un pôle d'échanges multimodal en gare d'Hazebrouck Concours de maîtrise d'oeuvre pour l'aménagement d'un pôle d'échanges multimodal en gare d'Hazebrouck avec la construction d'un parking</v>
      </c>
      <c r="C314" t="str">
        <v>/BTP</v>
      </c>
      <c r="D314" t="str">
        <v>/BTP</v>
      </c>
      <c r="E314" t="b">
        <v>1</v>
      </c>
      <c r="F314" t="str">
        <v/>
      </c>
      <c r="G314" t="b">
        <v>0</v>
      </c>
    </row>
    <row r="315" xml:space="preserve">
      <c r="A315">
        <v>20673237</v>
      </c>
      <c r="B315" t="str" xml:space="preserve">
        <v xml:space="preserve">Assistance à maîtrise d'ouvrage afin de réaliser le Document d'Aménagement Artisanal et Commercial du SCoT Décomposition du marché Lot unique En effet, compte tenu de la spécificité de la mission, il n'est pas prévu de décomposition en lots.
Durée du marché / Délai d'exécution Délai d'exécution : accompagnement jusqu'à l'approbation du SCoT Point de départ du délai : Ordre de service (décembre 2019). Réunion de lancement de la mission : semaine 50 (date à confirmer en 2019)
Forme juridique de l'attributaire Les candidats peuvent se présenter seul ou en groupement. En cas de groupement, la forme souhaitée par le pouvoir adjudicateur est un groupement solidaire. Le pouvoir adjudicateur interdit aux candidats de présenter leurs offres en agissant à la fois en qualité de candidats individuels </v>
      </c>
      <c r="C315" t="str">
        <v>/DROIT &amp; SOCIETE</v>
      </c>
      <c r="D315" t="str">
        <v>/BTP</v>
      </c>
      <c r="E315" t="b">
        <v>0</v>
      </c>
      <c r="F315" t="str">
        <v/>
      </c>
      <c r="G315" t="b">
        <v>0</v>
      </c>
    </row>
    <row r="316">
      <c r="A316">
        <v>20642009</v>
      </c>
      <c r="B316" t="str">
        <v>Marché en conception réalisation pour la réhabilitation d'un ensemble immobilier de 162 logements collectifs</v>
      </c>
      <c r="C316" t="str">
        <v>/BTP</v>
      </c>
      <c r="D316" t="str">
        <v>/BTP</v>
      </c>
      <c r="E316" t="b">
        <v>1</v>
      </c>
      <c r="F316" t="str">
        <v/>
      </c>
      <c r="G316" t="b">
        <v>0</v>
      </c>
    </row>
    <row r="317">
      <c r="A317">
        <v>20645459</v>
      </c>
      <c r="B317" t="str">
        <v>Mission d'appui aux équipes sociales de Paris Habitat afin d'évaluer la situation et le suivi des locataires en souffrances psycho-sociale</v>
      </c>
      <c r="C317" t="str">
        <f>/MEDICAL SANTE</f>
        <v>/DROIT &amp; SOCIETE</v>
      </c>
      <c r="D317" t="str">
        <v>/MEDICAL SANTE</v>
      </c>
      <c r="E317" t="b">
        <v>0</v>
      </c>
      <c r="F317" t="str">
        <v/>
      </c>
      <c r="G317" t="b">
        <v>0</v>
      </c>
    </row>
    <row r="318">
      <c r="A318">
        <v>20693069</v>
      </c>
      <c r="B318" t="str">
        <v>COMMUNICATION EVENEMENTIELLE POUR LE PROGRAMME EUROPEEN URBACT La présente consultation a pour objet la passation d'un accord-cadre pour la fourniture d'une assistance à l'organisation des évènements du programme européen URBACT</v>
      </c>
      <c r="C318" t="str">
        <f>/COMMUNICATION</f>
        <v>/EVENEMENTIEL</v>
      </c>
      <c r="D318" t="str">
        <v>/DROIT &amp; SOCIETE</v>
      </c>
      <c r="E318" t="b">
        <v>0</v>
      </c>
      <c r="F318" t="str">
        <v/>
      </c>
      <c r="G318" t="b">
        <v>0</v>
      </c>
    </row>
    <row r="319">
      <c r="A319">
        <v>19987499</v>
      </c>
      <c r="B319" t="str">
        <v>Concours restreint de maîtrise d'oeuvre pour la construction d'une maison départementale de la solidarité à Méru (60 Cette mission de maîtrise d'oeuvre porte sur la construction d'une maison départementale de la solidarité à Méru (60) d'une surface utile de 1 118 mètres carrés sur un terrain d'une superficie d'environ 3 700 mètres carrés : bâtiment à ossature bois de grande qualité, bâtiment à énergie positive et démarche Bim</v>
      </c>
      <c r="C319" t="str">
        <f>/INDUSTRIE</f>
        <v>/BTP</v>
      </c>
      <c r="D319" t="str">
        <v>/BTP</v>
      </c>
      <c r="E319" t="b">
        <v>0</v>
      </c>
      <c r="F319" t="str">
        <v/>
      </c>
      <c r="G319" t="b">
        <v>0</v>
      </c>
    </row>
    <row r="320">
      <c r="A320">
        <v>20633185</v>
      </c>
      <c r="B320" t="str">
        <v>Concours restreint de maîtrise d'oeuvre sur Esquisse en vue de la construction d'un Pôle d'économie circulaire à Epagny Il s'agit d'un marché de maîtrise d'oeuvre. Le Grand Annecy souhaite que le site de la déchèterie des Marais Noirs à Epagny soit réaménagé et modernisé, pour devenir un pôle d'économie circulaire, et pour offrir un service de qualité favorisant le respect de l'environnement, la valorisation et le réemploi des objets et matériaux.Le lauréat du concours se verra confier :- Une mission complète de base (Aps, Apd, Pro, Act, Exe/Visa, Det, Aor) au sens de la loi Mop no85-704 du 12 juillet 1985 modifiée- Les études d'exécution (Exe) conformément au décret no93-1268 du 29 novembre 1993.- Une mission ordonnancement, pilotage et coordination (Opc).La mission comprendra également l</v>
      </c>
      <c r="C320" t="str">
        <f>/ENVIRONNEMENT</f>
        <v>/BTP</v>
      </c>
      <c r="D320" t="str">
        <v>/BTP</v>
      </c>
      <c r="E320" t="b">
        <v>0</v>
      </c>
      <c r="F320" t="str">
        <v/>
      </c>
      <c r="G320" t="b">
        <v>0</v>
      </c>
    </row>
    <row r="321">
      <c r="A321">
        <v>20180573</v>
      </c>
      <c r="B321" t="str">
        <v>Mission de maîtrise d'oeuvre pour la réalisation de l'école Jolie Manon et du parc urbain attenant Mission de maîtrise d'oeuvre pour la réalisation de l'école Jolie Manon et du parc urbain attenant, rue Loubon / impasse Jolie Manon 13003 Marseille.Il s'agit d'une opération de construction d'une nouvelle école d'une capacité de 17classes (7 classes maternelles et 10 classes élémentaires) rendue nécessaire par lasaturation des équipements scolaires existants dans le secteur.En complément, de l'école, l'opération et la présente consultation comprennentégalement l'aménagement d'un parvis et d'un parc urbain contigus à l'école sur une surface d'environ 4 250 m2.</v>
      </c>
      <c r="C321" t="str">
        <v>/BTP</v>
      </c>
      <c r="D321" t="str">
        <v>/BTP</v>
      </c>
      <c r="E321" t="b">
        <v>1</v>
      </c>
      <c r="F321" t="str">
        <v/>
      </c>
      <c r="G321" t="b">
        <v>0</v>
      </c>
    </row>
    <row r="322">
      <c r="A322">
        <v>20519567</v>
      </c>
      <c r="B322" t="str">
        <v xml:space="preserve">Marché de conception-réalisation pour la réparation des voies de tramway et des ouvrages connexes à proximité de l'ouvrage d'art Saint-Pierre Il s'agit d'une procédure avec négociation, en application des articles L. 2124-3, R. 2124-4, R. 2161-21, R. 2161-22 et R. 2161-23 du code de la commande publique (ci-après le code). En vertu des articles L. 2171-1, L. 2171-2 et R. 2171-1 du code, le présent contrat à passer est un marché de conception-réalisation, permettant de confier à un opérateur économique une mission portant à la fois sur l'établissement des études et l'exécution des travaux. Il est précisé que la Métropole Aix-Marseille-Provence a mandaté la RTM pour réaliser la mission d'études et de réalisation des travaux de réparation des voies tramway, d'affaissement de l'infrastructure </v>
      </c>
      <c r="C322" t="str">
        <v>/BTP</v>
      </c>
      <c r="D322" t="str">
        <v>/BTP</v>
      </c>
      <c r="E322" t="b">
        <v>1</v>
      </c>
      <c r="F322" t="str">
        <v/>
      </c>
      <c r="G322" t="b">
        <v>0</v>
      </c>
    </row>
    <row r="323" xml:space="preserve">
      <c r="A323">
        <v>20393997</v>
      </c>
      <c r="B323" t="str" xml:space="preserve">
        <v xml:space="preserve">Maîtrise d'oeuvre pour la construction des nouvelles écoles maternelle Reynier et élémentaire Condorcet, de leur restaurant scolaire et du pôle médical La commune de Six-Fours-les-Plages envisage la reconstruction:
- de l'école élémentaire Condorcet,
- de l'école maternelle Reynier,
- du restaurant scolaire pour ces 2 entités et d'un petit pôle médical l'école élémentaire et le gymnase doivent faire l'objet d'une démolition. L'actuelle école maternelle pourra être utilisée durant ce phasage. La part de l'enveloppe financière prévisionnelle des travaux est de 8 936 000 EUR HT (valeur février 2019). Le délai prévisionnel des travaux est de 33 mois avec livraison pour la rentrée 2024/2025. Le marché de maîtrise d'oeuvre prendra effet à compter de la date mentionnée dans l'ordre de service pre</v>
      </c>
      <c r="C323" t="str">
        <f>/ENVIRONNEMENT</f>
        <v>/BTP</v>
      </c>
      <c r="D323" t="str">
        <v>/BTP</v>
      </c>
      <c r="E323" t="b">
        <v>0</v>
      </c>
      <c r="F323" t="str">
        <v/>
      </c>
      <c r="G323" t="b">
        <v>0</v>
      </c>
    </row>
    <row r="324" xml:space="preserve">
      <c r="A324">
        <v>20401448</v>
      </c>
      <c r="B324" t="str" xml:space="preserve">
        <v xml:space="preserve">CESSION DU FONCIER EN VUE DE LA REALISATION DE 21 LOGEMENTS AVENUE DE MANEOU SUR LA COMMUNE DE ROUSSET La commune de Rousset souhaite faire le choix d'une équipe opérateur-maîtrise d'oeuvre pour une opération de logements, sur un terrain situé au 3. Avenue de Manéou, en centre-ville de Rousset.
La présente consultation a pour objet de céder le tènement foncier qui sera issu du rassemblement des parcelles 4, 160, 99 et le volume au dessus du bâtiment de la Société Orange de la parcelle 100 - section AC que la ville va acquérir (voir division en volume), et qui sera revendu dans le cadre de cette opération, dont les caractéristiques sont définies dans le Règlement de Consultation et les pièces annexes du Dossier de Consultation des Entreprises (DCE</v>
      </c>
      <c r="C324" t="str">
        <f>/BTP</f>
        <v>/DROIT &amp; SOCIETE</v>
      </c>
      <c r="D324" t="str">
        <v>/BTP</v>
      </c>
      <c r="E324" t="b">
        <v>0</v>
      </c>
      <c r="F324" t="str">
        <v/>
      </c>
      <c r="G324" t="b">
        <v>0</v>
      </c>
    </row>
    <row r="325">
      <c r="A325">
        <v>20574089</v>
      </c>
      <c r="B325" t="str">
        <v>Ligne a du métro de Rennes - parc relais henri freville - réfection des revêtements des passerelles - serrurerie le projet concerne la réfection des revêtements des passerelles du Parc relais Henri Fréville - serrurerie</v>
      </c>
      <c r="C325" t="str">
        <v>/BTP</v>
      </c>
      <c r="D325" t="str">
        <v>/BTP</v>
      </c>
      <c r="E325" t="b">
        <v>1</v>
      </c>
      <c r="F325" t="str">
        <v/>
      </c>
      <c r="G325" t="b">
        <v>0</v>
      </c>
    </row>
    <row r="326">
      <c r="A326">
        <v>20596535</v>
      </c>
      <c r="B326" t="str">
        <v>Le présent marché a pour objet la maintenance préventive, corrective et évolutive du site internet " lecese.fr ", de l'intranet du CESE " IENA " et du blog " loeilducese.fr ", ainsi que la montée de version du site www.lecese.fr de Drupal 6 vers Drupal dernière version, y compris les demiinterfaces permettant leur alimentation. Il s'agit d'un accord-cadre avec montants minimum et maximum. Le montant minimum du marché correspond aux montants forfaitaires de la maintenance préventive et corrective et de la montée de version indiqués dans l'offre financière du titulaire. Le montant maximum du marché est fixé à 140.000euro(s) HT sur la durée du marché (3 ans). La durée du marché est de 12 mois à compter du 19 décembre 2019. Le marché est renouvelable deux fois par lettre de reconduction expres</v>
      </c>
      <c r="C326" t="str">
        <v>/INFORMATIQUE</v>
      </c>
      <c r="D326" t="str">
        <v>/INFORMATIQUE</v>
      </c>
      <c r="E326" t="b">
        <v>1</v>
      </c>
      <c r="F326" t="str">
        <v/>
      </c>
      <c r="G326" t="b">
        <v>0</v>
      </c>
    </row>
    <row r="327">
      <c r="A327">
        <v>20591487</v>
      </c>
      <c r="B327" t="str">
        <v>Prestations d'assistance et de conseils financiers Forme de marché : à bons de commande avec minimum et maximum. Attribution d'un marché unique. Accord-cadre attribué à un seul opérateur économique</v>
      </c>
      <c r="C327" t="str">
        <v>/DROIT &amp; SOCIETE</v>
      </c>
      <c r="D327" t="str">
        <v>/ENERGIE</v>
      </c>
      <c r="E327" t="b">
        <v>0</v>
      </c>
      <c r="F327" t="str">
        <v/>
      </c>
      <c r="G327" t="b">
        <v>0</v>
      </c>
    </row>
    <row r="328" xml:space="preserve">
      <c r="A328">
        <v>20693595</v>
      </c>
      <c r="B328" t="str" xml:space="preserve">
        <v xml:space="preserve">Maîtrise d'oeuvre - Renforcement du réseau d'eaux usées du centre-ville de Cayenne Mission de maîtrise d'oeuvre AVP, PRO, ACT, VISA, DET, AOR et missions complémentaires
 Tranche optionnelle : Mission ACT-Travaux - VISA - DET - AOR</v>
      </c>
      <c r="C328" t="str">
        <v>/BTP</v>
      </c>
      <c r="D328" t="str">
        <v>/BTP</v>
      </c>
      <c r="E328" t="b">
        <v>1</v>
      </c>
      <c r="F328" t="str">
        <v/>
      </c>
      <c r="G328" t="b">
        <v>0</v>
      </c>
    </row>
    <row r="329">
      <c r="A329">
        <v>20670677</v>
      </c>
      <c r="B329" t="str">
        <v>Réalisation du bilan Carbone Prestations réparties en 5 phases : PHASE - REUNION DE CADRAGE PHASE - MISE EN PLACE DES OUTILS DE COLLECTES PHASE - RÉALISATION BILAN CARBONE PHASE - ELABORATION PLAN D'ACTIONS PHASE - ENGAGEMENT VERS LA NEUTRALITE CARBONE</v>
      </c>
      <c r="C329" t="str">
        <v>/ENVIRONNEMENT</v>
      </c>
      <c r="D329" t="str">
        <v>/CIRCULATION</v>
      </c>
      <c r="E329" t="b">
        <v>0</v>
      </c>
      <c r="F329" t="str">
        <v/>
      </c>
      <c r="G329" t="b">
        <v>0</v>
      </c>
    </row>
    <row r="330" xml:space="preserve">
      <c r="A330">
        <v>20662481</v>
      </c>
      <c r="B330" t="str" xml:space="preserve">
        <v xml:space="preserve">Développements des applications spécifiques Les prestations attendues sont des prestations sur des logiciels, la documentation, les environnements et parfois les tests automatiques associés, avec obligations de résultats. Les différents types de prestations couverts dans le cadre du périmètre fonctionnel du projet sont:
- développement de nouveaux logiciels,
- évolution des logiciels existants: développement de nouvelles fonctionnalités et/ou adaptation à un nouvel environnement (changement d'OS, de framework, de version de base de données .),
- phase de garantie à la suite d'un développement, la durée sera précisée au cas par cas.
La prestation ne couvre pas:
- l'interface avec les utilisateurs et l'assistance téléphonique pour l'aide à l'utilisation,
- l'administration des plates-formes </v>
      </c>
      <c r="C330" t="str">
        <v>/INFORMATIQUE</v>
      </c>
      <c r="D330" t="str">
        <v>/INFORMATIQUE</v>
      </c>
      <c r="E330" t="b">
        <v>1</v>
      </c>
      <c r="F330" t="str">
        <v/>
      </c>
      <c r="G330" t="b">
        <v>0</v>
      </c>
    </row>
    <row r="331">
      <c r="A331">
        <v>20596940</v>
      </c>
      <c r="B331" t="str">
        <v>Concession de service public pour l'aménagement, l'exploitation, la gestion et le développement du port de commerce de Port-La Nouvelle avec constitution d'une SEMOP dédiée La présente consultation porte d'une part, sur la sélection d'un (ou plusieurs) actionnaire(s) opérateur(s) économique(s) d'une société d'économie mixte à opération unique (SEMOP) à créer et, d'autre part, sur l'attribution, à cette SEMOP, d'un contrat de concession de service public ayant pour objet l'aménagement, l'exploitation, la gestion et le développement du port de commerce de Port-La Nouvelle. La procédure est lancée par la Région Occitanie, en application des dispositions du code de la commande publique (CCP) et en particulier à celles de l'article R. 3121-5 de ce code. La présente procédure de concession est é</v>
      </c>
      <c r="C331" t="str">
        <v>/BTP</v>
      </c>
      <c r="D331" t="str">
        <v>/BTP</v>
      </c>
      <c r="E331" t="b">
        <v>1</v>
      </c>
      <c r="F331" t="str">
        <v/>
      </c>
      <c r="G331" t="b">
        <v>0</v>
      </c>
    </row>
    <row r="332">
      <c r="A332">
        <v>20488191</v>
      </c>
      <c r="B332" t="str">
        <v>Mission de Maîtrise d'OEuvre pour la réhabilitation de 108 logements collectifs à LONGWY rue d'Aquitaine rue de Bretagne et rue de Savoie</v>
      </c>
      <c r="C332" t="str">
        <v>/BTP</v>
      </c>
      <c r="D332" t="str">
        <v>/BTP</v>
      </c>
      <c r="E332" t="b">
        <v>1</v>
      </c>
      <c r="F332" t="str">
        <v/>
      </c>
      <c r="G332" t="b">
        <v>0</v>
      </c>
    </row>
    <row r="333">
      <c r="A333">
        <v>20559680</v>
      </c>
      <c r="B333" t="str">
        <v>Marché Global de Performance (MPG) en vue de la rénovation et construction de la cité Administrative de Strasbourg le MPG portera sur la conception, la construction, l'exploitation et la maintenance de la Cité Administrative de Strasbourg (67). Un descriptif plus précis est donné dans le règlement de la candidature</v>
      </c>
      <c r="C333" t="str">
        <f>/ENVIRONNEMENT</f>
        <v>/BTP</v>
      </c>
      <c r="D333" t="str">
        <v>/ENVIRONNEMENT</v>
      </c>
      <c r="E333" t="b">
        <v>0</v>
      </c>
      <c r="F333" t="str">
        <v/>
      </c>
      <c r="G333" t="b">
        <v>0</v>
      </c>
    </row>
    <row r="334">
      <c r="A334">
        <v>20679602</v>
      </c>
      <c r="B334" t="str">
        <v>Concours De Maîtrise D'oeuvre Pour La Construction D'Un Pole De Valorisation A Capvern La mission est constituée des éléments suivants :-Esquisse (Esq) ;-Avant-Projet (Avp) ;-Etudes de projet (Pro) ;-Assistance au maître de l'ouvrage pour la passation des contrats de travaux (Act) ;La mission comprend également :1.La réalisation du dossier Icpe conformément à la règlementation en vigueur (dossier d'Enregistrement).2.L'élaboration du dossier de permis de construire (Pc) qui sera déposé devant l'autorité instructrice, compris l'accompagnement du Maître d'ouvrage durant tout le délai d'instruction jusqu'à l'obtention de l'autorisation.Description Des Missions En Phase De Réalisation :-Direction d'exécution des contrats de travaux (Det) ;-Visa des études d'exécution établies par les entreprise</v>
      </c>
      <c r="C334" t="str">
        <f>/ENVIRONNEMENT</f>
        <v>/BTP</v>
      </c>
      <c r="D334" t="str">
        <v>/BTP</v>
      </c>
      <c r="E334" t="b">
        <v>0</v>
      </c>
      <c r="F334" t="str">
        <v/>
      </c>
      <c r="G334" t="b">
        <v>0</v>
      </c>
    </row>
    <row r="335" xml:space="preserve">
      <c r="A335">
        <v>20664397</v>
      </c>
      <c r="B335" t="str" xml:space="preserve">
        <v xml:space="preserve">Concession de chauffage urbain Centre Ouest Le futur concessionnaire aura pour mission la conception, le financement, la réalisation, l'exploitation, la maintenance, le renouvellement et la modernisation du service public de chauffage urbain Centre Ouest. Le périmètre du contrat comprend le quartier de Lyon La Duchère et les communes d'Ecully et Champagne au Mont d'Or
Le réseau actuel dessert 81 sous-stations représentant environ 5000 équivalent logement sur le quartier de Lyon La Duchère. Le réseau s'étend sur 9 km. Il est alimenté par une chaufferie centrale abritant 2 chaudières biomasse (14 MW au total), 3 chaudières gaz (39 MW au total) dont 2 mixtes gaz/fioul. Le concessionnaire aura a sa charge l'exploitation de ce réseau et son extension sur les communes d'Ecully et Champagne au Mo</v>
      </c>
      <c r="C335" t="str">
        <v>/BTP</v>
      </c>
      <c r="D335" t="str">
        <v>/BTP</v>
      </c>
      <c r="E335" t="b">
        <v>1</v>
      </c>
      <c r="F335" t="str">
        <v/>
      </c>
      <c r="G335" t="b">
        <v>0</v>
      </c>
    </row>
    <row r="336">
      <c r="A336">
        <v>20509536</v>
      </c>
      <c r="B336" t="str">
        <v>Réalisation d'un schéma de référence du développement urbain et portuaire</v>
      </c>
      <c r="C336" t="str">
        <v>/DROIT &amp; SOCIETE</v>
      </c>
      <c r="D336" t="str">
        <v>/DROIT &amp; SOCIETE</v>
      </c>
      <c r="E336" t="b">
        <v>1</v>
      </c>
      <c r="F336" t="str">
        <v/>
      </c>
      <c r="G336" t="b">
        <v>0</v>
      </c>
    </row>
    <row r="337">
      <c r="A337">
        <v>20516965</v>
      </c>
      <c r="B337" t="str">
        <v>Réalisation d'un schéma de référence du développement urbain et portuaire</v>
      </c>
      <c r="C337" t="str">
        <v>/DROIT &amp; SOCIETE</v>
      </c>
      <c r="D337" t="str">
        <v>/DROIT &amp; SOCIETE</v>
      </c>
      <c r="E337" t="b">
        <v>1</v>
      </c>
      <c r="F337" t="str">
        <v/>
      </c>
      <c r="G337" t="b">
        <v>0</v>
      </c>
    </row>
    <row r="338">
      <c r="A338">
        <v>20535521</v>
      </c>
      <c r="B338" t="str">
        <v>Maintenance de la supervision du système de Gestion Technique des Bâtiments. 1- Prestations et maintenance 2- Essais et réception</v>
      </c>
      <c r="C338" t="str">
        <v>/BTP</v>
      </c>
      <c r="D338" t="str">
        <v>/BTP</v>
      </c>
      <c r="E338" t="b">
        <v>1</v>
      </c>
      <c r="F338" t="str">
        <v/>
      </c>
      <c r="G338" t="b">
        <v>0</v>
      </c>
    </row>
    <row r="339">
      <c r="A339">
        <v>20627424</v>
      </c>
      <c r="B339" t="str">
        <v>Concours restreint de maîtrise d'oeuvre pour les travaux de réaménagement et d'extension du groupe scolaire des Coteaux Les besoins identifiés sur le site sont principalement : - L'augmentation de la capacité d'accueil de l'école maternelle soit de 1 ou 2 classes supplémentaires ;- La lisibilité des différentes entités du groupe scolaire : l'école maternelle, l'école élémentaire ; l'accueil de loisirs mixte, la future salle polyvalente ;- Une amélioration fonctionnelle et technique de chacune des entités.Adresse du groupe scolaire : 5, rue du Rond-Point 93160 Noisy-le-Grand.Le marché est à tranches optionnelles tel que défini aux articles R. 2113-4 et suivants du CCP, déclinées de la manière suivante :En tranche ferme : réhabilitation fonctionnelle du groupe scolaire- rénovation et extensi</v>
      </c>
      <c r="C339" t="str">
        <f>/BTP</f>
        <v>/ENVIRONNEMENT</v>
      </c>
      <c r="D339" t="str">
        <v>/BTP</v>
      </c>
      <c r="E339" t="b">
        <v>0</v>
      </c>
      <c r="F339" t="str">
        <v/>
      </c>
      <c r="G339" t="b">
        <v>0</v>
      </c>
    </row>
    <row r="340">
      <c r="A340">
        <v>20158386</v>
      </c>
      <c r="B340" t="str">
        <v xml:space="preserve">Travaux de réfection de la digue du Dain à BOUIN (85230 Les prestations correspondant au présent marché portent essentiellement sur :? Les études d'exécution? Les installations de chantier? La création d'ouvrages provisoires de franchissement des étiers? La démolition de la carapace béton de protection de la digue côté mer? La création d'un muret béton anti-submersion en crête de digue? La mise en place d'enrochements du talus côté mer ? La reprise du talus et cheminement arrière de la digue? La création d'un soutènement bois sur le pied de talus côté polder? Les récolements, implantation des ouvrages, élaboration des Dossiers des Ouvrages exécutés, des Dossiers d'Intervention Ultérieure sur les OuvragesLa description générale des travaux et les conditions de leur exécution sont précisées </v>
      </c>
      <c r="C340" t="str">
        <v>/BTP</v>
      </c>
      <c r="D340" t="str">
        <v>/BTP</v>
      </c>
      <c r="E340" t="b">
        <v>1</v>
      </c>
      <c r="F340" t="str">
        <v/>
      </c>
      <c r="G340" t="b">
        <v>0</v>
      </c>
    </row>
    <row r="341">
      <c r="A341">
        <v>20582428</v>
      </c>
      <c r="B341" t="str">
        <v>Concours 19S0514 CBGS - Concours de maîtrise d'oeuvre sur esquisse+ pour l'extension avec restructuration partielle du collège du Pays de l'Alloeu à LAVENTIE Le descriptif de l'opération figure dans le dossier de consultation. Le candidat retenu se verra confier une mission de base, telle que définie par les articles R2431-4 et R2431-5 du Code de la Commande Publique. La mission EXE ne sera pas confiée à la maîtrise d'oeuvre. A partir de la phase APS, la maîtrise d'oeuvre réalisera sa mission en BIM (niveau 1 à 6) avec fourniture d'une maquette numérique. La mission normalisée de maîtrise d'oeuvre comprendra également les éléments de missions complémentaires suivants (rendus à chaque phase des études et en phase chantier) : ? une mission Synthèse - une mission S.S.I. (Système de Sécurité I</v>
      </c>
      <c r="C341" t="str">
        <f>/INDUSTRIE</f>
        <v>/BTP</v>
      </c>
      <c r="D341" t="str">
        <v>/RESTAURATION</v>
      </c>
      <c r="E341" t="b">
        <v>0</v>
      </c>
      <c r="F341" t="str">
        <v/>
      </c>
      <c r="G341" t="b">
        <v>0</v>
      </c>
    </row>
    <row r="342" xml:space="preserve">
      <c r="A342">
        <v>20358497</v>
      </c>
      <c r="B342" t="str" xml:space="preserve">
        <v xml:space="preserve">DELEGATION DE SERVICE PUBLIC POUR L'EXPLOITATION des lignes du bus desservant l'est de la Communauté urbaine de Grand Paris Seine et Oise L'objet de la délégation de service public consistera en l'exploitation des lignes de bus desservant l'est de la Communauté urbaine de Grand Paris Seine et Oise selon les modalités définies par le contrat. Cet ensemble de lignes représente environ 57 lignes de bus pour 7 600 000.00 KCC en 2019
"Le contrat précisera les missions et obligations des parties. Le délégataire disposera d'une pleine autonomie pour organiser l'exploitation, gérer les ressources humaines de l'entreprise et mettre en ?uvre les moyens nécessaires à la satisfaction des services demandés. En particulier, le délégataire, assumera les missions suivantes:- la gestion courante du service</v>
      </c>
      <c r="C342" t="str">
        <f>/TRANSPORT</f>
        <v>/BTP</v>
      </c>
      <c r="D342" t="str">
        <v>/TRANSPORT</v>
      </c>
      <c r="E342" t="b">
        <v>0</v>
      </c>
      <c r="F342" t="str">
        <v/>
      </c>
      <c r="G342" t="b">
        <v>0</v>
      </c>
    </row>
    <row r="343">
      <c r="A343">
        <v>19991960</v>
      </c>
      <c r="B343" t="str">
        <v>CONCOURS RESTREINT DE MAITRISE D OEUVRE SUR ESQUISSE POUR LA CONSTRUCTION DU GROUPE SCOLAIRE ROSTAGNE - PHASE OFFFRE</v>
      </c>
      <c r="C343" t="str">
        <v>/BTP</v>
      </c>
      <c r="D343" t="str">
        <v>/BTP</v>
      </c>
      <c r="E343" t="b">
        <v>1</v>
      </c>
      <c r="F343" t="str">
        <v/>
      </c>
      <c r="G343" t="b">
        <v>0</v>
      </c>
    </row>
    <row r="344">
      <c r="A344">
        <v>20613122</v>
      </c>
      <c r="B344" t="str">
        <v>Mission de maîtrise d'oeuvre pour l'aménagement d'un tiers lieu d'innovation publique dit Public Factory - Parc Blandan - Lyon 7ème</v>
      </c>
      <c r="C344" t="str">
        <v>/BTP</v>
      </c>
      <c r="D344" t="str">
        <v>/BTP</v>
      </c>
      <c r="E344" t="b">
        <v>1</v>
      </c>
      <c r="F344" t="str">
        <v/>
      </c>
      <c r="G344" t="b">
        <v>0</v>
      </c>
    </row>
    <row r="345" xml:space="preserve">
      <c r="A345">
        <v>20680060</v>
      </c>
      <c r="B345" t="str" xml:space="preserve">
        <v xml:space="preserve">Concours d'architecture et d'ingénierie sur Esquisse-Auray - 56 Lycée Bertrand du Guesclin -OP191TMR - restructuration extension construction d'un internat, d'un gymnase et de logements de fonction Concours d'architecture et d'ingénierie sur Esquisse-Auray - 56 Lycée Bertrand du Guesclin -OP191TMR - restructuration extension construction d'un internat, d'un gymnase et de logements de fonction
Auray (56) Lycée Bertrand du Guesclin - OP191TMR. Le concours de maîtrise d'oeuvre porte sur la restructuration extension:
- construction de 1 internat et de 1 gymnase,
- construction de logements de fonction, aménagements extérieurs, déconstruction de l'ancien internat et de l'ancien gymnase, dans le lycée professionnel Bertrand du Guesclin à Auray (56).
Cette opération fera l'objet d'une seule autor</v>
      </c>
      <c r="C345" t="str">
        <f>/ENVIRONNEMENT</f>
        <v>/BTP</v>
      </c>
      <c r="D345" t="str">
        <v>/BTP</v>
      </c>
      <c r="E345" t="b">
        <v>0</v>
      </c>
      <c r="F345" t="str">
        <v/>
      </c>
      <c r="G345" t="b">
        <v>0</v>
      </c>
    </row>
    <row r="346">
      <c r="A346">
        <v>20633261</v>
      </c>
      <c r="B346" t="str">
        <v>Concours de maîtrise d'oeuvre pour la construction d'environ 7/8 logements au 17 rue des 4 cheminées à Boulogne-Billancourt L'ensemble de la construction s'inscrit dans une démarche de qualité environnementale (Label bâtiment biosourcé niveau 1 minimum, Certification NF Habitat HQE Très Performant, RT 2012 - 10 %). La mission confiée sera une mission de base avec VISA. La partie de l'enveloppe financière prévisionnelle affectée aux travaux est estimée à 915 000 euros HT. Ce montant est calculé sur la base d'une faisabilité d'une surface de plancher de 337 mètres carrés et d'une SHAB de 277 mètres carrés</v>
      </c>
      <c r="C346" t="str">
        <f>/BTP</f>
        <v>/ENVIRONNEMENT</v>
      </c>
      <c r="D346" t="str">
        <v>/BTP</v>
      </c>
      <c r="E346" t="b">
        <v>0</v>
      </c>
      <c r="F346" t="str">
        <v/>
      </c>
      <c r="G346" t="b">
        <v>0</v>
      </c>
    </row>
    <row r="347">
      <c r="A347">
        <v>20525906</v>
      </c>
      <c r="B347" t="str">
        <v>Marché global de performance énergétique d'éclairage public et de signalisation lumineuse tricolore Marché global de performance énergétique avec obligation de résultats, comprenant les prestations de gestion et d'entretien des installations d'éclairage public et de signalisation lumineuse tricolore, ainsi que les travaux de remise en état, de modernisation ou de création d'installations d'éclairage public et de signalisation lumineuse tricolore, la location, la pose et la dépose des illuminations de fin d'année, et animations festives.</v>
      </c>
      <c r="C347" t="str">
        <f>/ENVIRONNEMENT</f>
        <v>/BTP</v>
      </c>
      <c r="D347" t="str">
        <v>/BTP</v>
      </c>
      <c r="E347" t="b">
        <v>0</v>
      </c>
      <c r="F347" t="str">
        <v/>
      </c>
      <c r="G347" t="b">
        <v>0</v>
      </c>
    </row>
    <row r="348">
      <c r="A348">
        <v>20551105</v>
      </c>
      <c r="B348" t="str">
        <v>Marché de conception et réalisation pour la construction d'un parking silo démontable de 600 places - ZAC Deux-Rives secteur Coop L'opération comprendra : - 600 places VL au minimum (en ce inclus les emplacements réservés aux personnes handicapées, véhicules électriques, auto-partage, co-voiturage, fourgons utilitaires, etc.) ; - Un local d'au moins 50 mètres carrés destiné au stationnement des cycles (vélos simples, vélos-cargos, etc.) ; - Un espace comprenant 20 à 25 emplacements pour les motos / scooters ; - Les locaux d'exploitation et les locaux techniques nécessaires à son exploitation d'environ 50m2; - Des sanitaires publics</v>
      </c>
      <c r="C348" t="str">
        <v>/BTP</v>
      </c>
      <c r="D348" t="str">
        <v>/BTP</v>
      </c>
      <c r="E348" t="b">
        <v>1</v>
      </c>
      <c r="F348" t="str">
        <v/>
      </c>
      <c r="G348" t="b">
        <v>0</v>
      </c>
    </row>
    <row r="349">
      <c r="A349">
        <v>20529638</v>
      </c>
      <c r="B349" t="str">
        <v>Mission de maîtrise d'oeuvre pour la création du musée Paul Sérusier à Châteauneuf du Faou</v>
      </c>
      <c r="C349" t="str">
        <v>/BTP</v>
      </c>
      <c r="D349" t="str">
        <v>/BTP</v>
      </c>
      <c r="E349" t="b">
        <v>1</v>
      </c>
      <c r="F349" t="str">
        <v/>
      </c>
      <c r="G349" t="b">
        <v>0</v>
      </c>
    </row>
    <row r="350">
      <c r="A350">
        <v>20612910</v>
      </c>
      <c r="B350" t="str">
        <v>ELABORATION D'UN PRE-DIAGNOSTIC DE TERRITOIRE PARTAGE SUR LA CCLTG82 PREALABLE AU LANCEMENT DU PLUi</v>
      </c>
      <c r="C350" t="str">
        <v>/DROIT &amp; SOCIETE</v>
      </c>
      <c r="D350" t="str">
        <v>/CULTURE</v>
      </c>
      <c r="E350" t="b">
        <v>0</v>
      </c>
      <c r="F350" t="str">
        <v/>
      </c>
      <c r="G350" t="b">
        <v>0</v>
      </c>
    </row>
    <row r="351">
      <c r="A351">
        <v>20632194</v>
      </c>
      <c r="B351" t="str">
        <v>Marché public global de performances ayant pour objet la conception,la réalisation,l'exploitation et la maintenance d'un centre de tri de collectes sélectives de déchets recyclables Création et de exploitation du centre de tri .Tf: 2 phasesPh.1 : Conception et réalisation du centre de tri comprenant notamment:-conception du centre de tri et des locaux-élaboration et suivi de l'instruction des demandes d'autorisations administratives nécessaires à la réalisation et à l'exploitation du centre de tri-réalisation du centre de tri-vérification initiale de l'atteinte de performances-mise en service industrielle et réception du centre de tri-formation du personnelPh.2: exploitation et maintenance du centre de tri pendant 6 ans comprenant notamment :-exploitation et maintenance du centre de tri-gr</v>
      </c>
      <c r="C351" t="str">
        <f>/BTP</f>
        <v>/ENVIRONNEMENT</v>
      </c>
      <c r="D351" t="str">
        <v>/DECHETS</v>
      </c>
      <c r="E351" t="b">
        <v>0</v>
      </c>
      <c r="F351" t="str">
        <v/>
      </c>
      <c r="G351" t="b">
        <v>0</v>
      </c>
    </row>
    <row r="352">
      <c r="A352">
        <v>20644773</v>
      </c>
      <c r="B352" t="str">
        <v xml:space="preserve">GAP (05) - Quartier Général Guillaume Contrat de performance énergétique (CPE L'opération faisant l'objet de ce marché a pour but d'améliorer les performances énergétiques du site dans les conditions minimales suivantes : - Gain de 31 % sur consommations d'énergie finale relatives aux usages de chauffage, eau chaude sanitaire, ventilation et climatisation ; - Gain de 71 % sur les émissions de gaz à effet de serre relatives aux usages de chauffage, eau chaude sanitaire, ventilation et climatisation ; - Recours aux énergies renouvelables (EnR) sur l'ensemble des consommations énergétiques du site à un taux de 41 %. Le titulaire du marché sera pour cela amené à : - concevoir une solution technique globale, la mettre en oeuvre et assurer l'exploitation et la maintenance en garantie totale des </v>
      </c>
      <c r="C352" t="str">
        <f>/ENVIRONNEMENT</f>
        <v>/BTP</v>
      </c>
      <c r="D352" t="str">
        <v>/BTP</v>
      </c>
      <c r="E352" t="b">
        <v>0</v>
      </c>
      <c r="F352" t="str">
        <v/>
      </c>
      <c r="G352" t="b">
        <v>0</v>
      </c>
    </row>
    <row r="353" xml:space="preserve">
      <c r="A353">
        <v>20686764</v>
      </c>
      <c r="B353" t="str" xml:space="preserve">
        <v xml:space="preserve">Gestion et animation des C.A.J (Centres Animation Jeunesse) situés sur les communes de Bouloc, Castelnau
d'Estrétefonds, Fronton et Villaudric</v>
      </c>
      <c r="C353" t="str">
        <v>/BTP</v>
      </c>
      <c r="D353" t="str">
        <v>/BTP</v>
      </c>
      <c r="E353" t="b">
        <v>1</v>
      </c>
      <c r="F353" t="str">
        <v/>
      </c>
      <c r="G353" t="b">
        <v>0</v>
      </c>
    </row>
    <row r="354" xml:space="preserve">
      <c r="A354">
        <v>20627118</v>
      </c>
      <c r="B354" t="str" xml:space="preserve">
        <v xml:space="preserve">MARCHE DE CONCEPTION RÉALISATION-RÉHABILITATION DES RÉSIDENCES LES LOZIERES ET LES FONTANETTES-CHAMBERY Restructuration d'une partie des logements dans chacune des résidences :
Amélioration de la performance énergétique et modification de typologies visant une augmentation du nombre total de logements pour atteindre 102 logements pour les "Lozières" et 96 logements pour les "Fontanettes".
Mission: la conception, la réalisation d'un programme de rénovation énergétique et technique portant sur les bâtiments et les installations techniques, ainsi qu'une mission d'information et de sensibilisation des usagers.
Le détail des prestations est décrit dans le règlement de la consultation des candidatures et dans la note de présentation de l'opération annexée.
Le marché comprend une tranche ferme et</v>
      </c>
      <c r="C354" t="str">
        <f>/ENVIRONNEMENT</f>
        <v>/BTP</v>
      </c>
      <c r="D354" t="str">
        <v>/BTP</v>
      </c>
      <c r="E354" t="b">
        <v>0</v>
      </c>
      <c r="F354" t="str">
        <v/>
      </c>
      <c r="G354" t="b">
        <v>0</v>
      </c>
    </row>
    <row r="355" xml:space="preserve">
      <c r="A355">
        <v>20391767</v>
      </c>
      <c r="B355" t="str" xml:space="preserve">
        <v xml:space="preserve">Concession relative au financement, à la conception, à l'établissement, à l'exploitation et la maintenance du réseau très haut débit du Gers confiée à une société d'économie mixte à opération unique Le futur Concessionnaire aura en charge les missions suivantes:
- mission no1: financement, conception et établissement sous la responsabilité du Concessionnaire, de la Phase 2 du Réseau Ftth du Gers, y compris les raccordements: le périmètre des plaques identifiées comme étant à réaliser en Ftth est estimé à environ 40 000 prises
- mission no2: prise en charge des ouvrages du Rip Phase 1 (Ftth et Med) apportés en plein propriété par le Smo à la Semop
- mission no3: réalisation des investissements de vie du Réseau issu de la Phase 1 et de la Phase 2
- mission no4: exploitation/maintenance du Ré</v>
      </c>
      <c r="C355" t="str">
        <v>/BTP</v>
      </c>
      <c r="D355" t="str">
        <v>/BTP</v>
      </c>
      <c r="E355" t="b">
        <v>1</v>
      </c>
      <c r="F355" t="str">
        <v/>
      </c>
      <c r="G355" t="b">
        <v>0</v>
      </c>
    </row>
    <row r="356">
      <c r="A356">
        <v>20693478</v>
      </c>
      <c r="B356" t="str">
        <v>Mission de maîtrise d'uvre relative à l'opération de Reconstruction du Pôle Technologique au Lycée des Métiers de l'Hôtellerie et de la Restauration Raymond MONDON à METZ (57000 dévolution, au sens des articles L.2431-1, L.2431-3 du code de la commande publique, d'une mission de maîtrise d'?uvre de base additionnée des études d'exécution et de synthèses et complétée des missions diagnostic et assistance à l'exploitation et à la maintenance des équipements techniques : DIAG-ESQ / APS / APD / PRO / EXE / SYNT / ACT / DET / SSI / AOR / GPA et assistance à l'exploitation et à la maintenance des équipements techniques. Réalisée en site occupé, l'opération vise, dans un premier temps, le dévoiement des réseaux secs et humides sur le futur terrain d'assiette du Pôle de Restauration Technologique,</v>
      </c>
      <c r="C356" t="str">
        <f>/MOBILIER</f>
        <v>/BTP</v>
      </c>
      <c r="D356" t="str">
        <v>/BTP</v>
      </c>
      <c r="E356" t="b">
        <v>0</v>
      </c>
      <c r="F356" t="str">
        <v/>
      </c>
      <c r="G356" t="b">
        <v>0</v>
      </c>
    </row>
    <row r="357">
      <c r="A357">
        <v>20661974</v>
      </c>
      <c r="B357" t="str">
        <v>Opération d'aménagement "Quartier de la Méditerranéenne" - concession d'aménagement - Agde (34300 La présente consultation a pour objet l'attribution d'un contrat de concession d'aménagement relatif à la réalisation d'une opération d'aménagement portant sur la requalification de la friche industrielle de la " Méditerranée " en un pôle urbain, de grande qualité, moteur de la revitalisation du centre-ville de Agde. L'Aménageur désigné assumera une part significative du risque économique de l'opération.</v>
      </c>
      <c r="C357" t="str">
        <v>/BTP</v>
      </c>
      <c r="D357" t="str">
        <v>/BTP</v>
      </c>
      <c r="E357" t="b">
        <v>1</v>
      </c>
      <c r="F357" t="str">
        <v/>
      </c>
      <c r="G357" t="b">
        <v>0</v>
      </c>
    </row>
    <row r="358">
      <c r="A358">
        <v>20582041</v>
      </c>
      <c r="B358" t="str">
        <v>Délégation de Service Public pour l'exploitation du réseau de transport : Libebus, Réseau des Bus de l'Etang étendu à Carry-le-Rouet, Sausset-Les-Pins et Châteauneuf-les-Martigues Le concessionnaire exploite à ses risques et périls le service de transports publics de voyageurs, les parkings relais et pôles d'échange sur le périmètre concédé et exécute toute prestation associée. Les services de transport concernés par la délégation de service public sont des lignes urbaines, périurbaines, interurbaines, scolaires et des transports à la demande. Ils comprennent l'ensemble des services actuellement exploités sous les appellations commerciales " Libébus " et " les Bus de l'Etang ", une partie des services exploités sous l'appellation commerciale " les Bus de la Côte-Bleue " . A titre indicatif</v>
      </c>
      <c r="C358" t="str">
        <f>/BTP</f>
        <v>/TRANSPORT</v>
      </c>
      <c r="D358" t="str">
        <v>/TRANSPORT</v>
      </c>
      <c r="E358" t="b">
        <v>0</v>
      </c>
      <c r="F358" t="str">
        <v/>
      </c>
      <c r="G358" t="b">
        <v>0</v>
      </c>
    </row>
    <row r="359">
      <c r="A359">
        <v>20634100</v>
      </c>
      <c r="B359" t="str">
        <v>Reconstruction de la CSD EUROPE à REIMS - Mission de Contrôle technique</v>
      </c>
      <c r="C359" t="str">
        <v>/BTP</v>
      </c>
      <c r="D359" t="str">
        <v>/BTP</v>
      </c>
      <c r="E359" t="b">
        <v>1</v>
      </c>
      <c r="F359" t="str">
        <v/>
      </c>
      <c r="G359" t="b">
        <v>0</v>
      </c>
    </row>
    <row r="360">
      <c r="A360">
        <v>20440829</v>
      </c>
      <c r="B360" t="str">
        <v>Concession de service public portant sur un réseau d'initiative publique satellitaire Le service public créé consiste dans un réseau d'initiative publique satellitaire permettant d'atteindre l'ensemble des zones qui ne seront pas, dans un premier temps ou définitivement, concernées par la mise en place du réseau fibre Ftth faisant l'objet d'une procédure de délégation de service public distincte.Ce réseau reposera sur :-une charge utile satellitaire, ou un " Iru " (indefeasible rights of use), soit acquise sur un ou plusieurs satellites déjà en orbite, soit sur un dispositif à lancer ;-un segment au sol qui permettra, sur l'ensemble du territoire de la Guyane et en particulier dans l'intérieur et les zones littorales peu denses :-la livraison des débits en gros aux opérateurs qui en font l</v>
      </c>
      <c r="C360" t="str">
        <v>/BTP</v>
      </c>
      <c r="D360" t="str">
        <v>/BTP</v>
      </c>
      <c r="E360" t="b">
        <v>1</v>
      </c>
      <c r="F360" t="str">
        <v/>
      </c>
      <c r="G360" t="b">
        <v>0</v>
      </c>
    </row>
    <row r="361">
      <c r="A361">
        <v>20559049</v>
      </c>
      <c r="B361" t="str">
        <v>Concours restreint de maîtrise d'oeuvre pour la construction d'un internat au lycée Jean Monnet à Libourne (33 Maîtrise d'oeuvre pour la construction d'un internat au lycée Jean Monnet à Libourne (33) comprenant une mission de base avec ESQ et VISA, des missions complémentaires: mission environnementale (ENV), mission SSI (SSI), mission traitement de la signalétique (TDS), mission réalisation d'une plaquette d'information ou de communication (PLQ), mission études de synthèse (SYN) et autre mission OPC. La surface à créer est d'environ 1 300 m2</v>
      </c>
      <c r="C361" t="str">
        <f>/ENVIRONNEMENT</f>
        <v>/BTP</v>
      </c>
      <c r="D361" t="str">
        <v>/ENVIRONNEMENT</v>
      </c>
      <c r="E361" t="b">
        <v>0</v>
      </c>
      <c r="F361" t="str">
        <v/>
      </c>
      <c r="G361" t="b">
        <v>0</v>
      </c>
    </row>
    <row r="362">
      <c r="A362">
        <v>20627625</v>
      </c>
      <c r="B362" t="str">
        <v>assistance à maitrise d'ouvrage pour la mise en oeuvre du projet" Transition Énergétique dans la Caraïbe" dans le cadre du programme de coopération territoriale Européenne interreg caraïbes le présent marché a pour objet la réalisation des prestations de coordination dans le cadre du projet Transition Énergétique dans la Caraïbe (T.E.C), sélectionné par le comité de sélection du programme interreg caraibes.à ce titre le prestataire sera chargé de piloter, d'animer et de coordonner le programme T.E.C</v>
      </c>
      <c r="C362" t="str">
        <f>/ENVIRONNEMENT</f>
        <v>/DROIT &amp; SOCIETE</v>
      </c>
      <c r="D362" t="str">
        <v>/COMMUNICATION</v>
      </c>
      <c r="E362" t="b">
        <v>0</v>
      </c>
      <c r="F362" t="str">
        <v/>
      </c>
      <c r="G362" t="b">
        <v>0</v>
      </c>
    </row>
    <row r="363">
      <c r="A363">
        <v>20440836</v>
      </c>
      <c r="B363" t="str">
        <v>Concession de service public portant sur un réseau d'initiative publique Ftth Le service public créé consiste dans un réseau d'initiative publique fibré de type Ftth permettant de desservir les principales zones urbaines du littoral ne bénéficiant pas d'un développement privé spontané.Ce futur réseau de la Guyane reposera sur l'aménagement des différentes plaques dans les communes pour lesquelles la densité permet d'envisager avec opportunité une desserte par la fibre. Les communes et écarts moins densément peuplés seront quant à eux desservis dans des conditions de très haut débit par le réseau d'initiative publique satellitaire (faisant l'objet d'une procédure de passation d'une délégation de service public distincte</v>
      </c>
      <c r="C363" t="str">
        <v>/BTP</v>
      </c>
      <c r="D363" t="str">
        <v>/BTP</v>
      </c>
      <c r="E363" t="b">
        <v>1</v>
      </c>
      <c r="F363" t="str">
        <v/>
      </c>
      <c r="G363" t="b">
        <v>0</v>
      </c>
    </row>
    <row r="364">
      <c r="A364">
        <v>20608464</v>
      </c>
      <c r="B364" t="str">
        <v>CONCOURS DE MAITRISE D'OEUVRE POUR LA CONSTRUCTION D'UN CENTRE D'INCENDIE ET DE SECOURS A LAGNY-SUR-MARNE - Angle avenue Bonnet et chemin de la grande voirie - 77400 Mission de maîtrise d'uvre pour la construction d'un nouveau centre d'incendie et de secours avec une cour de manoeuvre et une tour d'exercice. Concours restreint sur esquisse+. Les surfaces utiles à construire sont de 2 646 mètres carrés environ (sans les surfaces des extensions qui ne font pas l'objet de construction dans le cadre de l'opération) sur une parcelle foncière nue de 12 000 mètres carrés. Les surfaces des aménagements extérieurs à créer sont de 2 756 mètres carrés environ. Nombre de phase(s) : Sans objet Estimation prévisionnelle des travaux : 5,32 millions euros HT. Le présent marché est traité au forfait et à p</v>
      </c>
      <c r="C364" t="str">
        <v>/BTP</v>
      </c>
      <c r="D364" t="str">
        <v>/BTP</v>
      </c>
      <c r="E364" t="b">
        <v>1</v>
      </c>
      <c r="F364" t="str">
        <v/>
      </c>
      <c r="G364" t="b">
        <v>0</v>
      </c>
    </row>
    <row r="365">
      <c r="A365">
        <v>20691778</v>
      </c>
      <c r="B365" t="str">
        <v>Missions d'assistance à maîtrise d'ouvrage technique, juridique et économique des travaux de construction, de réhabilitation, de rénovation et d'aménagement du campus d'Hec Paris à Jouy-en-Josas Appel à candidature pour la réalisation des missions d'assistance à maîtrise d'ouvrage technique, juridique et économique des travaux de construction, de réhabilitation, de rénovation et d'aménagement du campus d'Hec Paris à Jouy-en-Josas</v>
      </c>
      <c r="C365" t="str">
        <v>/BTP</v>
      </c>
      <c r="D365" t="str">
        <v>/BTP</v>
      </c>
      <c r="E365" t="b">
        <v>1</v>
      </c>
      <c r="F365" t="str">
        <v/>
      </c>
      <c r="G365" t="b">
        <v>0</v>
      </c>
    </row>
    <row r="366">
      <c r="A366">
        <v>20579503</v>
      </c>
      <c r="B366" t="str">
        <v>Marché de Maîtrise d'oeuvre pour la rénovation globale du Lycée de Cachan (94 La consultation a pour objet de désigner une équipe de maîtrise d'oeuvrequi aura la charge de l'opération de rénovation globale du Lycée Cachan (94).Le lycée Cachan, regroupant les établissements Gustave Eiffel et Maximilien Sorre a été nouvellement fusionnés en un seul établissement général et technique. Cet établissement accueillant près de 2800 élèves n'a jamais connu de rénovation d'ensemble.L'organisation des bâtiments sur le terrain est encore marquée par les deux lycées :-Un bâtiment pour l'ancien lycée Maximilien-Sorre, (R+5)-Un bâtiment pour l'ancien lycée Gustave-Eiffel, (R+2/ R+3)-Des bâtiments démontables accueillant des salles banalisées-Le bâtiment Léonard-de-Vinci (R+1/ R+2)-Une annexe, appartenant</v>
      </c>
      <c r="C366" t="str">
        <v>/BTP</v>
      </c>
      <c r="D366" t="str">
        <v>/CULTURE</v>
      </c>
      <c r="E366" t="b">
        <v>0</v>
      </c>
      <c r="F366" t="str">
        <v/>
      </c>
      <c r="G366" t="b">
        <v>0</v>
      </c>
    </row>
    <row r="367" xml:space="preserve">
      <c r="A367">
        <v>20580005</v>
      </c>
      <c r="B367" t="str" xml:space="preserve">
        <v xml:space="preserve">Achat de prestations de services sylvicoles sur le Département 40
 Le présent marché a pour objet la réalisation de prestations d appui à maitrise d ouvrage et de maitrise d oeuvre et vise à réaliser une étude de faisabilité et une étude préalable pour l'aménagement global des sites du vivier et de cugne (40). Le présent marché a pour objet la réalisation de prestations d appui à maitrise d ouvrage et de maitrise d oeuvre et vise à réaliser une étude de faisabilité et une étude préalable pour l'aménagement global des sites du vivier et de cugne (40).</v>
      </c>
      <c r="C367" t="str">
        <v>/BTP</v>
      </c>
      <c r="D367" t="str">
        <v>/BTP</v>
      </c>
      <c r="E367" t="b">
        <v>1</v>
      </c>
      <c r="F367" t="str">
        <v/>
      </c>
      <c r="G367" t="b">
        <v>0</v>
      </c>
    </row>
    <row r="368">
      <c r="A368">
        <v>20640571</v>
      </c>
      <c r="B368" t="str">
        <v>fourniture et maintenance d'un progiciel métier de gestion de santé au travail. Quantités (fournitures et services), nature et étendue (travaux) : fourniture et maintenance d'un progiciel métier de gestion de santé au travail.</v>
      </c>
      <c r="C368" t="str">
        <v>/DROIT &amp; SOCIETE</v>
      </c>
      <c r="D368" t="str">
        <v>/DROIT &amp; SOCIETE</v>
      </c>
      <c r="E368" t="b">
        <v>1</v>
      </c>
      <c r="F368" t="str">
        <v/>
      </c>
      <c r="G368" t="b">
        <v>0</v>
      </c>
    </row>
    <row r="369">
      <c r="A369">
        <v>20618518</v>
      </c>
      <c r="B369" t="str">
        <v>mission de maitrise d'oeuvre pour l'aménagement de la rue bailly, l'impasse paul cézanne et la petite rue de l'ermitage à coulanges les nevers</v>
      </c>
      <c r="C369" t="str">
        <v>/BTP</v>
      </c>
      <c r="D369" t="str">
        <v>/BTP</v>
      </c>
      <c r="E369" t="b">
        <v>1</v>
      </c>
      <c r="F369" t="str">
        <v/>
      </c>
      <c r="G369" t="b">
        <v>0</v>
      </c>
    </row>
    <row r="370">
      <c r="A370">
        <v>20570364</v>
      </c>
      <c r="B370" t="str">
        <v xml:space="preserve">Concours restreint de maîtrise d'oeuvre sur Esquisse pour la démolition et la reconstruction d'un centre aquatique à LAMBESC (13) La création d'une emprise dédiée aux activités annuelles permanentes avec l'implantation d'un nouveau bâtiment accueil/vestiaires/sanitaires et une halle bassin couverte avec un bassin sportif de 25 mètres composé de 4 couloirs (25x10), profondeur 2 mètres (actuellement 0,80 à 2,00 m), utilisable toute l'année + une pataugeoire de 40 mètres carrés.-la réhabilitation d'une zone dédiée aux activités estivales à dimension familiale et éducative avec :1) un bassin d'été de 6 couloirs (25x15), profondeur variable de 1,10 m à 1,50 m ;2) l'aménagement des plages extérieures largement dimensionnées, en liaison directe avec le bassin couvert ; 3) la création d'un espace </v>
      </c>
      <c r="C370" t="str">
        <f>/ENVIRONNEMENT</f>
        <v>/BTP</v>
      </c>
      <c r="D370" t="str">
        <v>/ENVIRONNEMENT</v>
      </c>
      <c r="E370" t="b">
        <v>0</v>
      </c>
      <c r="F370" t="str">
        <v/>
      </c>
      <c r="G370" t="b">
        <v>0</v>
      </c>
    </row>
    <row r="371" xml:space="preserve">
      <c r="A371">
        <v>20532665</v>
      </c>
      <c r="B371" t="str" xml:space="preserve">
        <v xml:space="preserve">MT15 - Saint-Jean de Maurienne - VRD Cassin et Bastille Le marché consiste succinctement en la réalisation des études et travaux des VRD des secteurs Cassin et Bastille à Saint-Jean de Maurienne
Il s'agit principalement de la réalisation des études et travaux de:
- voirie: réalisation des voiries (rue René Cassin, rue de la Bastille, giratoire Bastille/Cassin, amorce barreau Sud de RD906, amorce de la rue Louis Sibué, amorce de la rue de l'Arc),
- génie civil de la base commune de chantier - partie voirie,
- réseaux associés,
- éclairage basse tension,
- ouvrage hydraulique de décharge Ouest Arvan,
- adaptation du passage souterrain existant en gare de Saint-Jean de Maurienne,
- travaux de démolitions de bâtiments ferroviaires:
- B002 brigade caténaire - magasin matière/outillage et local </v>
      </c>
      <c r="C371" t="str">
        <f>/STRUCTURE PRE-CONSTRUITE</f>
        <v>/BTP</v>
      </c>
      <c r="D371" t="str">
        <v>/BTP</v>
      </c>
      <c r="E371" t="b">
        <v>0</v>
      </c>
      <c r="F371" t="str">
        <v/>
      </c>
      <c r="G371" t="b">
        <v>0</v>
      </c>
    </row>
    <row r="372" xml:space="preserve">
      <c r="A372">
        <v>20625834</v>
      </c>
      <c r="B372" t="str" xml:space="preserve">
        <v xml:space="preserve">Électricité contrôle commande — domaine d'activité: travaux électriques sensibles (interventions sur les Centres nucléaires de production d'électricité EDF) Ces prestations concernent l'intervention sur les Centres nucléaires de production d'électricité (CNPE) d'EDF. Dans le système de qualification électricité et contrôle-commande, elles couvrent:
Le domaine d'activité: travaux électriques sensibles:
- compétence technique: intervention et raccordements en salle des commandes, armoires sensibles de contrôle commande et leurs périphériques,
- compétence technique: traversées électriques du bâtiment réacteur (concerne les interventions sur les barreaux hors contrôle d'étanchéité</v>
      </c>
      <c r="C372" t="str">
        <f>/INDUSTRIE</f>
        <v>/BTP</v>
      </c>
      <c r="D372" t="str">
        <v>/BTP</v>
      </c>
      <c r="E372" t="b">
        <v>0</v>
      </c>
      <c r="F372" t="str">
        <v/>
      </c>
      <c r="G372" t="b">
        <v>0</v>
      </c>
    </row>
    <row r="373" xml:space="preserve">
      <c r="A373">
        <v>20551665</v>
      </c>
      <c r="B373" t="str" xml:space="preserve">
        <v xml:space="preserve">Délégation de service public pour la conception, la réalisation, le financement et l'exploitation du réseau de chaleur de la ville de Salon de Provence La présente consultation a pour objet de confier à un délégataire, dans le cadre d'une délégation de service public de type concessif pour la conception, la réalisation, le financement et l'exploitation de centrale de production d'énergie et d'un réseau de chaleur sur la commune de Salon de Provence
Les principales caractéristiques des prestations demandées seront : L'objet de la concession est de reprendre et améliorer le réseau existant, adapter le site de production existant, réaliser de nouveaux ouvrages, dans un souci de diversification du mix énergétique, de diminution de la pollution atmosphérique et d'optimisation de l'exploitation </v>
      </c>
      <c r="C373" t="str">
        <v>/BTP</v>
      </c>
      <c r="D373" t="str">
        <v>/BTP</v>
      </c>
      <c r="E373" t="b">
        <v>1</v>
      </c>
      <c r="F373" t="str">
        <v/>
      </c>
      <c r="G373" t="b">
        <v>0</v>
      </c>
    </row>
    <row r="374" xml:space="preserve">
      <c r="A374">
        <v>20587749</v>
      </c>
      <c r="B374" t="str" xml:space="preserve">
        <v xml:space="preserve">C4558P0460 — Protections passives tornades TRI Le présent marché consisterait à renforcer la robustesse des équipements noyau dur contre les agressions climatiques extrêmes, tornade de niveau EF3 maximum sur le site de Tricastin, selon l'opportunité certaines cibles pourraient être protégées par des dispositifs robustes à une tornades EF4 ou EF2 lorsque que cela serait nécessaire.
L'objet de la prestation est la fourniture et le montage de structures de protection contre les effets de la tornade de niveau EF3 maximum sur le site de Tricastin.
Le principe de protection serait la mise en place d'écrans qualifiés pour stopper les projectiles générés par la tornade. Ces écrans (filets, caillebotis, tôles.) seraient supportés par des structures métalliques. Les structures métalliques support se</v>
      </c>
      <c r="C374" t="str">
        <v>/BTP</v>
      </c>
      <c r="D374" t="str">
        <v>/BTP</v>
      </c>
      <c r="E374" t="b">
        <v>1</v>
      </c>
      <c r="F374" t="str">
        <v/>
      </c>
      <c r="G374" t="b">
        <v>0</v>
      </c>
    </row>
    <row r="375" xml:space="preserve">
      <c r="A375">
        <v>20180036</v>
      </c>
      <c r="B375" t="str" xml:space="preserve">
        <v xml:space="preserve">mission de programmation architecturale, scénographique et paysagère de l'arsenal de Rochefort les prestations font l'objet de 2 tranches définies comme suit :
- tranche ferme : étude pré-opérationnelle et opérationnelle du projet
- tranche optionnelle : Assistance à maîtrise d'ouvrage dans le cadre de l'organisation et du suivi de la consultation de maîtrise d'oeuvre.
le marché est divisé en 5 phases définies comme suit :
- tranche ferme :
Phase no 1 : Analyse du contexte et collecte des besoins
phase no 2 : Étude de faisabilité / pré-programme
phase no 3 : Écriture du programme technique détaillé des bâtiments et de l'espace public
- tranche optionnelle no 1 :
Phase no 1 : Assistance pour la consultation de la maîtrise d'oeuvre
phase no 2 : Suivi pour l'adéquation des études de maîtrise </v>
      </c>
      <c r="C375" t="str">
        <f>/CULTURE</f>
        <v>/BTP</v>
      </c>
      <c r="D375" t="str">
        <v>/BTP</v>
      </c>
      <c r="E375" t="b">
        <v>0</v>
      </c>
      <c r="F375" t="str">
        <v/>
      </c>
      <c r="G375" t="b">
        <v>0</v>
      </c>
    </row>
    <row r="376">
      <c r="A376">
        <v>20617468</v>
      </c>
      <c r="B376" t="str">
        <v>FOURNITURE ET LIVRAISON DE PEINTURE ROUTIERE -PROGRAMME 2020</v>
      </c>
      <c r="C376" t="str">
        <v>/BTP</v>
      </c>
      <c r="D376" t="str">
        <v>/BTP</v>
      </c>
      <c r="E376" t="b">
        <v>1</v>
      </c>
      <c r="F376" t="str">
        <v/>
      </c>
      <c r="G376" t="b">
        <v>0</v>
      </c>
    </row>
    <row r="377" xml:space="preserve">
      <c r="A377">
        <v>20632190</v>
      </c>
      <c r="B377" t="str" xml:space="preserve">
        <v xml:space="preserve">ASSURANCE DES PRESTATIONS STATUTAIRES SOUSCRIPTION DES CONTRATS D'ASSURANCES POUR LA VILLE DE SAINT OME
LE CANDIDAT DEVRA IMPÉRATIVEMENT RÉPONDRE A L'OFFRE DE BASE, A LA VARIANTE IMPOSÉE AINSI QU'AUX PRESTATIONS SUPPLÉMENTAIRES ÉVENTUELLES- PRESTATION SUPPLÉMENTAIRE No 1 : LONGUE MALADIE / MALADIE LONGUE DURÉE- PRESTATION SUPPLÉMENTAIRE No 2 : MATERNITÉ- PRESTATION SUPPLÉMENTAIRE No 3 : MALADIE ORDINAIRE</v>
      </c>
      <c r="C377" t="str">
        <v>/ASSURANCE</v>
      </c>
      <c r="D377" t="str">
        <v>/ASSURANCE</v>
      </c>
      <c r="E377" t="b">
        <v>1</v>
      </c>
      <c r="F377" t="str">
        <v/>
      </c>
      <c r="G377" t="b">
        <v>0</v>
      </c>
    </row>
    <row r="378">
      <c r="A378">
        <v>20504784</v>
      </c>
      <c r="B378" t="str">
        <v>REFECTION DE COUVERTURE SUR 83 LOGEMENTS SITE DE CHEVREUX A SOISSONS</v>
      </c>
      <c r="C378" t="str">
        <v>/BTP</v>
      </c>
      <c r="D378" t="str">
        <v>/BTP</v>
      </c>
      <c r="E378" t="b">
        <v>1</v>
      </c>
      <c r="F378" t="str">
        <v/>
      </c>
      <c r="G378" t="b">
        <v>0</v>
      </c>
    </row>
    <row r="379">
      <c r="A379">
        <v>20291703</v>
      </c>
      <c r="B379" t="str">
        <v>MISSION DE MAITRISE D'OEUVRE POUR LA RÉALISATION D'UN ESPACE D ACCUEIL SPORTIF MULTIFONCTIONNEL DANS L'ENSEMBLE SPORTIF CHARLES DE GAULLE</v>
      </c>
      <c r="C379" t="str">
        <v>/BTP</v>
      </c>
      <c r="D379" t="str">
        <v>/BTP</v>
      </c>
      <c r="E379" t="b">
        <v>1</v>
      </c>
      <c r="F379" t="str">
        <v/>
      </c>
      <c r="G379" t="b">
        <v>0</v>
      </c>
    </row>
    <row r="380">
      <c r="A380">
        <v>20483999</v>
      </c>
      <c r="B380" t="str">
        <v>Audit-conseil et accompagnement Systèmes d'information et parc impression Audit-Conseil et accompagnement systèmes d'information et parc impression</v>
      </c>
      <c r="C380" t="str">
        <f>/INFORMATIQUE</f>
        <v>/EDITION</v>
      </c>
      <c r="D380" t="str">
        <v>/DROIT &amp; SOCIETE</v>
      </c>
      <c r="E380" t="b">
        <v>0</v>
      </c>
      <c r="F380" t="str">
        <v/>
      </c>
      <c r="G380" t="b">
        <v>0</v>
      </c>
    </row>
    <row r="381" xml:space="preserve">
      <c r="A381">
        <v>20470954</v>
      </c>
      <c r="B381" t="str" xml:space="preserve">
        <v xml:space="preserve">Marché de maîtrise d'oeuvre pour la reconstruction des locaux du Syndicat Départemental d'Energies de l'Ariège (SDE09) L'équipe de maîtrise d'oeuvre devra s'attacher, suite au sinistre incendie subi par le bâtiment principal du SDE09 le 26 juin 2018, à proposer une reconstruction les locaux en tenant compte des rapports de diagnostics produit par plusieurs bureaux de contrôle et de quelques modifications à apporter la configuration initiale du bâtiment.
Enveloppe prévisionnelle des travaux fixée par le maître d'ouvrage : 1 000 000 euros HT
Valeur estimé hors TVA : 1 000 000,00 euros</v>
      </c>
      <c r="C381" t="str">
        <f>/BTP</f>
        <v>/ENVIRONNEMENT</v>
      </c>
      <c r="D381" t="str">
        <v>/BTP</v>
      </c>
      <c r="E381" t="b">
        <v>0</v>
      </c>
      <c r="F381" t="str">
        <v/>
      </c>
      <c r="G381" t="b">
        <v>0</v>
      </c>
    </row>
    <row r="382">
      <c r="A382">
        <v>20601128</v>
      </c>
      <c r="B382" t="str">
        <v>Services d'hébergement et d'exploitation de la plate-forme technique du système d'information et du site internet de la Ville de. Services d'hébergement et d'exploitation de la plate-forme technique du système d'information et du site internet de la Ville de Marseille Services d'hébergement et d'exploitation de la plate-forme technique du système d'information et du site internet de la Ville de Marseille</v>
      </c>
      <c r="C382" t="str">
        <v>/INFORMATIQUE</v>
      </c>
      <c r="D382" t="str">
        <v>/INFORMATIQUE</v>
      </c>
      <c r="E382" t="b">
        <v>1</v>
      </c>
      <c r="F382" t="str">
        <v/>
      </c>
      <c r="G382" t="b">
        <v>0</v>
      </c>
    </row>
    <row r="383" xml:space="preserve">
      <c r="A383">
        <v>20511000</v>
      </c>
      <c r="B383" t="str" xml:space="preserve">
        <v xml:space="preserve">Reconstruction de l'ouvrage d'art sur la ravine des Gregues/RN 2 entrée ouest de Saint-Joseph Reconstruction de l'ouvrage d'art sur la ravine des Gregues/RN 2 entrée ouest de Saint-Joseph - les travaux consistent à:
- la destruction complète de l'ouvrage existant,
- le recalibrage de la ravine des grègues sur une vingtaine de mètres de part et d'autre de l'ouvrage,
- la réalisation d'un nouvel ouvrage de franchissement de la ravine des Grègues par la RN 2, pour les 2 sens de circulation (Nord/Sud et Sud/Nord), de 14,56 m de largeur totale dont 2 trottoirs de 1,50 m de largeur,
- la reprise des voiries et réseaux sur environ 130 ml,
- la circulation devra être obligatoirement maintenue durant les travaux dans les 2 sens de circulation par le biais d'une déviation provisoire
 travaux prépar</v>
      </c>
      <c r="C383" t="str">
        <v>/BTP</v>
      </c>
      <c r="D383" t="str">
        <v>/BTP</v>
      </c>
      <c r="E383" t="b">
        <v>1</v>
      </c>
      <c r="F383" t="str">
        <v/>
      </c>
      <c r="G383" t="b">
        <v>0</v>
      </c>
    </row>
    <row r="384">
      <c r="A384">
        <v>20535428</v>
      </c>
      <c r="B384" t="str">
        <v>Modernisation des moyens techniques AFIS de l'aérodrome de Saint-Barthélemy</v>
      </c>
      <c r="C384" t="str">
        <v>/AERONAUTIQUE-SPATIAL-NAVAL</v>
      </c>
      <c r="D384" t="str">
        <v>/BTP</v>
      </c>
      <c r="E384" t="b">
        <v>0</v>
      </c>
      <c r="F384" t="str">
        <v/>
      </c>
      <c r="G384" t="b">
        <v>0</v>
      </c>
    </row>
    <row r="385" xml:space="preserve">
      <c r="A385">
        <v>20605612</v>
      </c>
      <c r="B385" t="str" xml:space="preserve">
        <v xml:space="preserve">Halles municipales de Béziers - Réfection de la toiture Halles municipales de Béziers - Réfection de la toiture.
Le présent lot comprend tous les travaux de couverture, de réseaux divers, ainsi que la fourniture et la mise en oeuvre de tous les matériaux et matériels nécessaires à la réalisation du projet, en particulier les travaux suivants :
- Installation de chantier
- Mise en place d'une tour d'échafaudage
- Fourniture et pose de crochets ligne de vie
- Fourniture et pose d'échelle d'accès
- Reprise des joints d'étanchéité
- Création de trop plein
- Fourniture et pose de gouttière zinc
- Fourniture et pose d'éléments de zinguerie
- Nettoyage du chantier</v>
      </c>
      <c r="C385" t="str">
        <f>/HYGIENE TECHNIQUE</f>
        <v>/BTP</v>
      </c>
      <c r="D385" t="str">
        <v>/BTP</v>
      </c>
      <c r="E385" t="b">
        <v>0</v>
      </c>
      <c r="F385" t="str">
        <v/>
      </c>
      <c r="G385" t="b">
        <v>0</v>
      </c>
    </row>
    <row r="386">
      <c r="A386">
        <v>19964035</v>
      </c>
      <c r="B386" t="str">
        <v>Aménagement de la rue du Bois Joli Lot unique : VRD</v>
      </c>
      <c r="C386" t="str">
        <v>/BTP</v>
      </c>
      <c r="D386" t="str">
        <v>/BTP</v>
      </c>
      <c r="E386" t="b">
        <v>1</v>
      </c>
      <c r="F386" t="str">
        <v/>
      </c>
      <c r="G386" t="b">
        <v>0</v>
      </c>
    </row>
    <row r="387">
      <c r="A387">
        <v>20216066</v>
      </c>
      <c r="B387" t="str">
        <v>Aménagement d'un mini-giratoire et création de chicanes, rue Eugène DORLET</v>
      </c>
      <c r="C387" t="str">
        <v>/BTP</v>
      </c>
      <c r="D387" t="str">
        <v>/BTP</v>
      </c>
      <c r="E387" t="b">
        <v>1</v>
      </c>
      <c r="F387" t="str">
        <v/>
      </c>
      <c r="G387" t="b">
        <v>0</v>
      </c>
    </row>
    <row r="388">
      <c r="A388">
        <v>20400666</v>
      </c>
      <c r="B388" t="str">
        <v>la construction d'une boulangerie</v>
      </c>
      <c r="C388" t="str">
        <v>/BTP</v>
      </c>
      <c r="D388" t="str">
        <v>/BTP</v>
      </c>
      <c r="E388" t="b">
        <v>1</v>
      </c>
      <c r="F388" t="str">
        <v/>
      </c>
      <c r="G388" t="b">
        <v>0</v>
      </c>
    </row>
    <row r="389">
      <c r="A389">
        <v>19919599</v>
      </c>
      <c r="B389" t="str">
        <v>Programme de rénovation thermique dans les écoles - Remplacement de menuiseries extérieures Programme de rénovation thermique dans les écoles - Remplacement de menuiseries extérieures</v>
      </c>
      <c r="C389" t="str">
        <v>/BTP</v>
      </c>
      <c r="D389" t="str">
        <v>/BTP</v>
      </c>
      <c r="E389" t="b">
        <v>1</v>
      </c>
      <c r="F389" t="str">
        <v/>
      </c>
      <c r="G389" t="b">
        <v>0</v>
      </c>
    </row>
    <row r="390">
      <c r="A390">
        <v>20280795</v>
      </c>
      <c r="B390" t="str">
        <v>FOURNITURE ET LIVRAISON DE FOURNITURES ADMINISTRATIVES</v>
      </c>
      <c r="C390" t="str">
        <v>/BUREAUTIQUE</v>
      </c>
      <c r="D390" t="str">
        <v>/BUREAUTIQUE</v>
      </c>
      <c r="E390" t="b">
        <v>1</v>
      </c>
      <c r="F390" t="str">
        <v/>
      </c>
      <c r="G390" t="b">
        <v>0</v>
      </c>
    </row>
    <row r="391">
      <c r="A391">
        <v>20558619</v>
      </c>
      <c r="B391" t="str">
        <v>procédure adaptée pour marché d'Architecte conseil - Assistant à Maîtrise d'Ouvrage</v>
      </c>
      <c r="C391" t="str">
        <v>/BTP</v>
      </c>
      <c r="D391" t="str">
        <v>/BTP</v>
      </c>
      <c r="E391" t="b">
        <v>1</v>
      </c>
      <c r="F391" t="str">
        <v/>
      </c>
      <c r="G391" t="b">
        <v>0</v>
      </c>
    </row>
    <row r="392">
      <c r="A392">
        <v>20029365</v>
      </c>
      <c r="B392" t="str">
        <v>EXPLOITATION DE LA CRECHE MULTI-ACCUEIL ET DU RAM</v>
      </c>
      <c r="C392" t="str">
        <v>/BTP</v>
      </c>
      <c r="D392" t="str">
        <v>/BTP</v>
      </c>
      <c r="E392" t="b">
        <v>1</v>
      </c>
      <c r="F392" t="str">
        <v/>
      </c>
      <c r="G392" t="b">
        <v>0</v>
      </c>
    </row>
    <row r="393">
      <c r="A393">
        <v>19801204</v>
      </c>
      <c r="B393" t="str">
        <v>MAINTENANCE DE L'ECLAIRAGE PUBLIC SUR LA COMMUNE DE BIGUGLIA</v>
      </c>
      <c r="C393" t="str">
        <v>/BTP</v>
      </c>
      <c r="D393" t="str">
        <v>/BTP</v>
      </c>
      <c r="E393" t="b">
        <v>1</v>
      </c>
      <c r="F393" t="str">
        <v/>
      </c>
      <c r="G393" t="b">
        <v>0</v>
      </c>
    </row>
    <row r="394" xml:space="preserve">
      <c r="A394">
        <v>19901759</v>
      </c>
      <c r="B394" t="str" xml:space="preserve">
        <v xml:space="preserve">Fourniture et livraison d'une tondeuse autoportée avec broyeur à fléaux tondeuse autoportée broyeur à fléaux homologuée route.
Quantités : une unitamp;eacute; solution de base et variante obligatoire cabine climatisamp;eacute;e</v>
      </c>
      <c r="C394" t="str">
        <v>/TRANSPORT</v>
      </c>
      <c r="D394" t="str">
        <v>/TRANSPORT</v>
      </c>
      <c r="E394" t="b">
        <v>1</v>
      </c>
      <c r="F394" t="str">
        <v/>
      </c>
      <c r="G394" t="b">
        <v>0</v>
      </c>
    </row>
    <row r="395">
      <c r="A395">
        <v>19914028</v>
      </c>
      <c r="B395" t="str">
        <v>Accord cadre mono-attributaire de maintenance et de travaux d'extension des installations de vidéo-protection de la Commune de Berre l'Etang La présente consultation s?inscrit dans le projet de maintenance et d'évolution du système de vidéo protection de la Commune de Berre l'Etang.Le Titulaire a une obligation de résultat et doit assurer en permanence un parfait fonctionnement du dispositif.Il comprend les phases de maintenance et d'évolution du dispositif.Conformément aux articles 78, 79 et 80 du Décret no 2016-360 du 25 mars 2016 (DMP 2016), l'accord-cadre pourra donner lieu à :1) l'émission de bons de commande pour les prestations prévues par le Cahier des Clauses Techniques Particulières (CCTP) et inscrites au Bordereau des Prix Unitaires (BPU) de l'accord-cadre.2) la conclusion de ma</v>
      </c>
      <c r="C395" t="str">
        <v>/BTP</v>
      </c>
      <c r="D395" t="str">
        <v>/BTP</v>
      </c>
      <c r="E395" t="b">
        <v>1</v>
      </c>
      <c r="F395" t="str">
        <v/>
      </c>
      <c r="G395" t="b">
        <v>0</v>
      </c>
    </row>
    <row r="396">
      <c r="A396">
        <v>20127292</v>
      </c>
      <c r="B396" t="str">
        <v>Réhabilitation et sécurisation des réseaux d'assainissement des eaux usées et d'eau potable sur la commune de Escoville</v>
      </c>
      <c r="C396" t="str">
        <v>/BTP</v>
      </c>
      <c r="D396" t="str">
        <v>/BTP</v>
      </c>
      <c r="E396" t="b">
        <v>1</v>
      </c>
      <c r="F396" t="str">
        <v/>
      </c>
      <c r="G396" t="b">
        <v>0</v>
      </c>
    </row>
    <row r="397">
      <c r="A397">
        <v>20276703</v>
      </c>
      <c r="B397" t="str">
        <v>REFECTION DE LA VOIRIE DU LOTISSEMENT LES HAUTS DE BIGUGLIA 2</v>
      </c>
      <c r="C397" t="str">
        <v>/BTP</v>
      </c>
      <c r="D397" t="str">
        <v>/BTP</v>
      </c>
      <c r="E397" t="b">
        <v>1</v>
      </c>
      <c r="F397" t="str">
        <v/>
      </c>
      <c r="G397" t="b">
        <v>0</v>
      </c>
    </row>
    <row r="398" xml:space="preserve">
      <c r="A398">
        <v>19924890</v>
      </c>
      <c r="B398" t="str" xml:space="preserve">
        <v xml:space="preserve">Concession de services de gestion d'équipements d'accueil touristique du Col de la Schlucht La présente consultation a pour objet l'attribution d'un contrat de concession de services de gestion de différents équipements à vocation touristique implantés par le Département au sommet du Col de la Schlucht. Si le Département a créé sur place une opération d'ensemble qui présente les caractères d'un service public, le contrat objet de la consultation n'a pas vocation à faire gérer un service public par l'opérateur retenu et n'est donc pas une concession de service public
La concession est mise en oeuvre et exécutée en prenant prioritairement en compte les éléments spécifiques du site :- situation dans le périmètre du site inscrit Schlucht-Hohneck- intégration dans la procédure Natura 2000- prox</v>
      </c>
      <c r="C398" t="str">
        <v>/BTP</v>
      </c>
      <c r="D398" t="str">
        <v>/BTP</v>
      </c>
      <c r="E398" t="b">
        <v>1</v>
      </c>
      <c r="F398" t="str">
        <v/>
      </c>
      <c r="G398" t="b">
        <v>0</v>
      </c>
    </row>
    <row r="399">
      <c r="A399">
        <v>20580413</v>
      </c>
      <c r="B399" t="str">
        <v>diagnostics techniques et financiers d'immeubles présumés insalubres et contrôles après travaux élaboration de diagnostics techniques et financiers d'immeubles présumés insalubres et contrôles après travaux</v>
      </c>
      <c r="C399" t="str">
        <v>/BTP</v>
      </c>
      <c r="D399" t="str">
        <v>/BTP</v>
      </c>
      <c r="E399" t="b">
        <v>1</v>
      </c>
      <c r="F399" t="str">
        <v/>
      </c>
      <c r="G399" t="b">
        <v>0</v>
      </c>
    </row>
    <row r="400">
      <c r="A400">
        <v>20303575</v>
      </c>
      <c r="B400" t="str">
        <v>FOURNITURE ET LIVRAISON PRESTATIONS ALIMENTAIRES ECOLES - ALSH- RESIDENCE AUTONOMIE fourniture en liaison froide des repas de 7 cantines scolaires et mise à disposition d'un cuisinier pour préparation sur place des repas de la résidence autonomie et de l'ALSH représentant un total de 117 000 repas par an</v>
      </c>
      <c r="C400" t="str">
        <v>/RESTAURATION</v>
      </c>
      <c r="D400" t="str">
        <v>/RESTAURATION</v>
      </c>
      <c r="E400" t="b">
        <v>1</v>
      </c>
      <c r="F400" t="str">
        <v/>
      </c>
      <c r="G400" t="b">
        <v>0</v>
      </c>
    </row>
    <row r="401">
      <c r="A401">
        <v>20363016</v>
      </c>
      <c r="B401" t="str">
        <v>Réalisation d'installation de production d'électricité photovoltaïque</v>
      </c>
      <c r="C401" t="str">
        <v>/BTP</v>
      </c>
      <c r="D401" t="str">
        <v>/BTP</v>
      </c>
      <c r="E401" t="b">
        <v>1</v>
      </c>
      <c r="F401" t="str">
        <v/>
      </c>
      <c r="G401" t="b">
        <v>0</v>
      </c>
    </row>
    <row r="402">
      <c r="A402">
        <v>19914437</v>
      </c>
      <c r="B402" t="str">
        <v>fourniture de produits de nettoyage et de désinfection de lieux publics extérieurs</v>
      </c>
      <c r="C402" t="str">
        <v>/HYGIENE TECHNIQUE</v>
      </c>
      <c r="D402" t="str">
        <v>/HYGIENE</v>
      </c>
      <c r="E402" t="b">
        <v>0</v>
      </c>
      <c r="F402" t="str">
        <v/>
      </c>
      <c r="G402" t="b">
        <v>0</v>
      </c>
    </row>
    <row r="403">
      <c r="A403">
        <v>19930977</v>
      </c>
      <c r="B403" t="str">
        <v>TRAVAUX DE REALIMENTATION DU COMPLEXE SPORTIF A SAINTOMER. LE MARCHE SE DECOMPOSE EN 2 TRANCHES : -1 TRANCHE FERME EN 2019 -1 TRANCHE CONDITIONNELLE EN 2020 UNE VISITE DE SITE COMMUNE ET OBLIGATOIRE EST ORGANISEE LE 18 AVRIL 2019 A 14H</v>
      </c>
      <c r="C403" t="str">
        <v>/BTP</v>
      </c>
      <c r="D403" t="str">
        <v>/BTP</v>
      </c>
      <c r="E403" t="b">
        <v>1</v>
      </c>
      <c r="F403" t="str">
        <v/>
      </c>
      <c r="G403" t="b">
        <v>0</v>
      </c>
    </row>
    <row r="404">
      <c r="A404">
        <v>20265018</v>
      </c>
      <c r="B404" t="str">
        <v>réalisation d'une étude de faisabilité pour la construction d'un bâtiment durable en bois local avec utilisation de matériaux biosourcés</v>
      </c>
      <c r="C404" t="str">
        <f>/ENVIRONNEMENT</f>
        <v>/BTP</v>
      </c>
      <c r="D404" t="str">
        <v>/DROIT &amp; SOCIETE</v>
      </c>
      <c r="E404" t="b">
        <v>0</v>
      </c>
      <c r="F404" t="str">
        <v/>
      </c>
      <c r="G404" t="b">
        <v>0</v>
      </c>
    </row>
    <row r="405" xml:space="preserve">
      <c r="A405">
        <v>19839319</v>
      </c>
      <c r="B405" t="str" xml:space="preserve">
        <v xml:space="preserve">ENLEVEMENT ET TRANSPORT DE RESIDUS VEGETAUX AU PROFIT DE PERSONNES DEMUNIES DE MOYEN DE TRANSPORT La consultation porte sur la mise en place d'un service d'enlèvement et de transport de résidus végétaux au profit de personnes démunies de moyen de transport
Le prestataire retenu devra :
 stocker les sacs fournis par la Personne Publique Contractante ;
 assurer, en qualité de mandataire de la Ville de CUCQ, la commercialisation, la mise à disposition et fa collecte du produit de la vente des sacs aux usagers de la commune de CUCQ;
- rétrocéder à la Personne Publique Contractante l'intégralité des montants ainsi réceptionnés ;
 collecter en porte à porte les déchets végétaux, du 1er avril 2019 au 31 mars 2020 selon les fréquences indiquées dans l'article V</v>
      </c>
      <c r="C405" t="str">
        <v>/DECHETS</v>
      </c>
      <c r="D405" t="str">
        <v>/DECHETS</v>
      </c>
      <c r="E405" t="b">
        <v>1</v>
      </c>
      <c r="F405" t="str">
        <v/>
      </c>
      <c r="G405" t="b">
        <v>0</v>
      </c>
    </row>
    <row r="406">
      <c r="A406">
        <v>20122404</v>
      </c>
      <c r="B406" t="str">
        <v>LOCATION DE FONTAINE A EAU ET FOURNITURE DE BONBONNES ET CONSOMMABLES POUR LES SERVICES MUNICIPAUX</v>
      </c>
      <c r="C406" t="str">
        <v>/RESTAURATION</v>
      </c>
      <c r="D406" t="str">
        <v>/RESTAURATION</v>
      </c>
      <c r="E406" t="b">
        <v>1</v>
      </c>
      <c r="F406" t="str">
        <v/>
      </c>
      <c r="G406" t="b">
        <v>0</v>
      </c>
    </row>
    <row r="407">
      <c r="A407">
        <v>20276699</v>
      </c>
      <c r="B407" t="str">
        <v>Marché de prestations de service pour le nettoyage et l'entretien du centre aqualudique de Rivéa Janvier 2020 -décembre 2023 La présente consultation concerne un marché public de service pour le nettoyage et l'entretien du centre aqualudique de Rivéa Le centre aqualudique de Rivéa a été réalisé sous la maîtrise d'ouvrage de la Communauté Communes Ardenne Rives de Meuse Il est ouvert depuis le 5 août 2006 Le site comprend divers espaces fonctionnels définis ci-après l'accueil ; -la halle bassins ; -les plages ; -des vestiaires ; -un espace club forme au rez-de-chaussée ; -un espace " Forme / bien-être " vitré, doté d'équipements pour la pratique d'activités sportives en salle ; -un bowling de six pistes avec salle de jeux ; -des sanitaires ; -des bureaux ; -des espaces extérieurs compris da</v>
      </c>
      <c r="C407" t="str">
        <v>/HYGIENE TECHNIQUE</v>
      </c>
      <c r="D407" t="str">
        <v>/BTP</v>
      </c>
      <c r="E407" t="b">
        <v>0</v>
      </c>
      <c r="F407" t="str">
        <v/>
      </c>
      <c r="G407" t="b">
        <v>0</v>
      </c>
    </row>
    <row r="408">
      <c r="A408">
        <v>19854320</v>
      </c>
      <c r="B408" t="str">
        <v>GESTION ET SUPERVISION DU STATIONNEMENT DE COURTE DUREE A SAINT-OMER</v>
      </c>
      <c r="C408" t="str">
        <v>/BTP</v>
      </c>
      <c r="D408" t="str">
        <v>/BTP</v>
      </c>
      <c r="E408" t="b">
        <v>1</v>
      </c>
      <c r="F408" t="str">
        <v/>
      </c>
      <c r="G408" t="b">
        <v>0</v>
      </c>
    </row>
    <row r="409">
      <c r="A409">
        <v>20575253</v>
      </c>
      <c r="B409" t="str">
        <v>Travaux de réfection de chaussée boulevard de Berck (entre la rue de Lille et l'avenue de Merlimont</v>
      </c>
      <c r="C409" t="str">
        <v>/BTP</v>
      </c>
      <c r="D409" t="str">
        <v>/BTP</v>
      </c>
      <c r="E409" t="b">
        <v>1</v>
      </c>
      <c r="F409" t="str">
        <v/>
      </c>
      <c r="G409" t="b">
        <v>0</v>
      </c>
    </row>
    <row r="410">
      <c r="A410">
        <v>20157475</v>
      </c>
      <c r="B410" t="str">
        <v>Fournitures de colis de Noel pour les personnes âgées de la commune de Gèmenos fournitures de colis solo et couples minimum annuel 300 colis couples/400 colis solo maximum annuel : 400 colis couples/500 colis solo</v>
      </c>
      <c r="C410" t="str">
        <v>/ALIMENTATION</v>
      </c>
      <c r="D410" t="str">
        <v>/ALIMENTATION</v>
      </c>
      <c r="E410" t="b">
        <v>1</v>
      </c>
      <c r="F410" t="str">
        <v/>
      </c>
      <c r="G410" t="b">
        <v>0</v>
      </c>
    </row>
    <row r="411">
      <c r="A411">
        <v>20190577</v>
      </c>
      <c r="B411" t="str">
        <v>CONCOURS DE MAITRISE D'OeUVRE POUR LA MISE EN OeUVRE DU TCSP BUS SUR LA COMMUNE DE SAINT-PIERRE - ENTREE EST SAINT-PIERRE - RÉALISATION D'UN P+R EN OUVRAGE - ZAC OI - SAINT PIERRE le projet faisant l'objet du concours de maitrise d'oeuvre porte sur la conception et la réalisation d'un parc relais en ouvrage destiné à améliorer le report modal entre les véhicules particuliers et les transports en commun. le parking relais est un ouvrage de 5 niveaux (1 niveau souterrain, 1 rez-de-chaussée et 3 étages en élévation) soit une capacité estimée de 600 places qui sera un signal architectural fort alliant modernité, respect du contexte architectural environnement, confort et développement durable. Chacun des niveaux proposera une capacité d'environ 120 places. Le montant total des travaux est esti</v>
      </c>
      <c r="C411" t="str">
        <f>/ENVIRONNEMENT</f>
        <v>/BTP</v>
      </c>
      <c r="D411" t="str">
        <v>/BTP</v>
      </c>
      <c r="E411" t="b">
        <v>0</v>
      </c>
      <c r="F411" t="str">
        <v/>
      </c>
      <c r="G411" t="b">
        <v>0</v>
      </c>
    </row>
    <row r="412">
      <c r="A412">
        <v>20410952</v>
      </c>
      <c r="B412" t="str">
        <v>mandat de maîtrise d'ouvrage pour la construction d'une résidence senior à Cébazat et pour les locaux du SISPA. mandat de maitrise d'ouvrage pour la construction d'une résidence avec services à l'attention des seniors et des locaux du SISPA sur la commune de Cébazat</v>
      </c>
      <c r="C412" t="str">
        <v>/BTP</v>
      </c>
      <c r="D412" t="str">
        <v>/BTP</v>
      </c>
      <c r="E412" t="b">
        <v>1</v>
      </c>
      <c r="F412" t="str">
        <v/>
      </c>
      <c r="G412" t="b">
        <v>0</v>
      </c>
    </row>
    <row r="413">
      <c r="A413">
        <v>20226569</v>
      </c>
      <c r="B413" t="str">
        <v>Fourniture d'un fourgon L1H1 5ème consultation 2019 AC véhicules légers à moteur thermique</v>
      </c>
      <c r="C413" t="str">
        <v>/TRANSPORT</v>
      </c>
      <c r="D413" t="str">
        <v>/TRANSPORT</v>
      </c>
      <c r="E413" t="b">
        <v>1</v>
      </c>
      <c r="F413" t="str">
        <v/>
      </c>
      <c r="G413" t="b">
        <v>0</v>
      </c>
    </row>
    <row r="414">
      <c r="A414">
        <v>20479553</v>
      </c>
      <c r="B414" t="str">
        <v>Réalisation d'études d'un suivi de l'impact environnemental du projet de Pôle Agricole</v>
      </c>
      <c r="C414" t="str">
        <v>/ENVIRONNEMENT</v>
      </c>
      <c r="D414" t="str">
        <v>/ENVIRONNEMENT</v>
      </c>
      <c r="E414" t="b">
        <v>1</v>
      </c>
      <c r="F414" t="str">
        <v/>
      </c>
      <c r="G414" t="b">
        <v>0</v>
      </c>
    </row>
    <row r="415">
      <c r="A415">
        <v>20623083</v>
      </c>
      <c r="B415" t="str">
        <v>Assistance à maîtrise d'ouvrage en vue de la préparation de la programmation FEDER-FSE+ en ILE-DE FRANCE 2021-2027 Assistance à maîtrise d'ouvrage en vue de la préparation de la programmation FEDER-FSE+ en ILE-DE FRANCE 2021-2027 Dans le cadre de la préparation des programmes 2021-2027, le titulaire aura une mission d'assistance de la Région Ile-de-France en vue de l'élaboration du programme régional FEDER/FSE+ pour la période 2021-2027 et ses études relatives : le diagnostic territorial et sa matrice AFOM.La mission est prévue en 2 phases :Phase 1 : Diagnostic et études préalables à la rédaction du programme 2021-2027Phase 2 : Appui à la conception et à la rédaction du programme FEDER-FSE + 2021-2027Le contenu de la mission et les livrables attendus sont détaillés dans le CCTP.</v>
      </c>
      <c r="C415" t="str">
        <v>/DROIT &amp; SOCIETE</v>
      </c>
      <c r="D415" t="str">
        <v>/DROIT &amp; SOCIETE</v>
      </c>
      <c r="E415" t="b">
        <v>1</v>
      </c>
      <c r="F415" t="str">
        <v/>
      </c>
      <c r="G415" t="b">
        <v>0</v>
      </c>
    </row>
    <row r="416">
      <c r="A416">
        <v>20590934</v>
      </c>
      <c r="B416" t="str">
        <v>Prestation de maintenance de l'application AGIRgéo, prestations associées et fourniture de modules complémentaires</v>
      </c>
      <c r="C416" t="str">
        <v>/INFORMATIQUE</v>
      </c>
      <c r="D416" t="str">
        <v>/INFORMATIQUE</v>
      </c>
      <c r="E416" t="b">
        <v>1</v>
      </c>
      <c r="F416" t="str">
        <v/>
      </c>
      <c r="G416" t="b">
        <v>0</v>
      </c>
    </row>
    <row r="417" xml:space="preserve">
      <c r="A417">
        <v>20440851</v>
      </c>
      <c r="B417" t="str" xml:space="preserve">
        <v xml:space="preserve">Rd 39 - Pr 17+370 au Pr 17+630 - Gonfaron - Réhabilitation des rues Républiques et Albert 1er - Terrassement-Aménagement-Chaussée-Réseaux prestations catégorie 2Mâchefers/ Matériaux recyclés autorisésles travaux commenceraient au 1er trimestre 2020 
Rabotage chaussée sur épaisseur inférieure ou égale à 10cm : 1200m²  Démolition des chaussées (routes, trottoirs et îlots) : 480m3 Terrassement de chaussée en terrain de toutes natures y/c évacuation : 1100m3 Fourniture et pose de bordures préfabriquées en béton de type P : 670ml Fourniture et pose de bordures préfabriquées en béton de type T2 /T2 basse : 460ml Fourniture et pose de caniveaux Cs2 / Cc1 préfabriqués en béton : 555ml Fourniture et mise en oeuvre de Gnt 0/ 60 et 0/20 sous chaussée et sous trottoir : 740m3 Fourniture et mise en oeu</v>
      </c>
      <c r="C417" t="str">
        <f>/BTP</f>
        <v>/DECHETS</v>
      </c>
      <c r="D417" t="str">
        <v>/BTP</v>
      </c>
      <c r="E417" t="b">
        <v>0</v>
      </c>
      <c r="F417" t="str">
        <v/>
      </c>
      <c r="G417" t="b">
        <v>0</v>
      </c>
    </row>
    <row r="418" xml:space="preserve">
      <c r="A418">
        <v>20585503</v>
      </c>
      <c r="B418" t="str" xml:space="preserve">
        <v xml:space="preserve">acquisition de vaccin diphtérique, tétanique, coquelucheux acellulaire, hépatite B, poliomyélitique inactivé et haemophilus influenzae type b conjugué (adsorbé acquisition de vaccin diphtérique, tétanique, coquelucheux acellulaire, hépatite B, poliomyélitique inactivé et haemophilus influenzae type b conjugué (adsorbé) pour le service de protection maternelle et infantile et actions sanitaires du Département de la Haute-Saône
montant maximum de 1500 vaccins pour la durée totale du marché</v>
      </c>
      <c r="C418" t="str">
        <v>/MEDICAL SANTE</v>
      </c>
      <c r="D418" t="str">
        <v>/MEDICAL SANTE</v>
      </c>
      <c r="E418" t="b">
        <v>1</v>
      </c>
      <c r="F418" t="str">
        <v/>
      </c>
      <c r="G418" t="b">
        <v>0</v>
      </c>
    </row>
    <row r="419" xml:space="preserve">
      <c r="A419">
        <v>20673365</v>
      </c>
      <c r="B419" t="str" xml:space="preserve">
        <v xml:space="preserve">La consultation engagée vise la conclusion d'un accord-cadre tel que réglementé par les articles R.2162-1 et suivants du code de la commande publique.
L'accord-cadre a pour objet d'établir les règles relatives aux bons de commande qui seront émis pour la réalisation des prestations suivantes : Traitement, impression et livraison de titres restaurant (VAR-83). ACCORD-CADRE No 2019-AD-08-00-AC-FE L'accord-cadre est conclu avec un maximum (sans minimum) : En quantité : maximum : 9 000 titres</v>
      </c>
      <c r="C419" t="str">
        <f>/EDITION</f>
        <v>/MONETIQUE</v>
      </c>
      <c r="D419" t="str">
        <v>/BTP</v>
      </c>
      <c r="E419" t="b">
        <v>0</v>
      </c>
      <c r="F419" t="str">
        <v/>
      </c>
      <c r="G419" t="b">
        <v>0</v>
      </c>
    </row>
    <row r="420">
      <c r="A420">
        <v>20200353</v>
      </c>
      <c r="B420" t="str">
        <v>MPA 19037 Fourniture, mise en oeuvre et maintenance du logiciel d'affichage dynamique pour les collectivités mutualisées de Cap Atlantique</v>
      </c>
      <c r="C420" t="str">
        <v>/BTP</v>
      </c>
      <c r="D420" t="str">
        <v>/BTP</v>
      </c>
      <c r="E420" t="b">
        <v>1</v>
      </c>
      <c r="F420" t="str">
        <v/>
      </c>
      <c r="G420" t="b">
        <v>0</v>
      </c>
    </row>
    <row r="421">
      <c r="A421">
        <v>20348150</v>
      </c>
      <c r="B421" t="str">
        <v>Aménagement d'un toilette public automatique dans la maison du parc</v>
      </c>
      <c r="C421" t="str">
        <v>/BTP</v>
      </c>
      <c r="D421" t="str">
        <v>/BTP</v>
      </c>
      <c r="E421" t="b">
        <v>1</v>
      </c>
      <c r="F421" t="str">
        <v/>
      </c>
      <c r="G421" t="b">
        <v>0</v>
      </c>
    </row>
    <row r="422">
      <c r="A422">
        <v>20542592</v>
      </c>
      <c r="B422" t="str">
        <v>RÉNOVATION DES ESPACES EXTÉRIEURS DU STADE MUNICIPAL ' Mission d'études de programmation du stade</v>
      </c>
      <c r="C422" t="str">
        <v>/BTP</v>
      </c>
      <c r="D422" t="str">
        <v>/BTP</v>
      </c>
      <c r="E422" t="b">
        <v>1</v>
      </c>
      <c r="F422" t="str">
        <v/>
      </c>
      <c r="G422" t="b">
        <v>0</v>
      </c>
    </row>
    <row r="423" xml:space="preserve">
      <c r="A423">
        <v>20643308</v>
      </c>
      <c r="B423" t="str" xml:space="preserve">
        <v xml:space="preserve">Mission maîtrise d’œuvre génie civil pour les travaux de création du poste source Enedis des bâtisseurs (Crosne 91) La mission de maîtrise d'oeuvre portera sur la conception et le suivi de la réalisation des aménagements extérieurs et de la construction (structure, clos et couvert, 2d oeuvre) des composantes du poste:
- un bâtiment PSEM (Poste sous enveloppe métallique) et BI pour le compte de RTE qui prévoit deux liaisons souterraines HTB (LS) 225 kV pour 3 transformateurs et un couplage (A la cible, le poste est prévu pour cinq LS HT, trois transformateurs et un couplage).
Ce bâtiment comprendra:
Au sous-sol:
- un local sous-PSEM pour la remontée des câbles HTB et le passage des câbles BT du PSEM.
Au rez-de-chaussée,
- des locaux 'auxiliaires' (local groupe électrogène, local batteries 1</v>
      </c>
      <c r="C423" t="str">
        <v>/BTP</v>
      </c>
      <c r="D423" t="str">
        <v>/BTP</v>
      </c>
      <c r="E423" t="b">
        <v>1</v>
      </c>
      <c r="F423" t="str">
        <v/>
      </c>
      <c r="G423" t="b">
        <v>0</v>
      </c>
    </row>
    <row r="424" xml:space="preserve">
      <c r="A424">
        <v>20650927</v>
      </c>
      <c r="B424" t="str" xml:space="preserve">
        <v xml:space="preserve">travaux de démolition partielle et de sécurisation du 2 place Saint-Hubert à Lille travaux de démolition et de sécurisation du bâtiment situé au 2 place St-Hubert à Lille, au sein du projet urbain Euralille 3000 comprenant :
- préparation de chantier.
- installation de chantier.
- nettoyage du site et élimination des déchets.
- confortement lourd (travaux sur échafaudage, butonnage, consolidation complémentaire).
- confortement léger et remise en état (maconnerie, démolition partielle, etc).
- couverture et étanchéité</v>
      </c>
      <c r="C424" t="str">
        <v>/BTP</v>
      </c>
      <c r="D424" t="str">
        <v>/BTP</v>
      </c>
      <c r="E424" t="b">
        <v>1</v>
      </c>
      <c r="F424" t="str">
        <v/>
      </c>
      <c r="G424" t="b">
        <v>0</v>
      </c>
    </row>
    <row r="425">
      <c r="A425">
        <v>20269048</v>
      </c>
      <c r="B425" t="str">
        <v>Dépose et désamiantage d'éléments de chaufferie Le projet consiste en la dépose et le retrait des éléments amiantés dans différentes chaufferies pour le compte de la commune, Maître d'Ouvrage de l'opération.</v>
      </c>
      <c r="C425" t="str">
        <v>/HYGIENE TECHNIQUE</v>
      </c>
      <c r="D425" t="str">
        <v>/HYGIENE TECHNIQUE</v>
      </c>
      <c r="E425" t="b">
        <v>1</v>
      </c>
      <c r="F425" t="str">
        <v/>
      </c>
      <c r="G425" t="b">
        <v>0</v>
      </c>
    </row>
    <row r="426">
      <c r="A426">
        <v>20133710</v>
      </c>
      <c r="B426" t="str">
        <v>Missions de contrôle technique pour les travaux réalisés par la Régie Eau d'Azur Procédure adaptée en application de l'article R2123-1 1° du Code de la commande publique.Accord-cadre à bons de commande, en application de l'article R2162-2 alinéa 2 du Code de la commande publique.L'accord-cadre multi attributaire sera attribué à deux opérateurs économiques. L'accord cadre est conclu pour une période de 4 ans. L'accord cadre est conclu sans minimum et avec un maximum de 80 000 EURHT sur la durée de l'accord cadre.</v>
      </c>
      <c r="C426" t="str">
        <v>/BTP</v>
      </c>
      <c r="D426" t="str">
        <v>/BTP</v>
      </c>
      <c r="E426" t="b">
        <v>1</v>
      </c>
      <c r="F426" t="str">
        <v/>
      </c>
      <c r="G426" t="b">
        <v>0</v>
      </c>
    </row>
    <row r="427">
      <c r="A427">
        <v>20201298</v>
      </c>
      <c r="B427" t="str">
        <v>MARCHE DE MAITRISE D'OEUVRE EN VUE DE L'AMENAGEMENT DU FRONT DE MER DU BOURG DE SAINTE LUCE Les missions de maitrise d'oeuvre décrites dans le présent contrat sont conformes aux dispositions prévues par la Loi no 85-704 du 12 juillet 1985 (Journal Officiel du 13 juillet 1985) relative à la maitrise d'ouvrage publique et à ses rapports avec la maitrise d'oeuvre privée. Elles comportent les éléments suivants : ESQ / AVP / PRO / ACT Assistance apportée pour la passation des contrats de travaux / VISA Examen de la conformité au projet et visa des études d'exécution faites par le(s) Titulaire(s) des contrats de travaux / DET Direction de l'exécution des travaux / AOR Assistance pour les opérations de réception des travaux et pendant la période de garantie de parfait achèvement, ainsi que les ob</v>
      </c>
      <c r="C427" t="str">
        <v>/BTP</v>
      </c>
      <c r="D427" t="str">
        <v>/DECHETS</v>
      </c>
      <c r="E427" t="b">
        <v>0</v>
      </c>
      <c r="F427" t="str">
        <v/>
      </c>
      <c r="G427" t="b">
        <v>0</v>
      </c>
    </row>
    <row r="428" xml:space="preserve">
      <c r="A428">
        <v>20673378</v>
      </c>
      <c r="B428" t="str" xml:space="preserve">
        <v xml:space="preserve">Accompagnement pour la mise en place d'une convention territoriale globale avec la CAF de Maine et Loire s'inscrivant dans une
démarche participative</v>
      </c>
      <c r="C428" t="str">
        <f>/DROIT &amp; SOCIETE</f>
        <v>/EVENEMENTIEL</v>
      </c>
      <c r="D428" t="str">
        <v>/DROIT &amp; SOCIETE</v>
      </c>
      <c r="E428" t="b">
        <v>0</v>
      </c>
      <c r="F428" t="str">
        <v/>
      </c>
      <c r="G428" t="b">
        <v>0</v>
      </c>
    </row>
    <row r="429">
      <c r="A429">
        <v>21121445</v>
      </c>
      <c r="B429" t="str">
        <v>Travaux D'Aménagement De La Decheterie De Loury Il n'est pas prévu de décomposition en tranches. En raison de la consistance des travaux, l'opération n'est pas allotie.Les candidats n'ont pas à apporter de complément au Cahier des Clauses Techniques Particulières(Cctp).Les variantes proposées par l'entreprise ne sont pas autorisées.L'entreprise devra répondre à la variante exigée no1 par le pouvoir adjudicateur: Plus ou moins-value pour remplacement des enrobés par un dallage béton et à la variante exigée no2: quai sécurisé</v>
      </c>
      <c r="C429" t="str">
        <v>/BTP</v>
      </c>
      <c r="D429" t="str">
        <v>/BTP</v>
      </c>
      <c r="E429" t="b">
        <v>1</v>
      </c>
      <c r="F429" t="str">
        <v/>
      </c>
      <c r="G429" t="b">
        <v>0</v>
      </c>
    </row>
    <row r="430">
      <c r="A430">
        <v>21168301</v>
      </c>
      <c r="B430" t="str">
        <v>Maintenance, réparations et contrôles des installations de ventilations, chaufferies, climatisations des stations d'épuration et de relèvement de la Métropole de Lyon Le présent marché concerne les prestations de maintenance préventive et curative des équipements mis en place sur le patrimoine géré par le service Usines de la direction adjointe de l'eau, notamment sur les stations d'épuration et de relèvement, les locaux techniques et associés, en matière de ventilation, chauffage, climatisation ainsi que le contrôle périodique réglementaire des installations de ventilation</v>
      </c>
      <c r="C430" t="str">
        <v>/BTP</v>
      </c>
      <c r="D430" t="str">
        <v>/BTP</v>
      </c>
      <c r="E430" t="b">
        <v>1</v>
      </c>
      <c r="F430" t="str">
        <v/>
      </c>
      <c r="G430" t="b">
        <v>0</v>
      </c>
    </row>
    <row r="431">
      <c r="A431">
        <v>21172430</v>
      </c>
      <c r="B431" t="str">
        <v>Travaux de réfection, création et modifications en menuiseries métalliques, structure métallique, bardage et couverture</v>
      </c>
      <c r="C431" t="str">
        <v>/BTP</v>
      </c>
      <c r="D431" t="str">
        <v>/BTP</v>
      </c>
      <c r="E431" t="b">
        <v>1</v>
      </c>
      <c r="F431" t="str">
        <v/>
      </c>
      <c r="G431" t="b">
        <v>0</v>
      </c>
    </row>
    <row r="432">
      <c r="A432">
        <v>21231837</v>
      </c>
      <c r="B432" t="str">
        <v>Fourniture, livraison et maintenance de pièces détachées d'origine CLAAS pour les engins du Département de l'Indre</v>
      </c>
      <c r="C432" t="str">
        <v>/TRANSPORT</v>
      </c>
      <c r="D432" t="str">
        <v>/TRANSPORT</v>
      </c>
      <c r="E432" t="b">
        <v>1</v>
      </c>
      <c r="F432" t="str">
        <v/>
      </c>
      <c r="G432" t="b">
        <v>0</v>
      </c>
    </row>
    <row r="433" xml:space="preserve">
      <c r="A433">
        <v>21379234</v>
      </c>
      <c r="B433" t="str" xml:space="preserve">
        <v xml:space="preserve">Élaboration du Programme Local de l'Habitat de la communauté d'agglomération du Pays de Fontainebleau le présent marché a pour objet l'élaboration du premier Programme Local de l'habitat de la communauté d'agglomération du Pays de Fontainebleau.
Le marché est fractionné en deux (2) tranches, comme suit :
Tranche ferme
Phase no 1 : Réalisation du diagnostic du PLH conformément au Cctp
Phase no 2 : Production d'un document d'objectifs et d'orientation, conformément au Cctp
Phase no 3 : Élaboration d'un programme d'actions détaillé, con-formément au Cctp
Phase no 4 : De l'arrêt du projet à la présentation en CRHHH (y compris analyse des avis des communes)
phase no 5 : Formalisation finale du dossier (réajustement suite à CRHH et avis du préfet + adoption du Plh)
Phase continue : Animation, su</v>
      </c>
      <c r="C433" t="str">
        <f>/DROIT &amp; SOCIETE</f>
        <v>/COMMUNICATION</v>
      </c>
      <c r="D433" t="str">
        <v>/DROIT &amp; SOCIETE</v>
      </c>
      <c r="E433" t="b">
        <v>0</v>
      </c>
      <c r="F433" t="str">
        <v/>
      </c>
      <c r="G433" t="b">
        <v>0</v>
      </c>
    </row>
    <row r="434">
      <c r="A434">
        <v>21493094</v>
      </c>
      <c r="B434" t="str">
        <v>20M0193AOO - PRESTATIONS D'ETUDE GLOBALE SUR LES COURS D'EAU OU ASSIMILES ET MILIEUX ANNEXES DG-HZ Dans le cadre de la mise en place de la nouvelle compétence pour la Gestion des Milieux Aquatiques et de la Prévention des Inondations (GEMAPI) par Toulouse Métropole sur son territoire, la collectivité souhaite dresser son inventaire "patrimonial" d'une part pour en définir sa gestion et d'autre part pour permettre aux autres directions de Toulouse Métropole de l'appréhender et de l'intégrer. Cet inventaire débouchera sur un diagnostic suivi de propositions d'actions stratégiques ou opérationnelles établies sur les principes d'une gestion globale et cohérente des cours d'eau ou assimilés et de leurs milieux annexes</v>
      </c>
      <c r="C434" t="str">
        <v>/ENVIRONNEMENT</v>
      </c>
      <c r="D434" t="str">
        <v>/ENVIRONNEMENT</v>
      </c>
      <c r="E434" t="b">
        <v>1</v>
      </c>
      <c r="F434" t="str">
        <v/>
      </c>
      <c r="G434" t="b">
        <v>0</v>
      </c>
    </row>
    <row r="435" xml:space="preserve">
      <c r="A435">
        <v>21519910</v>
      </c>
      <c r="B435" t="str" xml:space="preserve">
        <v xml:space="preserve">Fourniture et pose d'un dégrilleur sur la station d'épuration de Foix Labarre (Ariège 09). Fourniture, pose et mise en service d'un système de dégrillage et d'une vis de compactage automatiques sur la station d'épuration de Foix Labarre.
Le dégrilleur automatique sera placé dans le poste de relevage général la station d'épuration, en remplacement d'un dégrilleur préalablement déposé par les services du SMDEA. Les alimentations en eau et électricité seront disponibles sur place</v>
      </c>
      <c r="C435" t="str">
        <v>/BTP</v>
      </c>
      <c r="D435" t="str">
        <v>/BTP</v>
      </c>
      <c r="E435" t="b">
        <v>1</v>
      </c>
      <c r="F435" t="str">
        <v/>
      </c>
      <c r="G435" t="b">
        <v>0</v>
      </c>
    </row>
    <row r="436">
      <c r="A436">
        <v>21549423</v>
      </c>
      <c r="B436" t="str">
        <v>Fourniture et livraison d'un engin de damage neuf ou de démonstration équipé d'un treuil Largeur de roulement : 4,20 mLargeur de fraise avec finisseur : 5,50 mFraise arrière à entrainement hydrauliqueLame avant 12 positionsPuissance entre 460 Cv et 520 Cv maximumPré équipement treuilTreuil amovible à entrainement hydraulique</v>
      </c>
      <c r="C436" t="str">
        <v>/TRANSPORT</v>
      </c>
      <c r="D436" t="str">
        <v>/TRANSPORT</v>
      </c>
      <c r="E436" t="b">
        <v>1</v>
      </c>
      <c r="F436" t="str">
        <v/>
      </c>
      <c r="G436" t="b">
        <v>0</v>
      </c>
    </row>
    <row r="437">
      <c r="A437">
        <v>20870386</v>
      </c>
      <c r="B437" t="str">
        <v>Marché de remplacement et maintenance du système de sécurité incendie Le présent marché a pour objet les travaux de remplacement des Systèmes de Sécurité Incendie, ainsi que la maintenance de ces deniers</v>
      </c>
      <c r="C437" t="str">
        <v>/BTP</v>
      </c>
      <c r="D437" t="str">
        <v>/BTP</v>
      </c>
      <c r="E437" t="b">
        <v>1</v>
      </c>
      <c r="F437" t="str">
        <v/>
      </c>
      <c r="G437" t="b">
        <v>0</v>
      </c>
    </row>
    <row r="438" xml:space="preserve">
      <c r="A438">
        <v>21347967</v>
      </c>
      <c r="B438" t="str" xml:space="preserve">
        <v xml:space="preserve">travaux de génie écologique sur les cours d'eau et le cordon dunaire le présent marché concerne des travaux de génie écologique sur les cours d'eau et le cordon dunaire.
Il s'agit plus précisément de :
- travaux de confortement de berge par techniques végétales,
- travaux de renaturation de cours d'eau,
- travaux d'éradication des espèces invasives,
- travaux de plantation d'arbres et arbustes.
- des travaux de restauration et d'aménagement du cordon dunaire par des techniques douces</v>
      </c>
      <c r="C438" t="str">
        <f>/BTP</f>
        <v>/ENVIRONNEMENT</v>
      </c>
      <c r="D438" t="str">
        <v>/BTP</v>
      </c>
      <c r="E438" t="b">
        <v>0</v>
      </c>
      <c r="F438" t="str">
        <v/>
      </c>
      <c r="G438" t="b">
        <v>0</v>
      </c>
    </row>
    <row r="439">
      <c r="A439">
        <v>21497342</v>
      </c>
      <c r="B439" t="str">
        <v>20058 Maîtrise d'oeuvre pour la réhabilitation et l'extension des locaux existants de la médiathèque anna langfus à SARCELLES les missions de maîtrise d'oeuvre ont pour objet de remettre l'équipement aux normes d'accès PMR et optimiser l'accès d'une manière générale, rénover les espaces intérieures des locaux de la médiathèque intercommunale Anna Langfus à Sarcelles, en complément des travaux d'extension réalisés par ailleurs, créer une liaison entre la médiathèque existante et une extension sur un bâtiment mitoyen (voir documents fournis), harmonisation des installations techniques l'ensemble du futur équipement (existant et extension), soit : le SSI, l'installation électrique, les équipements mécaniques, le contrôle d'accès</v>
      </c>
      <c r="C439" t="str">
        <v>/BTP</v>
      </c>
      <c r="D439" t="str">
        <v>/BTP</v>
      </c>
      <c r="E439" t="b">
        <v>1</v>
      </c>
      <c r="F439" t="str">
        <v/>
      </c>
      <c r="G439" t="b">
        <v>0</v>
      </c>
    </row>
    <row r="440">
      <c r="A440">
        <v>21125968</v>
      </c>
      <c r="B440" t="str">
        <v>Nettoyage bac à graisse restauration scolaire Entretien régulier du bac à graisse comprenant vidange, curage, traitement des réseaux (volume entre 1 et 1,5 m3). Trois interventions par an. Le contrat s'établira par année civile. La prise d'effet du contrat est le 1er janvier 2021</v>
      </c>
      <c r="C440" t="str">
        <f>/HYGIENE TECHNIQUE</f>
        <v>/DECHETS</v>
      </c>
      <c r="D440" t="str">
        <v>/HYGIENE TECHNIQUE</v>
      </c>
      <c r="E440" t="b">
        <v>0</v>
      </c>
      <c r="F440" t="str">
        <v/>
      </c>
      <c r="G440" t="b">
        <v>0</v>
      </c>
    </row>
    <row r="441" xml:space="preserve">
      <c r="A441">
        <v>21433237</v>
      </c>
      <c r="B441" t="str" xml:space="preserve">
        <v xml:space="preserve">Fourniture et installation d'équipements ludiques sur la ville de Colombes Fourniture et pose de jeux et de sols de réception dans les espaces extérieurs de la ville de Colombes tels que squares, écoles, crèches, etc.
Les prestations portent sur :
- la création de nouvelles aires de jeux,
- le remplacement des aires de jeux existantes,
- l'amélioration et/ou la modernisation des aires de jeux existantes,
- le déplacement de jeux en conservation,
- la mise en sécurité des installations techniques (jeux et revêtements de sols amortissants),
- la maintenance corrective: fourniture et pose de pièces détachées certifiées d'origines</v>
      </c>
      <c r="C441" t="str">
        <f>/BTP</f>
        <v>/SPORT LOISIRS</v>
      </c>
      <c r="D441" t="str">
        <v>/SPORT LOISIRS</v>
      </c>
      <c r="E441" t="b">
        <v>0</v>
      </c>
      <c r="F441" t="str">
        <v/>
      </c>
      <c r="G441" t="b">
        <v>0</v>
      </c>
    </row>
    <row r="442" xml:space="preserve">
      <c r="A442">
        <v>21493616</v>
      </c>
      <c r="B442" t="str" xml:space="preserve">
        <v xml:space="preserve">assistance a maitrise d'ouvrage en matiere de programmation pour la restructuration du college valgelon de valgelon - la rochette la mission principale a pour but l'élaboration d'un programme, destiné à la consultation des concepteurs, en vue de la restructuration de cet établissement. Forme de marché : à tranches. Attribution d'un marché unique
Quantités (fournitures et services), nature et étendue (travaux) : prestations réparties en 3 tranches.
la tranche ferme d'une durée de 7 mois comprend :
- le diagnostic du fonctionnement actuel du collège, l'analyse des besoins et l'élaboration d'un préprogramme avec différents scénarii (Elément de mission no1).
- l'élaboration du programme détaillé de l'opération pour la consultation des concepteurs (Elément de mission no 2).
la tranche optionnel</v>
      </c>
      <c r="C442" t="str">
        <v>/BTP</v>
      </c>
      <c r="D442" t="str">
        <v>/BTP</v>
      </c>
      <c r="E442" t="b">
        <v>1</v>
      </c>
      <c r="F442" t="str">
        <v/>
      </c>
      <c r="G442" t="b">
        <v>0</v>
      </c>
    </row>
    <row r="443">
      <c r="A443">
        <v>21536813</v>
      </c>
      <c r="B443" t="str">
        <v>Elaboration d'un plan de traitement des obstacles latéraux le long des Routes Départementales du Nord et mise en conformité des dispositifs de retenue existants Elaboration d'un plan de traitement des obstacles latéraux le long des Routes Départementales du Nord et mise en conformité des dispositifs de retenue existants</v>
      </c>
      <c r="C443" t="str">
        <v>/BTP</v>
      </c>
      <c r="D443" t="str">
        <v>/BTP</v>
      </c>
      <c r="E443" t="b">
        <v>1</v>
      </c>
      <c r="F443" t="str">
        <v/>
      </c>
      <c r="G443" t="b">
        <v>0</v>
      </c>
    </row>
    <row r="444">
      <c r="A444">
        <v>20996018</v>
      </c>
      <c r="B444" t="str">
        <v>Rénovation des locaux BUREF en un centre de santé - Place des Reflets - La Défense Le présent marché a pour objet la réalisation de travaux pour la rénovation et la transformation des locaux " BUREF " en un centre de santé à place des Reflets - La Défense.Ces travaux comprennent : - Curage : curage complet de l'ensemble des locaux, comprenant la dépose et l'enlèvement des éléments non porteurs (cloisons, portes, faux-plafonds, revêtements de sols, canalisations non conservées, escalator, ...).- Désamiantage : comprend les travaux de désamiantage dans l'ensemble des locaux existants, sur la base des diagnostics réalisés et restant à réaliser (locaux non investigués aujourd'hui car occupés ou encombrés).- Démolitions : comprend l'ensemble des démolitions intérieures et extérieures, compris é</v>
      </c>
      <c r="C444" t="str">
        <f>/HYGIENE TECHNIQUE</f>
        <v>/BTP</v>
      </c>
      <c r="D444" t="str">
        <v>/BTP</v>
      </c>
      <c r="E444" t="b">
        <v>0</v>
      </c>
      <c r="F444" t="str">
        <v/>
      </c>
      <c r="G444" t="b">
        <v>0</v>
      </c>
    </row>
    <row r="445" xml:space="preserve">
      <c r="A445">
        <v>21119653</v>
      </c>
      <c r="B445" t="str" xml:space="preserve">
        <v xml:space="preserve">mission de maîtrise d'oeuvre portant sur les travaux de rénovation énergétique du Groupe Scolaire Robert Dubois.
Il s'agit d'une mission dans le domaine de la réhabilitation d'ouvrage de bâtiment le présent marché est constitué des éléments de mission suivants : aps, apd, pro, act, visa, opc, det, aor
l'ouvrage sur lequel porte la mission appartient à la catégorie des ouvrages de bâtiment. La mission correspondante est une opération de réhabilitation.
l'équipe sera composée de spécialistes réunissant au minimum les compétences dans les domaines suivants : conception architecturale et BET thermique, ordonnancement, pilotage, coordination. En cas de cotraitance, l'architecte sera le mandataire du groupement</v>
      </c>
      <c r="C445" t="str">
        <f>/ENVIRONNEMENT</f>
        <v>/BTP</v>
      </c>
      <c r="D445" t="str">
        <v>/BTP</v>
      </c>
      <c r="E445" t="b">
        <v>0</v>
      </c>
      <c r="F445" t="str">
        <v/>
      </c>
      <c r="G445" t="b">
        <v>0</v>
      </c>
    </row>
    <row r="446" xml:space="preserve">
      <c r="A446">
        <v>21130131</v>
      </c>
      <c r="B446" t="str" xml:space="preserve">
        <v xml:space="preserve">accompagnement pour l'élaboration d'un plan climat air energie territorial et évaluation environnementale la consultation porte sur l'accompagnement pour l'élaboration du Plan Climat Air Energie Territorial (Pcaet) et l'agglomération du Choletais (Adc), intégrant une évaluation environnementale stratégique (Ees) tout au long de la démarche, et la réalisation du bilan des gaz à effet de serre (Ges). Le titulaire devra assurer l'animation de la démarche tout au long du projet et la rédaction des différents livrables, notamment le plan d'actions du PCAET.
a titre indicatif, les prestations seront exécutées à partir du mois de juin 2020 et devront être réalisées au plus tard pour fin décembre 2021.
Missions :
Mission 1 - accompagnement à l'élaboration du PCAET de l'adc (5 phases techniques)
Ph</v>
      </c>
      <c r="C446" t="str">
        <f>/EVENEMENTIEL</f>
        <v>/ENVIRONNEMENT</v>
      </c>
      <c r="D446" t="str">
        <v>/ENVIRONNEMENT</v>
      </c>
      <c r="E446" t="b">
        <v>0</v>
      </c>
      <c r="F446" t="str">
        <v/>
      </c>
      <c r="G446" t="b">
        <v>0</v>
      </c>
    </row>
    <row r="447">
      <c r="A447">
        <v>21374222</v>
      </c>
      <c r="B447" t="str">
        <v>Accord cadre relatif à des prestations de conseil, d'accompagnement stratégique et opérationnel, de création et de réalisation de campagnes de communication médias et/ou hors médias, ou des actions ponctuelles de communication Accord cadre relatif à des prestations de conseil, d'accompagnement stratégique et opérationnel, de création et de réalisation de campagnes de communication médias et/ou hors médias, ou des actions ponctuelles de communication</v>
      </c>
      <c r="C447" t="str">
        <v>/COMMUNICATION</v>
      </c>
      <c r="D447" t="str">
        <v>/COMMUNICATION</v>
      </c>
      <c r="E447" t="b">
        <v>1</v>
      </c>
      <c r="F447" t="str">
        <v/>
      </c>
      <c r="G447" t="b">
        <v>0</v>
      </c>
    </row>
    <row r="448">
      <c r="A448">
        <v>21440149</v>
      </c>
      <c r="B448" t="str">
        <v>Eclairage Public : travaux d'extension et de renouvellement, maintenance et réparations des installations et des réseaux Le présent accord-cadre concerne l'exécution des travaux et opérations de maintenance énumérés ci-après, y compris l'exécution des études correspondantes :- maintenance préventive et curative d'installations et de réseaux d'éclairage public,- travaux d'extension ou de premier établissement de l'éclairage public,- rénovation et renouvellement d'installations et de réseaux d'éclairage public,- entretien curatif des éclairages sportifs extérieurs et des éclairages de mise en valeur du patrimoine non alimentés depuis un réseau d'éclairage public,- pose et dépose d'illuminations festives,- divers travaux liés aux objets connectés, à la vidéoprotection, aux communications élec</v>
      </c>
      <c r="C448" t="str">
        <v>/BTP</v>
      </c>
      <c r="D448" t="str">
        <v>/BTP</v>
      </c>
      <c r="E448" t="b">
        <v>1</v>
      </c>
      <c r="F448" t="str">
        <v/>
      </c>
      <c r="G448" t="b">
        <v>0</v>
      </c>
    </row>
    <row r="449" xml:space="preserve">
      <c r="A449">
        <v>20847060</v>
      </c>
      <c r="B449" t="str" xml:space="preserve">
        <v xml:space="preserve">Prestations d'ingénierie pour l'amélioration de la liaison à caractère autoroutier entre Lyon et Saint-Etienne Le présent marché porte sur des missions normalisées de maîtrise d'oeuvre, pour notamment des opérations d'élargissement de bandes d'arrêts d'urgence ou de requalification d'échangeurs sur A7, A47, RN488, RN88 et A72 ; ainsi que sur des missions complémentaires rentrant dans le cadre de la maîtrise d'oeuvre ou d'assistance à maîtrise d'ouvrage (assistance au pilotage de projet, audit de sécurité, diagnostic thématique d'itinéraire, dossier d'exploitation sous chantier, assistance aux procédures réglementaires, etc.).
Prestations d'ingénierie pour l'amélioration de l'itinéraire à caractère autoroutier entre Lyon et Saint-Étienne sur les axes A7, A47, A72, RN488 et RN88.1/ Missions </v>
      </c>
      <c r="C449" t="str">
        <f>/EVENEMENTIEL</f>
        <v>/BTP</v>
      </c>
      <c r="D449" t="str">
        <v>/BTP</v>
      </c>
      <c r="E449" t="b">
        <v>0</v>
      </c>
      <c r="F449" t="str">
        <v/>
      </c>
      <c r="G449" t="b">
        <v>0</v>
      </c>
    </row>
    <row r="450" xml:space="preserve">
      <c r="A450">
        <v>21557977</v>
      </c>
      <c r="B450" t="str" xml:space="preserve">
        <v xml:space="preserve">travaux de réhabilitation des sols et de gestion des déblais des ilots C3 à C5 sis ZAC de la Gare à Lorient (56 la présente consultation est décomposée en une tranche ferme et une tranche optionnelle comme ci-après : Tranche optionnelle no1 : Gestion du risque amiante
travaux de réhabilitation des sols et de gestion des déblais des ilots C3 à C5 sis ZAC de la Gare à Lorient (56</v>
      </c>
      <c r="C450" t="str">
        <f>/HYGIENE TECHNIQUE</f>
        <v>/DECHETS</v>
      </c>
      <c r="D450" t="str">
        <v>/BTP</v>
      </c>
      <c r="E450" t="b">
        <v>0</v>
      </c>
      <c r="F450" t="str">
        <v/>
      </c>
      <c r="G450" t="b">
        <v>0</v>
      </c>
    </row>
    <row r="451" xml:space="preserve">
      <c r="A451">
        <v>21382301</v>
      </c>
      <c r="B451" t="str" xml:space="preserve">
        <v xml:space="preserve">MISSION DE MAÎTRISE OEUVRE :RÉNOVATION DE LA SALLE DE MUSCULATION DES REMPARTS ET DE L'ESPACE JEUNESSE DES MARRONNIERS DRAGUIGNAN bâtiments, sis 310, 312 et 332 boulevard des Marronniers à Draguignan.
La municipalité souhaite rendre conforme, accessible, moderne cet équipement et désamianter la toiture, les faux plafonds, les sols et divers.
de plus elle souhaite enlever la toiture métallique inesthétique en la remplaçant par une couverture traditionnelle en accord avec les contraintes d'urbanisme, sachant que ce bâtiment est dans le périmètre de la Tour de l'horloge et qu'il est situé dans une aire de valorisation de l'architecture et du patrimoine (Avap).
Une partie de ce bâtiment correspond à une entrée des écoles des Marronniers.
Cet accès est utilisé pour la livraison des repas pour l</v>
      </c>
      <c r="C451" t="str">
        <f>/HYGIENE TECHNIQUE</f>
        <v>/BTP</v>
      </c>
      <c r="D451" t="str">
        <v>/HYGIENE TECHNIQUE</v>
      </c>
      <c r="E451" t="b">
        <v>0</v>
      </c>
      <c r="F451" t="str">
        <v/>
      </c>
      <c r="G451" t="b">
        <v>0</v>
      </c>
    </row>
    <row r="452">
      <c r="A452">
        <v>21146065</v>
      </c>
      <c r="B452" t="str">
        <v>Marché de maîtrise d'oeuvre - Création d'un nouveau groupe scolaire avec restauration Marché de maîtrise d'oeuvre - Création d'un nouveau groupe scolaire avec restauration. Concours d'architecture et d'ingénierie sur Esquisse +. Détail des éléments de mission confiés au maître d'oeuvre : Esq/Aps/Apd/Pro/Act/Exe/Det/Aor/Ssi/Opc</v>
      </c>
      <c r="C452" t="str">
        <v>/BTP</v>
      </c>
      <c r="D452" t="str">
        <v>/BTP</v>
      </c>
      <c r="E452" t="b">
        <v>1</v>
      </c>
      <c r="F452" t="str">
        <v/>
      </c>
      <c r="G452" t="b">
        <v>0</v>
      </c>
    </row>
    <row r="453" xml:space="preserve">
      <c r="A453">
        <v>20701100</v>
      </c>
      <c r="B453" t="str" xml:space="preserve">
        <v xml:space="preserve">Lot 2A - génie civil - déviation de la route RD2 La Compagnie Nationale du Rhône lance 1 appel international de candidatures en vue de sélectionner des entreprises susceptibles de réaliser des travaux de déviation de la RD2, dans le cadre des travaux de génie civil pour la réalisation d'une Petite centrale hydroélectrique (PCH) et une Passe à poisson (PAP).
Le projet de construction d'une nouvelle centrale hydroélectrique et de l'ouvrage de franchissement piscicole associé est découpé en les lots suivants:
- PCH Vallabrègues - lot 1 - équipements centrale et passe a poissons,
- PCH Vallabrègues - lot 2A - génie-civil - déviation de la route RD2,
- PCH Vallabregues - lot 2B - génie-civil - petite centrale hydroelectrique.
La compagnie nationale du Rhône cherche, dans 1 premier temps à ident</v>
      </c>
      <c r="C453" t="str">
        <v>/BTP</v>
      </c>
      <c r="D453" t="str">
        <v>/BTP</v>
      </c>
      <c r="E453" t="b">
        <v>1</v>
      </c>
      <c r="F453" t="str">
        <v/>
      </c>
      <c r="G453" t="b">
        <v>0</v>
      </c>
    </row>
    <row r="454" xml:space="preserve">
      <c r="A454">
        <v>21130867</v>
      </c>
      <c r="B454" t="str" xml:space="preserve">
        <v xml:space="preserve">RD 993 - Réfection de la couche de roulement - P.R. 0.620 à 4.620 - Canton de RASPES ET LEVEZOU - Communes de PONT DE SALARS, PRADES DE SALARS et CANET DE SALARS - Enrobé 2 100 t
- stérile 300 t</v>
      </c>
      <c r="C454" t="str">
        <v>/BTP</v>
      </c>
      <c r="D454" t="str">
        <v>/BTP</v>
      </c>
      <c r="E454" t="b">
        <v>1</v>
      </c>
      <c r="F454" t="str">
        <v/>
      </c>
      <c r="G454" t="b">
        <v>0</v>
      </c>
    </row>
    <row r="455" xml:space="preserve">
      <c r="A455">
        <v>21361515</v>
      </c>
      <c r="B455" t="str" xml:space="preserve">
        <v xml:space="preserve">FABRICATION ET LIVRAISON DE REPAS EN LIAISON FROIDE POUR LES RESTAURANTS SCOLAIRES ET DE LOISIRS DE LA COMMUNAUTE DE COMMUNES DES TERRES DU VAL DE LOIRE le présent marché a pour objet la fourniture et la livraison de repas en liaison froide des restaurants scolaires et de loisirs de la Communauté de Communes des Terres du Val de Loire.
L'Effectif susceptible de fréquenter les cantines se répartit entre des enfants de classes maternelles, élémentaires et des adultes pour les repas de midi
compte tenu de l'évolution des effectifs, la CCTVL ne peut s'engager sur un nombre ferme de repas.
il est à prévoir un minimum de 60 000 repas, enfants et adultes confondus. Ce nombre de repas peut aller jusqu'à 65 000 repas pour la période d'exécution contractuelle</v>
      </c>
      <c r="C455" t="str">
        <v>/RESTAURATION</v>
      </c>
      <c r="D455" t="str">
        <v>/RESTAURATION</v>
      </c>
      <c r="E455" t="b">
        <v>1</v>
      </c>
      <c r="F455" t="str">
        <v/>
      </c>
      <c r="G455" t="b">
        <v>0</v>
      </c>
    </row>
    <row r="456" xml:space="preserve">
      <c r="A456">
        <v>21371738</v>
      </c>
      <c r="B456" t="str" xml:space="preserve">
        <v xml:space="preserve">20m0023pa - ac/Za - assistance à maîtrise d'ouvrage pour la mise en place d'un système de management intégré qualite securite environnement(qse) de la direction du cycle de l'eau de toulouse metropole. la Direction du Cycle De l'eau (Cde) a pour objectif de développer et certifier, dans un délai de 2,5 ans à compter de la date de notification , un Système de Management Intégré (Smi) basé sur les référentiels Qualité, Sécurité, Environnement (Qse) en vigueurs : la nf en iso 9001:2015, l'iso 45001:2018 et la nf en iso 14001. Ce SMI doit être un véritable outil opérationnel au service de la direction du CDE dans sa recherche de performance et de développement.
dans ce but, il doit donc :
- être STRUCTURANT par le biais, entre autre, de la définition et caractérisation des processus de notre o</v>
      </c>
      <c r="C456" t="str">
        <f>/ENVIRONNEMENT</f>
        <v>/DROIT &amp; SOCIETE</v>
      </c>
      <c r="D456" t="str">
        <v>/ENVIRONNEMENT</v>
      </c>
      <c r="E456" t="b">
        <v>0</v>
      </c>
      <c r="F456" t="str">
        <v/>
      </c>
      <c r="G456" t="b">
        <v>0</v>
      </c>
    </row>
    <row r="457" xml:space="preserve">
      <c r="A457">
        <v>20871519</v>
      </c>
      <c r="B457" t="str" xml:space="preserve">
        <v xml:space="preserve">marché de travaux relatif à la modernisation, au remplacement du système de sécurité incendie, et à la mise en accessibilité de la crèche des Blancs Manteaux sise 21 rue des Blancs Manteaux, 75004 Paris. modernisation, remplacement du SSI et mise en accessibilité de la crèche des Blancs Manteaux Paris 4e
opération no 201529623.
marché de travaux relatif à la modernisation, au remplacement du système de sécurité incendie, et à la mise en accessibilité de la crèche des Blancs Manteaux sise 21 rue des Blancs Manteaux, 75004 Paris.</v>
      </c>
      <c r="C457" t="str">
        <v>/BTP</v>
      </c>
      <c r="D457" t="str">
        <v>/BTP</v>
      </c>
      <c r="E457" t="b">
        <v>1</v>
      </c>
      <c r="F457" t="str">
        <v/>
      </c>
      <c r="G457" t="b">
        <v>0</v>
      </c>
    </row>
    <row r="458" xml:space="preserve">
      <c r="A458">
        <v>21323131</v>
      </c>
      <c r="B458" t="str" xml:space="preserve">
        <v xml:space="preserve">route departementale no 920 - réfection de la couche de roulement - pR 33.750 à 37.215 - canton de lot et truyere - communes de florentin la capelle et entraygues sur truyere - Purges200 mètres carrés
- enrobé2 600 t</v>
      </c>
      <c r="C458" t="str">
        <v>/BTP</v>
      </c>
      <c r="D458" t="str">
        <v>/BTP</v>
      </c>
      <c r="E458" t="b">
        <v>1</v>
      </c>
      <c r="F458" t="str">
        <v/>
      </c>
      <c r="G458" t="b">
        <v>0</v>
      </c>
    </row>
    <row r="459" xml:space="preserve">
      <c r="A459">
        <v>21352033</v>
      </c>
      <c r="B459" t="str" xml:space="preserve">
        <v xml:space="preserve">Appel à candidatures de maîtrise d'oeuvre
Langoiran - Avenue du Général de Gaulle
Réhabilitation d'un ancien garage et d'un chai en 4 logements collectifs Mission de Maîtrise d'oeuvre sans étude d'exécution et avec OPC + Missions complémentaires
Il sera demandé aux candidats, de s'adjoindre les compétences suivantes :
BET Structure
BET Fluides
BET Electricité
BET Thermique</v>
      </c>
      <c r="C459" t="str">
        <v>/BTP</v>
      </c>
      <c r="D459" t="str">
        <v>/DROIT &amp; SOCIETE</v>
      </c>
      <c r="E459" t="b">
        <v>0</v>
      </c>
      <c r="F459" t="str">
        <v/>
      </c>
      <c r="G459" t="b">
        <v>0</v>
      </c>
    </row>
    <row r="460">
      <c r="A460">
        <v>21549077</v>
      </c>
      <c r="B460" t="str">
        <v>Assistance et maintenance de l'infrastructure du réseau radio Tetra du SYMADREM Accord-cadre à bons de commande pour la réalisation de l'assistance et de la maintenance préventive et corrective de l'infrastructure radio TETRA du SYMADREM</v>
      </c>
      <c r="C460" t="str">
        <v>/TELECOMMUNICATION</v>
      </c>
      <c r="D460" t="str">
        <v>/TELECOMMUNICATION</v>
      </c>
      <c r="E460" t="b">
        <v>1</v>
      </c>
      <c r="F460" t="str">
        <v/>
      </c>
      <c r="G460" t="b">
        <v>0</v>
      </c>
    </row>
    <row r="461" xml:space="preserve">
      <c r="A461">
        <v>20819787</v>
      </c>
      <c r="B461" t="str" xml:space="preserve">
        <v xml:space="preserve">Liaison Rodez-Causse Comtal entre la rocade de Saint Mayme et le Causse Comtal -CHAUSSEES Cantons : Rodez Onet et Causse Comtal Communes : Onet le château, La Loubière, Sébazac Concourès et Montrozier Réalisation des chausséesLiaison Rodez-Causse Comtal entre la rocade de Saint Mayme et le Causse ComtalCantons de Rodez Onet et Causse ComtalCommunes d'Onet le château, de La Loubière, de Sébazac Concourès et de Montrozier
Le marché est réparti en 1 tranche ferme et 2 tranches optionnelles désignées ci-après :Tranche ferme : Chaussées secteur NordTranche Optionnelle 1 : Chaussées giratoire RN 88Tranche Optionnelle 2 : Chaussées secteur SudLe marché est divisé en 2 phases pour la TF et la TO2, définies comme suit : Phase No 1 : Fourniture et approvisionnement des granulats Phase No 2 : Réalisa</v>
      </c>
      <c r="C461" t="str">
        <v>/BTP</v>
      </c>
      <c r="D461" t="str">
        <v>/ENVIRONNEMENT</v>
      </c>
      <c r="E461" t="b">
        <v>0</v>
      </c>
      <c r="F461" t="str">
        <v/>
      </c>
      <c r="G461" t="b">
        <v>0</v>
      </c>
    </row>
    <row r="462" xml:space="preserve">
      <c r="A462">
        <v>21505286</v>
      </c>
      <c r="B462" t="str" xml:space="preserve">
        <v xml:space="preserve">route departementale 95 - aménagement de la Côte de Saint Martin de Lenne - du PR 42.950 au PR 44.700 - terrassements, assainissements. Cantons LOT et palanges / tarn et CAUSSES - communes de Saint Geniez d'olt et d'aubrac / Saint Martin de Lenne - déblais 80 000 m3.
- remblais 15 000 m3.
- matériaux de carrière 50/300 10 000 t
- enrochement de carrière 11 000 t
- gnt (0/20 et 0/100) 11 500 t
- enduit de scellement 16 000 mètres carrés
- drains routier et collecteur 3 300 m
- canalisation béton 425 m</v>
      </c>
      <c r="C462" t="str">
        <v>/BTP</v>
      </c>
      <c r="D462" t="str">
        <v>/BTP</v>
      </c>
      <c r="E462" t="b">
        <v>1</v>
      </c>
      <c r="F462" t="str">
        <v/>
      </c>
      <c r="G462" t="b">
        <v>0</v>
      </c>
    </row>
    <row r="463">
      <c r="A463">
        <v>21557842</v>
      </c>
      <c r="B463" t="str">
        <v>Travaux de modernisation de la voirie communale, programme 2020</v>
      </c>
      <c r="C463" t="str">
        <v>/BTP</v>
      </c>
      <c r="D463" t="str">
        <v>/BTP</v>
      </c>
      <c r="E463" t="b">
        <v>1</v>
      </c>
      <c r="F463" t="str">
        <v/>
      </c>
      <c r="G463" t="b">
        <v>0</v>
      </c>
    </row>
    <row r="464" xml:space="preserve">
      <c r="A464">
        <v>20839407</v>
      </c>
      <c r="B464" t="str" xml:space="preserve">
        <v xml:space="preserve">nouveau palais de justice de Lille Accord cadre pour des études sur l'accessibilité et le stationnement et élaboration d'un Plan de mobilité (Pdm) l'apij souhaite compléter et affiner les problématiques de stationnement et d'accessibilité déjà abordées dans le cadre de précédentes études et élaborer un Plan de mobilité (Pdm)
les missions suivantes:
- m1 - mise à jour et analyse des données concernant les flux piétons et automobiles des utilisateurs
- m2 - synthèse des résultats
- m3 - propositions pour l'optimisation du fonctionnement et de l'exploitation du parc de stationnement des utilisateurs
- m4 - elaboration d'un plan de mobilité (pdm)
- m5 - expertises et/ou des prestations complémentaires (en fonction des besoins)</v>
      </c>
      <c r="C464" t="str">
        <f>/CIRCULATION</f>
        <v>/BTP</v>
      </c>
      <c r="D464" t="str">
        <v>/CIRCULATION</v>
      </c>
      <c r="E464" t="b">
        <v>0</v>
      </c>
      <c r="F464" t="str">
        <v/>
      </c>
      <c r="G464" t="b">
        <v>0</v>
      </c>
    </row>
    <row r="465">
      <c r="A465">
        <v>21433741</v>
      </c>
      <c r="B465" t="str">
        <v>Maintenance et contrôle des aires collectives de jeux et équipements sportifs sur diverses résidences du patrimoine de l'Opac du Rhône - entretien et maintenance, contrôle périodique de la conformité des aires de jeux et équipements sportifs.</v>
      </c>
      <c r="C465" t="str">
        <v>/SPORT LOISIRS</v>
      </c>
      <c r="D465" t="str">
        <v>/SPORT LOISIRS</v>
      </c>
      <c r="E465" t="b">
        <v>1</v>
      </c>
      <c r="F465" t="str">
        <v/>
      </c>
      <c r="G465" t="b">
        <v>0</v>
      </c>
    </row>
    <row r="466">
      <c r="A466">
        <v>21497339</v>
      </c>
      <c r="B466" t="str">
        <v>Gn20p10 Mission d'assistance à maîtrise d'ouvrage pour les études préliminaires du Pôle d'échange multimodal de la gare de Narbonne prestations réparties en 3 tranches. Tranche ferme : accompagnement et assistance à la mise au point du cadre partenarial et au suivi des études préliminaires. Tranche optionnelle 1 : assistance pour la mise au point et le suivi d'une étude sur une traversée du faisceau ferré. Tranche optionnelle 2 : assistance à la désignation de l'équipe de maîtrise d'oeuvre chargée des études pré-opérationnelles</v>
      </c>
      <c r="C466" t="str">
        <v>/BTP</v>
      </c>
      <c r="D466" t="str">
        <v>/BTP</v>
      </c>
      <c r="E466" t="b">
        <v>1</v>
      </c>
      <c r="F466" t="str">
        <v/>
      </c>
      <c r="G466" t="b">
        <v>0</v>
      </c>
    </row>
    <row r="467" xml:space="preserve">
      <c r="A467">
        <v>21543733</v>
      </c>
      <c r="B467" t="str" xml:space="preserve">
        <v xml:space="preserve">travaux de rénovation de la chaufferie de l'etat-major de Melun du Service Départemental d'incendie et de Secours de Seine-Et-Marne les travaux ont pour but :
- Le remplacement des chaudières et des brûleurs,
- Le remplacement de la production ECS située en chaufferie,
- L'Amélioration de la performance énergétique de la production de chaleur,
- Le remplacement du carneau de fumée,
- Le tubage du conduit de fumée des nouvelles chaudières dans le conduit existant,
- Le désembouage du réseau primaire et des réseaux chauffage non séparés physiquement,
- Le désembouage du réseau de chauffage logement, en prestation supplémentaire éventuelle obligatoire (Pseo),
- La mise en conformité des installations</v>
      </c>
      <c r="C467" t="str">
        <f>/ENVIRONNEMENT</f>
        <v>/BTP</v>
      </c>
      <c r="D467" t="str">
        <v>/BTP</v>
      </c>
      <c r="E467" t="b">
        <v>0</v>
      </c>
      <c r="F467" t="str">
        <v/>
      </c>
      <c r="G467" t="b">
        <v>0</v>
      </c>
    </row>
    <row r="468" xml:space="preserve">
      <c r="A468">
        <v>21562332</v>
      </c>
      <c r="B468" t="str" xml:space="preserve">
        <v xml:space="preserve">TRANSPORTS D'ENFANTS POUR LES ECOLES MATERNELLES ET ELEMENTAIRES DE MELUN La présente consultation concerne : TRANSPORTS D'ENFANTS POUR LES ECOLES MATERNELLES ET ELEMENTAIRES DE MELUN
Les prestations concernent les transports collectifs d'élèves scolarisés dans les écoles maternelles et élémentaires de Melun, lors de leurs déplacements entres les écoles et les restaurants scolaires municipaux</v>
      </c>
      <c r="C468" t="str">
        <v>/TRANSPORT</v>
      </c>
      <c r="D468" t="str">
        <v>/TRANSPORT</v>
      </c>
      <c r="E468" t="b">
        <v>1</v>
      </c>
      <c r="F468" t="str">
        <v/>
      </c>
      <c r="G468" t="b">
        <v>0</v>
      </c>
    </row>
    <row r="469">
      <c r="A469">
        <v>21567111</v>
      </c>
      <c r="B469" t="str">
        <v>2020-fcs-0007 location d'une patinoire mobile</v>
      </c>
      <c r="C469" t="str">
        <v>/STRUCTURE PRE-CONSTRUITE</v>
      </c>
      <c r="D469" t="str">
        <v>/STRUCTURE PRE-CONSTRUITE</v>
      </c>
      <c r="E469" t="b">
        <v>1</v>
      </c>
      <c r="F469" t="str">
        <v/>
      </c>
      <c r="G469" t="b">
        <v>0</v>
      </c>
    </row>
    <row r="470">
      <c r="A470">
        <v>21204533</v>
      </c>
      <c r="B470" t="str">
        <v>Projet urbain du secteur " Pont de Clichy " à Clichy-la-Garenne - Définition d'un projet urbain d'ensemble et accompagnement jusqu'à la création de l'opération d'aménagement Le présent marché public a pour objet la réalisation d'une étude pour la définition d'un projet urbain d'ensemble et l'accompagnement jusqu'à la création de l'opération d'aménagement dans le cadre de l'opération se rapportant au projet urbain du secteur " Pont de Clichy " à Clichy-la-Garenne (92110</v>
      </c>
      <c r="C470" t="str">
        <f>/DROIT &amp; SOCIETE</f>
        <v>/BTP</v>
      </c>
      <c r="D470" t="str">
        <v>/BTP</v>
      </c>
      <c r="E470" t="b">
        <v>0</v>
      </c>
      <c r="F470" t="str">
        <v/>
      </c>
      <c r="G470" t="b">
        <v>0</v>
      </c>
    </row>
    <row r="471">
      <c r="A471">
        <v>21187465</v>
      </c>
      <c r="B471" t="str">
        <v>maîtrise d'oeuvre pour la démolition d'un immeuble d'habitation et ses abords, d'un hangar, d'une maison et de garages. maîtrise d'oeuvre pour la démolition d'un immeuble d'habitation et ses abords, d'un hangar, d'une maison et de garages</v>
      </c>
      <c r="C471" t="str">
        <v>/BTP</v>
      </c>
      <c r="D471" t="str">
        <v>/BTP</v>
      </c>
      <c r="E471" t="b">
        <v>1</v>
      </c>
      <c r="F471" t="str">
        <v/>
      </c>
      <c r="G471" t="b">
        <v>0</v>
      </c>
    </row>
    <row r="472">
      <c r="A472">
        <v>21433403</v>
      </c>
      <c r="B472" t="str">
        <v>Fourniture et livraison de colis festifs pour les fêtes de fin d'année 2020</v>
      </c>
      <c r="C472" t="str">
        <v>/ALIMENTATION</v>
      </c>
      <c r="D472" t="str">
        <v>/ALIMENTATION</v>
      </c>
      <c r="E472" t="b">
        <v>1</v>
      </c>
      <c r="F472" t="str">
        <v/>
      </c>
      <c r="G472" t="b">
        <v>0</v>
      </c>
    </row>
    <row r="473">
      <c r="A473">
        <v>21335546</v>
      </c>
      <c r="B473" t="str">
        <v>Prestations de tétésurveillance, intervention de sûreté et sécurité du territoire de Montpellier Méditerranée La présente consultation concerne les prestations de télésurveillance, intervention de sûreté et sécurité du territoire de Montpellier Méditerranée Métropole. Ce contrat comprend des prestations à prix forfaitaires et des prestations à prix unitaires donnant lieu à l’émission de bons de commande notifiés par le pouvoir adjudicateur au fur et à mesure des besoins. Il s’agit donc pour ces prestations à prix unitaires d’un accord-cadre sans minimum ni maximum passé en application des articles L2125-1 1°, R. 2162-1 à R. 2162-6, R. 2162-13 et R. 2162-14 du Code de la commande publique donnant lieu à l'émission de bons de commande</v>
      </c>
      <c r="C473" t="str">
        <f>/SECURITE</f>
        <v>/BTP</v>
      </c>
      <c r="D473" t="str">
        <v>/AUDIOVISUEL</v>
      </c>
      <c r="E473" t="b">
        <v>0</v>
      </c>
      <c r="F473" t="str">
        <v/>
      </c>
      <c r="G473" t="b">
        <v>0</v>
      </c>
    </row>
    <row r="474" xml:space="preserve">
      <c r="A474">
        <v>21387667</v>
      </c>
      <c r="B474" t="str" xml:space="preserve">
        <v xml:space="preserve">M.O.E : Extension et Restructuration du Centre de Secours de SARLAT Le Centre de Secours de SARLAT est le troisième du département en termes d'importance, après ceux de Périgueux et de Bergerac.
Le présent projet porte sur la nécessaire extension, restructuration, réhabilitation des locaux afin de les adapter aux besoins et normes actuels. En effet, des pathologies sont identifiées (affaissement d'un bâtiment, état de la voirie) et les bâtiments ont fait l'objet de multiples "adaptations" au fil du temps, ce qui d'une facon générale, n'améliore pas la fonctionnalité d'ensemble.
Le Service Départemental d'Incendie et de Secours de la Dordogne souhaite une restructuration des locaux actuels, complétée par une extension, ainsi que des travaux de réhabilitation
Le groupement d'opérateurs écono</v>
      </c>
      <c r="C474" t="str">
        <v>/BTP</v>
      </c>
      <c r="D474" t="str">
        <v>/BTP</v>
      </c>
      <c r="E474" t="b">
        <v>1</v>
      </c>
      <c r="F474" t="str">
        <v/>
      </c>
      <c r="G474" t="b">
        <v>0</v>
      </c>
    </row>
    <row r="475">
      <c r="A475">
        <v>21571059</v>
      </c>
      <c r="B475" t="str">
        <v>Prestation d'agence de voyages pour le personnel ONERA Organisation et fourniture de prestation de services, principales et annexes, d'agence de voyages au profit des personnels et personnes invitées de l'ONERA, formations à l'utilisation des outils de réservation incluses</v>
      </c>
      <c r="C475" t="str">
        <v>/LOGISTIQUE VOYAGE</v>
      </c>
      <c r="D475" t="str">
        <v>/TRANSPORT</v>
      </c>
      <c r="E475" t="b">
        <v>0</v>
      </c>
      <c r="F475" t="str">
        <v/>
      </c>
      <c r="G475" t="b">
        <v>0</v>
      </c>
    </row>
    <row r="476">
      <c r="A476">
        <v>21569248</v>
      </c>
      <c r="B476" t="str">
        <v>Travaux de viabilisation : Poste de distribution électrique rue Plault Période de préparation : 3 semaines</v>
      </c>
      <c r="C476" t="str">
        <v>/BTP</v>
      </c>
      <c r="D476" t="str">
        <v>/BTP</v>
      </c>
      <c r="E476" t="b">
        <v>1</v>
      </c>
      <c r="F476" t="str">
        <v/>
      </c>
      <c r="G476" t="b">
        <v>0</v>
      </c>
    </row>
    <row r="477" xml:space="preserve">
      <c r="A477">
        <v>20891592</v>
      </c>
      <c r="B477" t="str" xml:space="preserve">
        <v xml:space="preserve">Site de maintenance et de garage en ligne Nanterre (Éole Description des quantités données à titre indicatif
- structure métallique 611 t,
- béton BPE 4 436 m3,
- bâtiment transilien 900 m2, un bâtiment qui regroupe le stockage des produits liquides (71,40 m2), le matériel de nettoyage (51,80 m2), le local graissage (19,99 m2), le local signalisation, le magasin de stockage (123,49 m2), le local stockage des agrès, local compresseur, local chariot à fourche et bureau tracabilité (127,59 m2), le local permettant l'exploitation des panneaux photovoltaïques, le local pour le bassin de récupération des eaux pluviales, le poste de gardiennage avec son chenil, le local Enedis (40,80 m2),
- matériaux de couche de forme 0/63 pour plate-forme bâtiment et voirie 3 500 m3,
- GNT pour voiries d'accès </v>
      </c>
      <c r="C477" t="str">
        <f>/INDUSTRIE</f>
        <v>/BTP</v>
      </c>
      <c r="D477" t="str">
        <v>/BTP</v>
      </c>
      <c r="E477" t="b">
        <v>0</v>
      </c>
      <c r="F477" t="str">
        <v/>
      </c>
      <c r="G477" t="b">
        <v>0</v>
      </c>
    </row>
    <row r="478">
      <c r="A478">
        <v>20703411</v>
      </c>
      <c r="B478" t="str">
        <v>BLAIN - Conception-réalisation relative à la transformation de logements en FJT et rénovation d'une cage d'escalier Transformation de logements en un foyer de jeunes travailleurs de 20 logements et des locaux communs ERP et rénovation d'une cage d'escalier de 8 logements</v>
      </c>
      <c r="C478" t="str">
        <v>/BTP</v>
      </c>
      <c r="D478" t="str">
        <v>/BTP</v>
      </c>
      <c r="E478" t="b">
        <v>1</v>
      </c>
      <c r="F478" t="str">
        <v/>
      </c>
      <c r="G478" t="b">
        <v>0</v>
      </c>
    </row>
    <row r="479">
      <c r="A479">
        <v>21237319</v>
      </c>
      <c r="B479" t="str">
        <v>Développement de la plateforme de gestion administrative DELF-DALF La présente consultation a pour objet le développement de la plateforme de gestion administrative DELF-DALF</v>
      </c>
      <c r="C479" t="str">
        <f>/DROIT &amp; SOCIETE</f>
        <v>/ENSEIGNEMENT FORMATION</v>
      </c>
      <c r="D479" t="str">
        <v>/ENSEIGNEMENT FORMATION</v>
      </c>
      <c r="E479" t="b">
        <v>0</v>
      </c>
      <c r="F479" t="str">
        <v/>
      </c>
      <c r="G479" t="b">
        <v>0</v>
      </c>
    </row>
    <row r="480">
      <c r="A480">
        <v>21168064</v>
      </c>
      <c r="B480" t="str">
        <v>CONTRAT D'ENTRETIEN MULTITECHNIQUE CONTRAT D'ENTRETIEN MULTITECHNIQUE DES EQUIPEMENTS DE ROBINETTERIE, PLOMBERIE, ELECTRICITE, SERRURERIE, MENUISERIES INTERIEURES ET EXTERIEURES, QUINCAILLERIE, DAAF, BAES DU PATRIMOINE (UNITES DE VIE, PARTIES COMMUNES, PARTIES COLLECTIVES, TOUT TYPE DE LOGEMENTS)</v>
      </c>
      <c r="C480" t="str">
        <v>/BTP</v>
      </c>
      <c r="D480" t="str">
        <v>/BTP</v>
      </c>
      <c r="E480" t="b">
        <v>1</v>
      </c>
      <c r="F480" t="str">
        <v/>
      </c>
      <c r="G480" t="b">
        <v>0</v>
      </c>
    </row>
    <row r="481">
      <c r="A481">
        <v>21565498</v>
      </c>
      <c r="B481" t="str">
        <v>Ville de Compiègne Marché de service relatif à la prestation d'assurance "Risques statutaires du personnel"</v>
      </c>
      <c r="C481" t="str">
        <v>/ASSURANCE</v>
      </c>
      <c r="D481" t="str">
        <v>/ASSURANCE</v>
      </c>
      <c r="E481" t="b">
        <v>1</v>
      </c>
      <c r="F481" t="str">
        <v/>
      </c>
      <c r="G481" t="b">
        <v>0</v>
      </c>
    </row>
    <row r="482">
      <c r="A482">
        <v>21195051</v>
      </c>
      <c r="B482" t="str">
        <v>Maintenance et extension de la vidéo protection urbaine et du réseau de fibre optique Maintenance et extension de la vidéo protection urbaine et du réseau de fibre optique.Accord cadre (Mono attributaire) à bons de commande - Montant annuel minimum de 0,00 euro(s) HT/Montant annuel maximum de 250 000,00 euro(s) HT</v>
      </c>
      <c r="C482" t="str">
        <v>/BTP</v>
      </c>
      <c r="D482" t="str">
        <v>/BTP</v>
      </c>
      <c r="E482" t="b">
        <v>1</v>
      </c>
      <c r="F482" t="str">
        <v/>
      </c>
      <c r="G482" t="b">
        <v>0</v>
      </c>
    </row>
    <row r="483">
      <c r="A483">
        <v>21432960</v>
      </c>
      <c r="B483" t="str">
        <v>numéro de la consultation : 20021 acquisition maintenance et consommables d'une centrale de lessiviels pour le service de sterilisation.</v>
      </c>
      <c r="C483" t="str">
        <f>/HYGIENE</f>
        <v>/LABORATOIRE</v>
      </c>
      <c r="D483" t="str">
        <v>/MEDICAL SANTE</v>
      </c>
      <c r="E483" t="b">
        <v>0</v>
      </c>
      <c r="F483" t="str">
        <v/>
      </c>
      <c r="G483" t="b">
        <v>0</v>
      </c>
    </row>
    <row r="484">
      <c r="A484">
        <v>21446974</v>
      </c>
      <c r="B484" t="str">
        <v>Assurance dommages aux biens</v>
      </c>
      <c r="C484" t="str">
        <v>/ASSURANCE</v>
      </c>
      <c r="D484" t="str">
        <v>/ASSURANCE</v>
      </c>
      <c r="E484" t="b">
        <v>1</v>
      </c>
      <c r="F484" t="str">
        <v/>
      </c>
      <c r="G484" t="b">
        <v>0</v>
      </c>
    </row>
    <row r="485">
      <c r="A485">
        <v>21493707</v>
      </c>
      <c r="B485" t="str">
        <v>MISE A DISPOSITION D'UNE BIBLIOTHEQUE DE LOGICIELS MULTI-EDITEURS ET PRESTATIONS ASSOCIEES La présente consultation porte sur la conclusion, par le Resah agissant d'une part sur le fondement de l'article L. 2113-1, 2o du Code en tant que centrale d'achat ' intermédiaire ' et d'autre part pour ses propres besoins, d'un accord-cadre relatif à la fourniture des prestations figurant dans les Catalogues Editeurs (Solutions Logicielles et Prestations Editeurs) et dans la Bibliothèque Editeurs ainsi que des Prestations Associées, tels que définis dans le CCAP et le CCTP.</v>
      </c>
      <c r="C485" t="str">
        <v>/INFORMATIQUE</v>
      </c>
      <c r="D485" t="str">
        <v>/INFORMATIQUE</v>
      </c>
      <c r="E485" t="b">
        <v>1</v>
      </c>
      <c r="F485" t="str">
        <v/>
      </c>
      <c r="G485" t="b">
        <v>0</v>
      </c>
    </row>
    <row r="486" xml:space="preserve">
      <c r="A486">
        <v>21026596</v>
      </c>
      <c r="B486" t="str" xml:space="preserve">
        <v xml:space="preserve">2019AFA215 -AMENAGEMENT DE TRAVERSE D'AGGLOMERATION RD91 A MAIZIERES Pour la Département :
- Rabotage de chaussée hors évacuation / épaisseur 4 et 6 cm : 1964 m2.
- Transport et évacuation des matériaux rabotés en ISDD : 83 T
- Transport et évacuation des matériaux rabotés avec 50 mg/kg inf taux HAP inf 500 mg/kg : 46 m3 -Rabotage de chaussée avec évacuation de 0 à 10 cm : 1788 m2.
- Rabotage de chaussée avec évacuation de 10 à 20 cm : 121 m2.
- Purges de fond de forme : 295 m2.
- GNT 0/20 de type B2 pour chaussée : 75 m3.
- Imprégnation de chaussée : 3236 m2.
- Couche d'accrochage : 770 m2.
- GB 0/14 classe 3 : 194 T
- GB 0/6 classe 3 : 132 T
- BBSG 0/10 classe 3 : 497 T
Pour la Commune :
Travaux préparatoires
- Démolition de chaussée : 431 m2.
- Terrassements en déblais et évacuation : 1</v>
      </c>
      <c r="C486" t="str">
        <f>/DECHETS</f>
        <v>/BTP</v>
      </c>
      <c r="D486" t="str">
        <v>/BTP</v>
      </c>
      <c r="E486" t="b">
        <v>0</v>
      </c>
      <c r="F486" t="str">
        <v/>
      </c>
      <c r="G486" t="b">
        <v>0</v>
      </c>
    </row>
    <row r="487">
      <c r="A487">
        <v>21220457</v>
      </c>
      <c r="B487" t="str">
        <v>Marché d'infogérance des serveurs du système d'information administratif 2020 - 2025 L'objectif du présent marché est d'infogérer les serveurs du SI administratif du SDIS84 et certaines applications génériques (MS Exchange, MS Skype, MS Always on,reverse proxy.), afin d'assurer la continuité de service du marché d'infogérance actuel. Les prestations à assurer, par le futur titulaire du marché, en principe à partir du 2 novembre 2020, sur les serveurs du système d'information administratif, sont les suivantes : -La supervision proactive 24 heures sur 24 et 7 jours sur 7 -Le contrôle matinal et l'alerte du Service Desk du SDIS84 en cas d'incident -Le maintien en condition opérationnelle et de sécurité, de facon proactive -Le traitement de l'ensemble des demandes d'intervention du Service Des</v>
      </c>
      <c r="C487" t="str">
        <v>/INFORMATIQUE</v>
      </c>
      <c r="D487" t="str">
        <v>/INFORMATIQUE</v>
      </c>
      <c r="E487" t="b">
        <v>1</v>
      </c>
      <c r="F487" t="str">
        <v/>
      </c>
      <c r="G487" t="b">
        <v>0</v>
      </c>
    </row>
    <row r="488">
      <c r="A488">
        <v>21562326</v>
      </c>
      <c r="B488" t="str">
        <v>MISSION DE MAITRISE D'OEUVRE EN GROUPEMENT Maîtrise d'oeuvre relative au projet de requalification des espaces publics du quartier de l'ancienne Manufacture à Sèvres Le marché sera décomposé en une (1) tranche ferme et sept (7) tranches optionnelles :- Tranche ferme : missions DIA, AVP et ACI de l'ensemble du périmètre du quartier ;- Tranche optionnelle no 1 : missions PRO, ACT, VISA, DET, OPC et AOR concernant les travaux d'aménagement des squares Carrier Belleuse et Mme de Pompadour ;- Tranche optionnelle no 2 : missions PRO, ACT, VISA, DET, OPC et AOR concernant les travaux d'aménagement de l'avenue Camille Sée ;- Tranche optionnelle no 3 : missions PRO, ACT, VISA, DET, OPC et AOR concernant les travaux d'aménagement de l'avenue Léon Journault et de la rue Victor Hugo ;- Tranche optionn</v>
      </c>
      <c r="C488" t="str">
        <f>/CIRCULATION</f>
        <v>/BTP</v>
      </c>
      <c r="D488" t="str">
        <v>/BTP</v>
      </c>
      <c r="E488" t="b">
        <v>0</v>
      </c>
      <c r="F488" t="str">
        <v/>
      </c>
      <c r="G488" t="b">
        <v>0</v>
      </c>
    </row>
    <row r="489">
      <c r="A489">
        <v>21561633</v>
      </c>
      <c r="B489" t="str">
        <v>Location, maintenance de matériels de reprographies et solutions logicielles associées pour les besoins des CCI du Grand Est et de leurs filiales Location, maintenance de matériels de reprographies et solutions logicielles associées pour les besoins des CCI du Grand Est et de leurs filiales.</v>
      </c>
      <c r="C489" t="str">
        <f>/EDITION</f>
        <v>/BUREAUTIQUE</v>
      </c>
      <c r="D489" t="str">
        <v>/BUREAUTIQUE</v>
      </c>
      <c r="E489" t="b">
        <v>0</v>
      </c>
      <c r="F489" t="str">
        <v/>
      </c>
      <c r="G489" t="b">
        <v>0</v>
      </c>
    </row>
    <row r="490" xml:space="preserve">
      <c r="A490">
        <v>21459530</v>
      </c>
      <c r="B490" t="str" xml:space="preserve">
        <v xml:space="preserve">travaux de construction du centre SSR Le Chillon à Angers - relance du lot 8 : plafonds - doublages - cloisons suite à résiliation du marché avec le titulaire. variantes imposées :
Variante 8.1 : Plafond avec 1 plaque de Ba13 hydrofuge au lieu de 2 plaques.
variante 8.2 : Remplacement des 2 plaques de Ba13 par 1 Ba18.
Variante 8.3 : Remplacement des plafonds plâtre perforés aléatoire par un plafond plâtre
rectiligne.
variante libre : une seule variante libre est autorisée.les modalités de présentation de cette variante sont précisées dans le règlement de la consultation
Quantités (fournitures et services), nature et étendue (travau</v>
      </c>
      <c r="C490" t="str">
        <v>/BTP</v>
      </c>
      <c r="D490" t="str">
        <v>/BTP</v>
      </c>
      <c r="E490" t="b">
        <v>1</v>
      </c>
      <c r="F490" t="str">
        <v/>
      </c>
      <c r="G490" t="b">
        <v>0</v>
      </c>
    </row>
    <row r="491">
      <c r="A491">
        <v>20694456</v>
      </c>
      <c r="B491" t="str">
        <v>Chantier insertion Assurer l'encadrement technique (activités BTP), social et logistique d'un chantier insertion composé au maximum de 9 salariés</v>
      </c>
      <c r="C491" t="str">
        <v>/DROIT &amp; SOCIETE</v>
      </c>
      <c r="D491" t="str">
        <v>/BTP</v>
      </c>
      <c r="E491" t="b">
        <v>0</v>
      </c>
      <c r="F491" t="str">
        <v/>
      </c>
      <c r="G491" t="b">
        <v>0</v>
      </c>
    </row>
    <row r="492">
      <c r="A492">
        <v>21557678</v>
      </c>
      <c r="B492" t="str">
        <v>Balayage mécanique et manuel de la voirie et des espaces publics de la ville de Lillebonne</v>
      </c>
      <c r="C492" t="str">
        <v>/HYGIENE TECHNIQUE</v>
      </c>
      <c r="D492" t="str">
        <v>/DECHETS</v>
      </c>
      <c r="E492" t="b">
        <v>0</v>
      </c>
      <c r="F492" t="str">
        <v/>
      </c>
      <c r="G492" t="b">
        <v>0</v>
      </c>
    </row>
    <row r="493" xml:space="preserve">
      <c r="A493">
        <v>21565339</v>
      </c>
      <c r="B493" t="str" xml:space="preserve">
        <v xml:space="preserve">NETTOIEMENT DES VOIRIES et DU DOMAINE PUBLIC et PRESTATIONS DIVERSES Le présent appel d'offres a pour objet : 
1)Le balayage et le désherbage mécaniques du secteur CENTRE VILLE 
2)Le balayage mécanique des secteurs périphériques 
3)Le nettoiement manuel
4)L'entretien des corbeilles, distributeurs de sacs à déjections canines et des cendriers 
5)Le nettoiement après les manifestations 
6)La mise à disposition et la rotation de deux bennes pour déchets verts et encombrants 
7) L'arrosage des pieds d'arbre 
8) Prestations complémentaires "à la demande"</v>
      </c>
      <c r="C493" t="str">
        <f>/HYGIENE TECHNIQUE</f>
        <v>/BTP</v>
      </c>
      <c r="D493" t="str">
        <v>/HYGIENE TECHNIQUE</v>
      </c>
      <c r="E493" t="b">
        <v>0</v>
      </c>
      <c r="F493" t="str">
        <v/>
      </c>
      <c r="G493" t="b">
        <v>0</v>
      </c>
    </row>
    <row r="494">
      <c r="A494">
        <v>21566065</v>
      </c>
      <c r="B494" t="str">
        <v>Programme Voirie 2020</v>
      </c>
      <c r="C494" t="str">
        <v>/BTP</v>
      </c>
      <c r="D494" t="str">
        <v>/BTP</v>
      </c>
      <c r="E494" t="b">
        <v>1</v>
      </c>
      <c r="F494" t="str">
        <v/>
      </c>
      <c r="G494" t="b">
        <v>0</v>
      </c>
    </row>
    <row r="495" xml:space="preserve">
      <c r="A495">
        <v>21558011</v>
      </c>
      <c r="B495" t="str" xml:space="preserve">
        <v xml:space="preserve">maitenance distribution electrique ht/bt pour le ght "aude-pyrenees" :
*ch de Perpignan
*Ch de Narbonne
*Ch de Lézignan-Corbières
*Ch de Port-La-Nouvelle,
*Ch de Prades</v>
      </c>
      <c r="C495" t="str">
        <v>/BTP</v>
      </c>
      <c r="D495" t="str">
        <v>/TRANSPORT</v>
      </c>
      <c r="E495" t="b">
        <v>0</v>
      </c>
      <c r="F495" t="str">
        <v/>
      </c>
      <c r="G495" t="b">
        <v>0</v>
      </c>
    </row>
    <row r="496">
      <c r="A496">
        <v>21549062</v>
      </c>
      <c r="B496" t="str">
        <v>Appel d'offres en vue des prestations de maintenance des onduleurs et sources électriques de secours Le présent marché a pour objet les prestations de maintenance préventive et corrective des onduleurs et sources centrales électriques de sécurité de la Ville de Toulon pour une durée de 4 ans non reconductible.Les prestations comprennent :-La maintenance préventive ;-La maintenance corrective ;-le remplacement de pièces ;-le remplacement programmé de batterie ;-des prestations de déplacement, de dépannage et d'assistance technique ;-l'accompagnement aux visites du bureau de contrôle technique</v>
      </c>
      <c r="C496" t="str">
        <f>/INFORMATIQUE</f>
        <v>/BTP</v>
      </c>
      <c r="D496" t="str">
        <v>/BTP</v>
      </c>
      <c r="E496" t="b">
        <v>0</v>
      </c>
      <c r="F496" t="str">
        <v/>
      </c>
      <c r="G496" t="b">
        <v>0</v>
      </c>
    </row>
    <row r="497">
      <c r="A497">
        <v>20821261</v>
      </c>
      <c r="B497" t="str">
        <v>concours de maîtrise d'oeuvre en vue de l'attribution du marché de maîtrise d'uvre pour la reconstruction de l'externat et de l'administration du collège de Condé en Brie L objet de la présente consultation concerne la reconstruction d'un collège type 400 élèves sans locaux sportif, avec conservation du bâtiment accueillant la demi-pension et le CDI.La surface de la reconstruction, à terme, sera d'environ 2 630 mètres carrés.L?opération s?inscrit dans une démarche de développement durable incluant la définition de cibles prioritaires par le maître d'ouvrage.Enveloppe prévisionnelle des travaux (Démolition, reconstruction, réhabilitation partielle + solution CVC + V.R.D + locaux provisoires) : 4 280 000 euros HT.La surface de la reconstruction, à terme, sera d'environ 2 630 mètres carrés.L?</v>
      </c>
      <c r="C497" t="str">
        <f>/ENVIRONNEMENT</f>
        <v>/STRUCTURE PRE-CONSTRUITE</v>
      </c>
      <c r="D497" t="str">
        <v>/BTP</v>
      </c>
      <c r="E497" t="b">
        <v>0</v>
      </c>
      <c r="F497" t="str">
        <v/>
      </c>
      <c r="G497" t="b">
        <v>0</v>
      </c>
    </row>
    <row r="498" xml:space="preserve">
      <c r="A498">
        <v>21356062</v>
      </c>
      <c r="B498" t="str" xml:space="preserve">
        <v xml:space="preserve">RD612 Aménagement Giratoire de la Méditerranée au PR 63+300 - Maitrise d'oeuvre - PRO - ACT - VISA et Missions complémentaires Les missions complémentaires sont TTG, GEO, CDR et CSPR.
Forme de marché : ordinaire. Attribution d'un marché unique. Détail des éléments de mission confiés au maître d'oeuvre : PRO/ACT/ACT TAC/ACT OA/ACT AP/ACT EP/VISA/TTG/GEO/CSPR/CDR</v>
      </c>
      <c r="C498" t="str">
        <v>/BTP</v>
      </c>
      <c r="D498" t="str">
        <v>/BTP</v>
      </c>
      <c r="E498" t="b">
        <v>1</v>
      </c>
      <c r="F498" t="str">
        <v/>
      </c>
      <c r="G498" t="b">
        <v>0</v>
      </c>
    </row>
    <row r="499">
      <c r="A499">
        <v>21422742</v>
      </c>
      <c r="B499" t="str">
        <v>Travaux d'aménagement d'espaces verts relatifs au prolongement du tramway T3 de la porte d'Asnières (Paris 17e) à la porte Dauphine (Paris 16e</v>
      </c>
      <c r="C499" t="str">
        <v>/BTP</v>
      </c>
      <c r="D499" t="str">
        <v>/BTP</v>
      </c>
      <c r="E499" t="b">
        <v>1</v>
      </c>
      <c r="F499" t="str">
        <v/>
      </c>
      <c r="G499" t="b">
        <v>0</v>
      </c>
    </row>
    <row r="500">
      <c r="A500">
        <v>20744742</v>
      </c>
      <c r="B500" t="str">
        <v>ACCORD-CADRE MONO-ATTRIBUTAIRE A MARCHES SUBSEQUENTS, POUR DES PRESTATIONS DE MAITRISE D'OEUVRE RELATIVES A L'AMENAGEMENT DES BERGES DU MESNIL-LE-ROI Le présent marché, a pour objet la mise en place d'un accord-cadre mono-attributaire à marchés subséquents pour la réalisation de diverses études de maîtrise d'oeuvre relatives à l'aménagement des berges du Mesnil-le-Roi. Lieu(x) d'exécution : Berges du Mesnil-le-Roi</v>
      </c>
      <c r="C500" t="str">
        <v>/BTP</v>
      </c>
      <c r="D500" t="str">
        <v>/BTP</v>
      </c>
      <c r="E500" t="b">
        <v>1</v>
      </c>
      <c r="F500" t="str">
        <v/>
      </c>
      <c r="G500" t="b">
        <v>0</v>
      </c>
    </row>
    <row r="501" xml:space="preserve">
      <c r="A501">
        <v>20735370</v>
      </c>
      <c r="B501" t="str" xml:space="preserve">
        <v xml:space="preserve">Prestations d'ingénierie pour bureaux d'études et pilotage d'affaires pour l'Îlot conventionnel et le BOP (Balance of plan) des centrales nucléaires (tous paliers) Le futur marché concerne des prestations d'ingénierie pour bureaux d'études et pilotage d'affaires pour l'Îlot conventionnel et le BOP (Balance of plan) des centrales nucléaires (tous paliers). Il concerne de prestations d'ingénierie destinées à la réalisation d'installations ou de modifications sur des installations industrielles complexes, dans le domaine du nucléaire, de type réacteur à eau pressurisée.
Les prestations sont réalisées dans les locaux du titulaire ou ceux d'EDF SA/Centre national d'équipement pour production d'électricité (CNEPE) - Tours, France selon la nature d'activité.
II.2.4) Description des prestations:
L</v>
      </c>
      <c r="C501" t="str">
        <f>/INDUSTRIE</f>
        <v>/BTP</v>
      </c>
      <c r="D501" t="str">
        <v>/INDUSTRIE</v>
      </c>
      <c r="E501" t="b">
        <v>0</v>
      </c>
      <c r="F501" t="str">
        <v/>
      </c>
      <c r="G501" t="b">
        <v>0</v>
      </c>
    </row>
    <row r="502">
      <c r="A502">
        <v>20850793</v>
      </c>
      <c r="B502" t="str">
        <v>Accord cadre pour des prestations de reconnaissance, d'études géotechniques et d'études de sites et sols pollués Le présent avis concerne un dépôt de candidatures. Ce projet d'accord-cadre à bons de commande mono-attributaire est passé en appel d'offres restreint selon les articles L. 2120-1, L. 2124-2 et R. 2162-1 à R. 2162-4, R. 2162-6 et R. 2162-13 à R. 2162-14 du code de la commande publique. Dans le cadre des opérations d'aménagement, de construction, de réhabilitation d'ouvrages, ou de réalisations diverses, l'Etablissement du service d'infrastructure de la Défense (ESID) de Toulon lance un accord-cadre à bons de commande afin de réaliser : - des levés topographiques, - des reconnaissances, - études géotechniques, - des études de sites et sols pollués. Accord-cadre à bons de commande</v>
      </c>
      <c r="C502" t="str">
        <f>/BTP</f>
        <v>/ENVIRONNEMENT</v>
      </c>
      <c r="D502" t="str">
        <v>/INDUSTRIE</v>
      </c>
      <c r="E502" t="b">
        <v>0</v>
      </c>
      <c r="F502" t="str">
        <v/>
      </c>
      <c r="G502" t="b">
        <v>0</v>
      </c>
    </row>
    <row r="503" xml:space="preserve">
      <c r="A503">
        <v>21084369</v>
      </c>
      <c r="B503" t="str" xml:space="preserve">
        <v xml:space="preserve">Accord cadre maitrise d'oeuvre requalification urbaine Blagnac 1. L'accord cadre mono attributaire intègre les missions de maîtrise d'oeuvre suivantes :
- Des missions de base : AVP, PRO, EXE, ACT, VISA, DET, PPC, AOR
- Des missions complémentaires : Etudes de faisabilité, simulation dynamique, OPC
Il sera exécuté via l'émission de demandes de devis.
Une expertise en matière de simulation dynamique devra être apportée dans la réalisation de ce contrat cadre.
L'accord cadre couvre la zone Blagnac 1 située entre le giratoire Dewoitine, la rue Lequiem et l'allée Potez.</v>
      </c>
      <c r="C503" t="str">
        <v>/BTP</v>
      </c>
      <c r="D503" t="str">
        <v>/BTP</v>
      </c>
      <c r="E503" t="b">
        <v>1</v>
      </c>
      <c r="F503" t="str">
        <v/>
      </c>
      <c r="G503" t="b">
        <v>0</v>
      </c>
    </row>
    <row r="504">
      <c r="A504">
        <v>21023144</v>
      </c>
      <c r="B504" t="str">
        <v>Conseil municipal de Sèvremont (commune nouvelle) : construction d'une médiathèque</v>
      </c>
      <c r="C504" t="str">
        <v>/BTP</v>
      </c>
      <c r="D504" t="str">
        <v>/BTP</v>
      </c>
      <c r="E504" t="b">
        <v>1</v>
      </c>
      <c r="F504" t="str">
        <v/>
      </c>
      <c r="G504" t="b">
        <v>0</v>
      </c>
    </row>
    <row r="505">
      <c r="A505">
        <v>21382308</v>
      </c>
      <c r="B505" t="str">
        <v>AUSCULTATION DE L OUVRAGE DU TUNNEL DU MONT-BLANC Le présent marché a pour objet les prestations d auscultation de l ouvrage du tunnel du Mont Blanc. Il comprend une tranche ferme, une tranche optionnelle et des prestations similaires à bon de commande</v>
      </c>
      <c r="C505" t="str">
        <v>/BTP</v>
      </c>
      <c r="D505" t="str">
        <v>/BTP</v>
      </c>
      <c r="E505" t="b">
        <v>1</v>
      </c>
      <c r="F505" t="str">
        <v/>
      </c>
      <c r="G505" t="b">
        <v>0</v>
      </c>
    </row>
    <row r="506">
      <c r="A506">
        <v>21390396</v>
      </c>
      <c r="B506" t="str">
        <v>Mission de maîtrise d'oeuvre relative à l'opération de réhabilitation et extension verticale d'un bâtiment impasse Guynemer à Agen La présente consultation a pour objet la réalisation de missions de maîtrise d'oeuvre relative à l'opération de démolition partielle, réhabilitation et d'extension verticale d'un ancien foyer pour personnes âgées, impasse Guynemer à Agen. Le marché comprendra une mission de base au sens de la loi MOP avec VISA et une mission complémentaire OPC.</v>
      </c>
      <c r="C506" t="str">
        <v>/BTP</v>
      </c>
      <c r="D506" t="str">
        <v>/BTP</v>
      </c>
      <c r="E506" t="b">
        <v>1</v>
      </c>
      <c r="F506" t="str">
        <v/>
      </c>
      <c r="G506" t="b">
        <v>0</v>
      </c>
    </row>
    <row r="507">
      <c r="A507">
        <v>21572056</v>
      </c>
      <c r="B507" t="str">
        <v>Fourniture et pose de pergolas Résidence Berthe Morisot et fourniture et pose abris à vélos sur le site de l'E.P.S.M Lille-Métropole</v>
      </c>
      <c r="C507" t="str">
        <v>/BTP</v>
      </c>
      <c r="D507" t="str">
        <v>/BTP</v>
      </c>
      <c r="E507" t="b">
        <v>1</v>
      </c>
      <c r="F507" t="str">
        <v/>
      </c>
      <c r="G507" t="b">
        <v>0</v>
      </c>
    </row>
    <row r="508" xml:space="preserve">
      <c r="A508">
        <v>21598732</v>
      </c>
      <c r="B508" t="str" xml:space="preserve">
        <v xml:space="preserve">voyage en angleterre - le BLITZ à Londres - la résistance francaise depuis Londres - le débarquement PS03.
Transports
Sorties et voyages
jour1 - départ du collège,
jour 2 - Londres, mini croisière sur la Tamise, visite du HMS BELFAST
Jour 3 : Londres et l'histoire visite des traces de W. CHURCHILL en francais, visite du ROYAL AIR FORCE MUSEEUM
Jour 4 : Londres et la résistance : visite libre de Churchill cabinet War rooms, découverte libre du Covent Garden
Jour 5 : PORTHMOUTH, promenade au bord de la base navale de grande bretagne, visite libre du D-DAY MUSEUM, embarquement Ferry
Jour 6 : Mémorial de CAEN, retour sur FOnsorbes - arrivée dans la nuit.
Il convient d'inclure les repas et petits-déjeuners du premiers au dernier jour, les coûts et réservations des visites, le coût lié à l'héber</v>
      </c>
      <c r="C508" t="str">
        <v>/LOGISTIQUE VOYAGE</v>
      </c>
      <c r="D508" t="str">
        <v>/LOGISTIQUE VOYAGE</v>
      </c>
      <c r="E508" t="b">
        <v>1</v>
      </c>
      <c r="F508" t="str">
        <v/>
      </c>
      <c r="G508" t="b">
        <v>0</v>
      </c>
    </row>
    <row r="509" xml:space="preserve">
      <c r="A509">
        <v>21598736</v>
      </c>
      <c r="B509" t="str" xml:space="preserve">
        <v xml:space="preserve">voyage en Sicile - du 11/05/2021 au 16/05/2021 PS03.
Transports
Sorties et voyages
Jour 1 : départ de l'aéroport de Blagnac - arrivée à Catane Fontanarossa, découverte de Cefallu,
Jour 2 : découverte de Montréal et Palerme,
Jour 3 : visite du parc archéologie de SEGESTE et de SELINONTE
Jour 4 : visite de la vallée des temples et du musée archéologique d'Agrigente- visite de la villa impériale de DEL CASALE - Piazza Armérina Jour 5 : visite du théâtre gréco - romain à Taormine, retour à Blagnac.
Les repas et petits déjeuners du premier au dernier jour doivent être inclus, les réservations et les coûts des visites sont à inclure, L'hébergement et repas du chauffeur doivent être inclus.
Merci de proposer en OPTION les ASSURANCES d' ANNULATION</v>
      </c>
      <c r="C509" t="str">
        <v>/LOGISTIQUE VOYAGE</v>
      </c>
      <c r="D509" t="str">
        <v>/LOGISTIQUE VOYAGE</v>
      </c>
      <c r="E509" t="b">
        <v>1</v>
      </c>
      <c r="F509" t="str">
        <v/>
      </c>
      <c r="G509" t="b">
        <v>0</v>
      </c>
    </row>
    <row r="510">
      <c r="A510">
        <v>21597400</v>
      </c>
      <c r="B510" t="str">
        <v>Installation d'un système d'arrosage au gymnase GIOT ( Aubergenville)</v>
      </c>
      <c r="C510" t="str">
        <v>/BTP</v>
      </c>
      <c r="D510" t="str">
        <v>/INDUSTRIE</v>
      </c>
      <c r="E510" t="b">
        <v>0</v>
      </c>
      <c r="F510" t="str">
        <v/>
      </c>
      <c r="G510" t="b">
        <v>0</v>
      </c>
    </row>
    <row r="511">
      <c r="A511">
        <v>21597404</v>
      </c>
      <c r="B511" t="str">
        <v>Achat de matériels pour les sections départementales SAL/SAV du SDIS 31</v>
      </c>
      <c r="C511" t="str">
        <v>/SPORT LOISIRS</v>
      </c>
      <c r="D511" t="str">
        <v>/SPORT LOISIRS</v>
      </c>
      <c r="E511" t="b">
        <v>1</v>
      </c>
      <c r="F511" t="str">
        <v/>
      </c>
      <c r="G511" t="b">
        <v>0</v>
      </c>
    </row>
    <row r="512" xml:space="preserve">
      <c r="A512">
        <v>21599812</v>
      </c>
      <c r="B512" t="str" xml:space="preserve">
        <v xml:space="preserve">transport scolaire de Fonsorbes à Aspet - relais du bois perché PS03.
Transports
Sorties et voyages
départ le 02/02/2021 à 8 h 30 du collège
retour le 05/02/2021 à 18 heures au collège,
60 élèves et 4 accompagnateurs
seuls l'aller et le retour, l'hébergement étant conclu par ailleurs.
le bus ne reste pas à disposition sur place.</v>
      </c>
      <c r="C512" t="str">
        <v>/TRANSPORT</v>
      </c>
      <c r="D512" t="str">
        <v>/LOGISTIQUE VOYAGE</v>
      </c>
      <c r="E512" t="b">
        <v>0</v>
      </c>
      <c r="F512" t="str">
        <v/>
      </c>
      <c r="G512" t="b">
        <v>0</v>
      </c>
    </row>
    <row r="513">
      <c r="A513">
        <v>21598320</v>
      </c>
      <c r="B513" t="str">
        <v>accord-Cadre à bons de commande d'acquisition de fournitures scolaires pour les écoles élémentaires et maternelles situées à Epinal</v>
      </c>
      <c r="C513" t="str">
        <v>/BUREAUTIQUE</v>
      </c>
      <c r="D513" t="str">
        <v>/BUREAUTIQUE</v>
      </c>
      <c r="E513" t="b">
        <v>1</v>
      </c>
      <c r="F513" t="str">
        <v/>
      </c>
      <c r="G513" t="b">
        <v>0</v>
      </c>
    </row>
    <row r="514" xml:space="preserve">
      <c r="A514">
        <v>21598729</v>
      </c>
      <c r="B514" t="str" xml:space="preserve">
        <v xml:space="preserve">transport scolaire de Fonsorbes à Aspet - relais du bois perché nombre d'élèves 60 + 4 accompagnateurs,
seuls sont prévus aller et retour, l'hébergement étant conclu par ailleurs.
Le bus ne reste pas à disposition sur place.</v>
      </c>
      <c r="C514" t="str">
        <v>/LOGISTIQUE VOYAGE</v>
      </c>
      <c r="D514" t="str">
        <v>/LOGISTIQUE VOYAGE</v>
      </c>
      <c r="E514" t="b">
        <v>1</v>
      </c>
      <c r="F514" t="str">
        <v/>
      </c>
      <c r="G514" t="b">
        <v>0</v>
      </c>
    </row>
    <row r="515">
      <c r="A515">
        <v>21604537</v>
      </c>
      <c r="B515" t="str">
        <v>SEJOUR SKI Séjour SKI aux mont d'olmes qui se déroulera sur deux périodes, semaine 2 et semaine 10</v>
      </c>
      <c r="C515" t="str">
        <v>/LOGISTIQUE VOYAGE</v>
      </c>
      <c r="D515" t="str">
        <v>/LOGISTIQUE VOYAGE</v>
      </c>
      <c r="E515" t="b">
        <v>1</v>
      </c>
      <c r="F515" t="str">
        <v/>
      </c>
      <c r="G515" t="b">
        <v>0</v>
      </c>
    </row>
    <row r="516">
      <c r="A516">
        <v>21629238</v>
      </c>
      <c r="B516" t="str">
        <v>20tra15 renouvellement des réseaux aep et eu des rues samain, mallarmé, musset et verhaeren a saint-cyprien</v>
      </c>
      <c r="C516" t="str">
        <v>/BTP</v>
      </c>
      <c r="D516" t="str">
        <v>/BTP</v>
      </c>
      <c r="E516" t="b">
        <v>1</v>
      </c>
      <c r="F516" t="str">
        <v/>
      </c>
      <c r="G516" t="b">
        <v>0</v>
      </c>
    </row>
    <row r="517">
      <c r="A517">
        <v>21624818</v>
      </c>
      <c r="B517" t="str">
        <v>remplacement du parquet sportif du palais des sports</v>
      </c>
      <c r="C517" t="str">
        <v>/SPORT LOISIRS</v>
      </c>
      <c r="D517" t="str">
        <v>/SPORT LOISIRS</v>
      </c>
      <c r="E517" t="b">
        <v>1</v>
      </c>
      <c r="F517" t="str">
        <v/>
      </c>
      <c r="G517" t="b">
        <v>0</v>
      </c>
    </row>
    <row r="518">
      <c r="A518">
        <v>21692392</v>
      </c>
      <c r="B518" t="str">
        <v>Missions de maîtrise d'oeuvre dans le cadre de travaux d'éco rénovation de deux bâtiments(42 + 16 logements) situés 2 à 18 rue du Rempart des Ursulines à AUXONNE</v>
      </c>
      <c r="C518" t="str">
        <v>/BTP</v>
      </c>
      <c r="D518" t="str">
        <v>/BTP</v>
      </c>
      <c r="E518" t="b">
        <v>1</v>
      </c>
      <c r="F518" t="str">
        <v/>
      </c>
      <c r="G518" t="b">
        <v>0</v>
      </c>
    </row>
    <row r="519" xml:space="preserve">
      <c r="A519">
        <v>21665398</v>
      </c>
      <c r="B519" t="str" xml:space="preserve">
        <v xml:space="preserve">Mission de maîtrise d'oeuvre Ecole élémentaire Michel Servet - Réaménagement des cours et mise en accessibilité mission de maitrise d'oeuvre pour le réaménagement des cours et la mise en accessibilité de l'école élémentaire Michel Servet
Les travaux à réaliser dans l'école élémentaire comprennent :
- installation d'un ascenseur desservant tous les niveaux
- aménagement des sanitaires
- autres travaux de mise en accessibilité
- création de préaux et mise en conformité de garde-corps dans la cour Sud
la mission de maîtrise d'oeuvre est une mission de base pour une opération de réhabilitation de bâtiment avec exe + Missions complémentaires (dia + opc + ssi + Signalétique</v>
      </c>
      <c r="C519" t="str">
        <v>/BTP</v>
      </c>
      <c r="D519" t="str">
        <v>/BTP</v>
      </c>
      <c r="E519" t="b">
        <v>1</v>
      </c>
      <c r="F519" t="str">
        <v/>
      </c>
      <c r="G519" t="b">
        <v>0</v>
      </c>
    </row>
    <row r="520">
      <c r="A520">
        <v>21744365</v>
      </c>
      <c r="B520" t="str">
        <v>AMO et expertise pour les travaux sur les réseaux d'eau potable et assainissement La présente consultation a pour objet l'établissement d'un accord-cadre dont les bons de commande émis sur son fondement, ont pour objet des études d'expertise, de diagnostic et des études préalables à des travaux sur les réseaux d'adduction en eau potable et assainissement sur le territoire de la Communauté d'agglomération Grand Paris Sud Seine Essonne Sénart (GPS</v>
      </c>
      <c r="C520" t="str">
        <v>/BTP</v>
      </c>
      <c r="D520" t="str">
        <v>/BTP</v>
      </c>
      <c r="E520" t="b">
        <v>1</v>
      </c>
      <c r="F520" t="str">
        <v/>
      </c>
      <c r="G520" t="b">
        <v>0</v>
      </c>
    </row>
    <row r="521" xml:space="preserve">
      <c r="A521">
        <v>21573482</v>
      </c>
      <c r="B521" t="str" xml:space="preserve">
        <v xml:space="preserve">marché d'exploitation des stations d'épuration et des ouvrages équipant le réseau d'assainissement gestion des stations d'épuration et de plusieurs ouvrages équipant le réseau
Exploitation de deux stations d'épuration, de 26 postes de régulation, de 12 bassins d'orage, de 5 vannes de régulation et de 8 déversoirs d'orage
En prestations supplémentaires éventuelles :1. La prise en charge de l'astreinte une semaine sur deux de la station d'épuration de Illtal.2. Travaux et prestations d'exploitation correspondant au projet d'optimisation des flux du système d'assainissement d'Illfurth</v>
      </c>
      <c r="C521" t="str">
        <v>/BTP</v>
      </c>
      <c r="D521" t="str">
        <v>/BTP</v>
      </c>
      <c r="E521" t="b">
        <v>1</v>
      </c>
      <c r="F521" t="str">
        <v/>
      </c>
      <c r="G521" t="b">
        <v>0</v>
      </c>
    </row>
    <row r="522" xml:space="preserve">
      <c r="A522">
        <v>21580312</v>
      </c>
      <c r="B522" t="str" xml:space="preserve">
        <v xml:space="preserve">Occupation de l'étal R3 des nouvelles Halles La SPL Halles et République domiciliée au 8 rue Carnot 64000 Pau immatriculée au registre du commerce et des sociétés de Pau sous le no839 576105 et en charge, pour le compte de la ville de Pau, de l'exploitation des Halles de Pau déclare avoir recu une manifestation d'intérêt spontanée pour une occupation du domaine public à vocation économique pour une durée de 7 ans, à savoir l'exploitation de l'étal R3 d'une superficie de 44,37 m ! au sein des Halles de Pau.
Conformément à l'article L.2122-1-4 du code général de la propriété des personnes publiques, l'autorité compétente doit s'assurer avant la délivrance du titre d'occupation, par une publicité, de l'absence de toute autre manifestation d'intérêt concurrente</v>
      </c>
      <c r="C522" t="str">
        <v>/BTP</v>
      </c>
      <c r="D522" t="str">
        <v>/BTP</v>
      </c>
      <c r="E522" t="b">
        <v>1</v>
      </c>
      <c r="F522" t="str">
        <v/>
      </c>
      <c r="G522" t="b">
        <v>0</v>
      </c>
    </row>
    <row r="523" xml:space="preserve">
      <c r="A523">
        <v>21583207</v>
      </c>
      <c r="B523" t="str" xml:space="preserve">
        <v xml:space="preserve">CONSTRUCTION D'UNE TRIBUNE DE FOOT construction d'une tribune pour le stade de foot Jean Leroy sur la zone sportive en bordure du RD 6-10.
La capacité attendue est de 100 places, plus ou moins 10 %, y compris les places PMR.
Le projet comprend :
- la réalisation des études
- la rédaction et le dépôt du permis de construire par un architecte,
- le terrassement (y compris l'arasement de la butte de terre)
- les fondations dont fondations spéciales (voir étude de sol),
- la construction de la structure,
- le raccordement électrique au TGBT des nouveaux vestiaires de foot, y compris le consuel
- le traitement des eaux pluviales,
- la couverture et le bardage latéral transparent
- l'équipement en coques colorées sans dosseret
Des variantes seront prises en considération : Oui</v>
      </c>
      <c r="C523" t="str">
        <f>/MOBILIER</f>
        <v>/BTP</v>
      </c>
      <c r="D523" t="str">
        <v>/BTP</v>
      </c>
      <c r="E523" t="b">
        <v>0</v>
      </c>
      <c r="F523" t="str">
        <v/>
      </c>
      <c r="G523" t="b">
        <v>0</v>
      </c>
    </row>
    <row r="524" xml:space="preserve">
      <c r="A524">
        <v>21588584</v>
      </c>
      <c r="B524" t="str" xml:space="preserve">
        <v xml:space="preserve">Acquisition d'un centre d'usinage à commande numérique GF07.
Entretien, réparations, matériels et travaux
Machines outils
Fourniture et installation d'une fraiseuse verticale à commande numérique avec formation sur site des utilisateurs</v>
      </c>
      <c r="C524" t="str">
        <v>/INDUSTRIE</v>
      </c>
      <c r="D524" t="str">
        <v>/INDUSTRIE</v>
      </c>
      <c r="E524" t="b">
        <v>1</v>
      </c>
      <c r="F524" t="str">
        <v/>
      </c>
      <c r="G524" t="b">
        <v>0</v>
      </c>
    </row>
    <row r="525" xml:space="preserve">
      <c r="A525">
        <v>21591501</v>
      </c>
      <c r="B525" t="str" xml:space="preserve">
        <v xml:space="preserve">Réalisation d'une base de données pour la création d'un cadastre solaire Description :
- Tranche ferme : Réalisation d'une base de données.
- Tranche optionnelle 1 : Formation des agents du SYDELA aux différents modèles d'irradiation
- Tranche optionnelle 2 : Accompagnement à la réalisation d'un calculateur automatique à partir des données du cadastre</v>
      </c>
      <c r="C525" t="str">
        <f>/INDUSTRIE</f>
        <v>/INFORMATIQUE</v>
      </c>
      <c r="D525" t="str">
        <v>/INFORMATIQUE</v>
      </c>
      <c r="E525" t="b">
        <v>0</v>
      </c>
      <c r="F525" t="str">
        <v/>
      </c>
      <c r="G525" t="b">
        <v>0</v>
      </c>
    </row>
    <row r="526">
      <c r="A526">
        <v>21597227</v>
      </c>
      <c r="B526" t="str">
        <v>Produits de l'industrie automobile ACHAT D'UN VEHICULE ACHET D'UN VEHICULE</v>
      </c>
      <c r="C526" t="str">
        <v>/TRANSPORT</v>
      </c>
      <c r="D526" t="str">
        <v>/TRANSPORT</v>
      </c>
      <c r="E526" t="b">
        <v>1</v>
      </c>
      <c r="F526" t="str">
        <v/>
      </c>
      <c r="G526" t="b">
        <v>0</v>
      </c>
    </row>
    <row r="527" xml:space="preserve">
      <c r="A527">
        <v>21604471</v>
      </c>
      <c r="B527" t="str" xml:space="preserve">
        <v xml:space="preserve">fourniture de mobilier pour les parties communes des bâtiments de la Ville de Nantes et de Nantes Métropole. la présente consultation porte sur la fourniture de mobiliers pour les parties communes des bâtiments de la ville de Nantes et de Nantes Métropole.
Il s'agit d'un accord-cadre mono-attributaire à bons de commande.
Le contrat a pour objet la fourniture, la livraison et l'assemblage de mobiliers pour les parties communes des
Bâtiments de la Ville de Nantes et de Nantes Métropole. Ces prestations concerneront notamment les bâtiments polaris, nantil et le bâtiment sis au 160 boulevard Jules Verne à Nantes.
Afin d'harmoniser le mobilier, pourront aussi être commandés de manière limitée dans le cadre du présent marché :
- le renouvellement de mobilier usager,
- des mobiliers pour d'autres</v>
      </c>
      <c r="C527" t="str">
        <v>/MOBILIER</v>
      </c>
      <c r="D527" t="str">
        <v>/ENERGIE</v>
      </c>
      <c r="E527" t="b">
        <v>0</v>
      </c>
      <c r="F527" t="str">
        <v/>
      </c>
      <c r="G527" t="b">
        <v>0</v>
      </c>
    </row>
    <row r="528">
      <c r="A528">
        <v>21624968</v>
      </c>
      <c r="B528" t="str">
        <v>Marché de maîtrise d'oeuvre pour l'aménagement intérieur d'un groupe scolaire de quatorze classes livré en VEFA dans la ZAC du Parc d'affaires à Asnières-sur-Seine (92 Marché de maîtrise d'oeuvre pour l'aménagement intérieur d'un groupe scolaire de quatorze classes livré en VEFA (livré coque brute de béton, hors d'eau, hors d'air, fluides en attente) dans la ZAC du Parc d'affaires à Asnières-sur-Seine (92</v>
      </c>
      <c r="C528" t="str">
        <v>/BTP</v>
      </c>
      <c r="D528" t="str">
        <v>/BTP</v>
      </c>
      <c r="E528" t="b">
        <v>1</v>
      </c>
      <c r="F528" t="str">
        <v/>
      </c>
      <c r="G528" t="b">
        <v>0</v>
      </c>
    </row>
    <row r="529">
      <c r="A529">
        <v>21599248</v>
      </c>
      <c r="B529" t="str">
        <v>Le marché concerne l'exploitation des installations thermiques des bâtiments communaux de la ville de ROUVROY, avec les prestations P1 en variante obligatoire, P2 et P3 Le marché concerne l'exploitation des installations thermiques des bâtiments communaux de la ville de ROUVROY, avec les prestations:P1 =&gt;La fourniture de l'énergie pour une prestation à forfait température avec intéressement aux économies d'énergie (MTI) selon les bâtiments. (poste P1/1) et La refacturation à l'identique de la TICGN, la CTA, l'abonnement et la location du poste de livraison gaz. (poste P1/4).P2 =&gt; La prestation forfaitaire de conduite et d'entretien courant de l'ensemble des équipements techniques concernés, avec une clause d'intéressement aux économies d'énergie selon les bâtiments (Poste P2 ); La prestati</v>
      </c>
      <c r="C529" t="str">
        <f>/BTP</f>
        <v>/ENVIRONNEMENT</v>
      </c>
      <c r="D529" t="str">
        <v>/BTP</v>
      </c>
      <c r="E529" t="b">
        <v>0</v>
      </c>
      <c r="F529" t="str">
        <v/>
      </c>
      <c r="G529" t="b">
        <v>0</v>
      </c>
    </row>
    <row r="530">
      <c r="A530">
        <v>21620141</v>
      </c>
      <c r="B530" t="str">
        <v>Fourniture, pose et raccordement d'éclairage public</v>
      </c>
      <c r="C530" t="str">
        <v>/BTP</v>
      </c>
      <c r="D530" t="str">
        <v>/BTP</v>
      </c>
      <c r="E530" t="b">
        <v>1</v>
      </c>
      <c r="F530" t="str">
        <v/>
      </c>
      <c r="G530" t="b">
        <v>0</v>
      </c>
    </row>
    <row r="531" xml:space="preserve">
      <c r="A531">
        <v>21618972</v>
      </c>
      <c r="B531" t="str" xml:space="preserve">
        <v xml:space="preserve">mission d'assistance à maîtrise d'ouvrage pour la réhabilitation / extension des vestiaires football - club house à Dainville la mission objet du présent marché est une mission d'assistance au Maître d'ouvrage. Le marché est découpé en plusieurs phases qui seront lancées individuellement par l'émission d'un ordre de service spécifique.
- phase 1 :
Amo Définition du programme et de l'enveloppe financière prévisionnelle
- phase 2 :
Amo Désignation du Maître d'oeuvre
Assistance pour les phases APS et APD</v>
      </c>
      <c r="C531" t="str">
        <v>/BTP</v>
      </c>
      <c r="D531" t="str">
        <v>/BTP</v>
      </c>
      <c r="E531" t="b">
        <v>1</v>
      </c>
      <c r="F531" t="str">
        <v/>
      </c>
      <c r="G531" t="b">
        <v>0</v>
      </c>
    </row>
    <row r="532">
      <c r="A532">
        <v>21653556</v>
      </c>
      <c r="B532" t="str">
        <v>INONDATIONS 2018 - CHEMIN DE RUSSEC - GENIE CIVIL</v>
      </c>
      <c r="C532" t="str">
        <v>/BTP</v>
      </c>
      <c r="D532" t="str">
        <v>/SPORT LOISIRS</v>
      </c>
      <c r="E532" t="b">
        <v>0</v>
      </c>
      <c r="F532" t="str">
        <v/>
      </c>
      <c r="G532" t="b">
        <v>0</v>
      </c>
    </row>
    <row r="533">
      <c r="A533">
        <v>21571611</v>
      </c>
      <c r="B533" t="str">
        <v>Renforcement de la voirie communale - Programme 2020</v>
      </c>
      <c r="C533" t="str">
        <v>/BTP</v>
      </c>
      <c r="D533" t="str">
        <v>/BTP</v>
      </c>
      <c r="E533" t="b">
        <v>1</v>
      </c>
      <c r="F533" t="str">
        <v/>
      </c>
      <c r="G533" t="b">
        <v>0</v>
      </c>
    </row>
    <row r="534">
      <c r="A534">
        <v>21573316</v>
      </c>
      <c r="B534" t="str">
        <v>Restauration des maconneries de trois ouvrages d'art Communes de Revel et Saint-Félix-Lauragais Restauration des maconneries de trois ouvrages d'art Communes de Revel et Saint-Félix-Lauragais</v>
      </c>
      <c r="C534" t="str">
        <v>/BTP</v>
      </c>
      <c r="D534" t="str">
        <v>/BTP</v>
      </c>
      <c r="E534" t="b">
        <v>1</v>
      </c>
      <c r="F534" t="str">
        <v/>
      </c>
      <c r="G534" t="b">
        <v>0</v>
      </c>
    </row>
    <row r="535">
      <c r="A535">
        <v>21588226</v>
      </c>
      <c r="B535" t="str">
        <v>Renouvellement de la TOIP au CROUS de Lille Renouvellement de la TOIP (licences, services), contrat de maintenance.</v>
      </c>
      <c r="C535" t="str">
        <v>/TELECOMMUNICATION</v>
      </c>
      <c r="D535" t="str">
        <v>/INFORMATIQUE</v>
      </c>
      <c r="E535" t="b">
        <v>0</v>
      </c>
      <c r="F535" t="str">
        <v/>
      </c>
      <c r="G535" t="b">
        <v>0</v>
      </c>
    </row>
    <row r="536">
      <c r="A536">
        <v>21597832</v>
      </c>
      <c r="B536" t="str">
        <v>remplacement du tube du Four 2 sur l'usine Athanor</v>
      </c>
      <c r="C536" t="str">
        <v>/BTP</v>
      </c>
      <c r="D536" t="str">
        <v>/ENERGIE</v>
      </c>
      <c r="E536" t="b">
        <v>0</v>
      </c>
      <c r="F536" t="str">
        <v/>
      </c>
      <c r="G536" t="b">
        <v>0</v>
      </c>
    </row>
    <row r="537">
      <c r="A537">
        <v>21681898</v>
      </c>
      <c r="B537" t="str">
        <v>ENTRETIEN DES STATIONS DE RELEVEMENT ET FOSSES A HYDROCARBURES</v>
      </c>
      <c r="C537" t="str">
        <f>/BTP</f>
        <v>/HYGIENE TECHNIQUE</v>
      </c>
      <c r="D537" t="str">
        <v>/ENERGIE</v>
      </c>
      <c r="E537" t="b">
        <v>0</v>
      </c>
      <c r="F537" t="str">
        <v/>
      </c>
      <c r="G537" t="b">
        <v>0</v>
      </c>
    </row>
    <row r="538" xml:space="preserve">
      <c r="A538">
        <v>21584274</v>
      </c>
      <c r="B538" t="str" xml:space="preserve">
        <v xml:space="preserve">Fourniture d'un lave vaisselle à avancement automatique de casiers et de son environnement GF09.
Entretien, réparations, matériels et travaux
Matériel de restauration
Fourniture d'un lave vaisselle à avancement automatique de casiers et de son environnement.
Le marché prévoit également la dépose du lave vaisselle existant, de l'ensemble des travaux préparatoires, la fourniture, la livraison et l'installation.
Une formation devra aussi être délivrée</v>
      </c>
      <c r="C538" t="str">
        <v>/RESTAURATION</v>
      </c>
      <c r="D538" t="str">
        <v>/RESTAURATION</v>
      </c>
      <c r="E538" t="b">
        <v>1</v>
      </c>
      <c r="F538" t="str">
        <v/>
      </c>
      <c r="G538" t="b">
        <v>0</v>
      </c>
    </row>
    <row r="539">
      <c r="A539">
        <v>21587875</v>
      </c>
      <c r="B539" t="str">
        <v>Travaux de désamiantage et de déconstruction du bâtiment La Grange à Saint-Michel-sur-Orge Marché unique ordinaire ayant pour objet les travaux de désamiantage et de déconstruction du bâtiment La Grange à Saint-Michel-sur-Orge</v>
      </c>
      <c r="C539" t="str">
        <f>/HYGIENE TECHNIQUE</f>
        <v>/BTP</v>
      </c>
      <c r="D539" t="str">
        <v>/HYGIENE TECHNIQUE</v>
      </c>
      <c r="E539" t="b">
        <v>0</v>
      </c>
      <c r="F539" t="str">
        <v/>
      </c>
      <c r="G539" t="b">
        <v>0</v>
      </c>
    </row>
    <row r="540">
      <c r="A540">
        <v>21588568</v>
      </c>
      <c r="B540" t="str">
        <v>Création d'un parking rue de la République</v>
      </c>
      <c r="C540" t="str">
        <v>/BTP</v>
      </c>
      <c r="D540" t="str">
        <v>/BTP</v>
      </c>
      <c r="E540" t="b">
        <v>1</v>
      </c>
      <c r="F540" t="str">
        <v/>
      </c>
      <c r="G540" t="b">
        <v>0</v>
      </c>
    </row>
    <row r="541">
      <c r="A541">
        <v>21603300</v>
      </c>
      <c r="B541" t="str">
        <v>Travaux de remplacement de menuiseries dans des bâtiments communaux</v>
      </c>
      <c r="C541" t="str">
        <v>/BTP</v>
      </c>
      <c r="D541" t="str">
        <v>/BTP</v>
      </c>
      <c r="E541" t="b">
        <v>1</v>
      </c>
      <c r="F541" t="str">
        <v/>
      </c>
      <c r="G541" t="b">
        <v>0</v>
      </c>
    </row>
    <row r="542" xml:space="preserve">
      <c r="A542">
        <v>21619137</v>
      </c>
      <c r="B542" t="str" xml:space="preserve">
        <v xml:space="preserve">COLLECTE, TRI, MASSIFICATION, AFFRANCHISSEMENT ET DISTRIBUTION DU COURRIER DE LA VILLE DE ALFORTVILLE - RESERVE AUX ENTREPRISES ADAPTEES Il s'agit de prestations de collecte, de tri, de massification, d'affranchissement et de distribution des plis et de colis postaux sortant de la Commune de Alfortville (acheteur public), dans le cadre de tournées régulières , du lundi au vendredi, hors jours fériés et jours de fermeture exceptionnelles des services municipaux.
Le titulaire aura la charge de l'acheminement et de la distribution des plis, de ' lettres suivies ', d'envois ' recommandés ' et d'envois à valeur déclarée, de colis postaux jusqu'à 20 kilogrammes.
Il doit être en capacité de distribuer ou de faire distribuer (sous traitance) les envois postaux partout en France, y compris en zone </v>
      </c>
      <c r="C542" t="str">
        <f>/DROIT &amp; SOCIETE</f>
        <v>/SERVICES COMMUNS</v>
      </c>
      <c r="D542" t="str">
        <v>/SERVICES COMMUNS</v>
      </c>
      <c r="E542" t="b">
        <v>0</v>
      </c>
      <c r="F542" t="str">
        <v/>
      </c>
      <c r="G542" t="b">
        <v>0</v>
      </c>
    </row>
    <row r="543">
      <c r="A543">
        <v>21598428</v>
      </c>
      <c r="B543" t="str">
        <v>Aménagement urbain 'Les Impériales'Anciennement site de la SADACTerrassement</v>
      </c>
      <c r="C543" t="str">
        <v>/BTP</v>
      </c>
      <c r="D543" t="str">
        <v>/BTP</v>
      </c>
      <c r="E543" t="b">
        <v>1</v>
      </c>
      <c r="F543" t="str">
        <v/>
      </c>
      <c r="G543" t="b">
        <v>0</v>
      </c>
    </row>
    <row r="544" xml:space="preserve">
      <c r="A544">
        <v>21598723</v>
      </c>
      <c r="B544" t="str" xml:space="preserve">
        <v xml:space="preserve">Deux séjours ski en Haute Savoie en 2021 PS03.
Transports
Sorties et voyages
séjour de ski pour l'ensemble des élèves de 4ème en deux groupes:
un premier séjour de 75 élèves et 8 accompagnateurs du 31 janvier au 6 février 2021.
un deuxième séjour de 70 élèves et 8 accompagnateurs du 14 mars au 20 mars 2021</v>
      </c>
      <c r="C544" t="str">
        <v>/LOGISTIQUE VOYAGE</v>
      </c>
      <c r="D544" t="str">
        <v>/LOGISTIQUE VOYAGE</v>
      </c>
      <c r="E544" t="b">
        <v>1</v>
      </c>
      <c r="F544" t="str">
        <v/>
      </c>
      <c r="G544" t="b">
        <v>0</v>
      </c>
    </row>
    <row r="545">
      <c r="A545">
        <v>21620240</v>
      </c>
      <c r="B545" t="str">
        <v>Organisation d'un séjour SKI pour 110 personnes en décembre 2020</v>
      </c>
      <c r="C545" t="str">
        <v>/LOGISTIQUE VOYAGE</v>
      </c>
      <c r="D545" t="str">
        <v>/LOGISTIQUE VOYAGE</v>
      </c>
      <c r="E545" t="b">
        <v>1</v>
      </c>
      <c r="F545" t="str">
        <v/>
      </c>
      <c r="G545" t="b">
        <v>0</v>
      </c>
    </row>
    <row r="546" xml:space="preserve">
      <c r="A546">
        <v>21603675</v>
      </c>
      <c r="B546" t="str" xml:space="preserve">
        <v xml:space="preserve">SEJOUR EN ANGLETERRE WINDSOR OXFORD LONDRES PS03.
Transports
Sorties et voyages
SEJOUR ANGLETERRE WINDSOR OXFORD LONDRES
Organisation d'un séjour en Angleterre dans la région de Londres du 9/03 au 13/03/2021.
Groupe de 55 élèves et 4 adultes
Transport en autocar de type grand tourisme de grande capacité, respectant les règles de sécurité en vigueur (ceintures de sécurité, respect du temps de conduite et échange de chauffeurs), depuis le collège tout compris (prévoir les frais de stationnement et de péages)
Traversée maritime aller et retour via Eurotunnel au départ de Coquelles et arrivée à Folkestone
Hébergement : 3 nuits en familles pension complète du dîner du jour 1 au déjeuner du jour 4 (panier repas) pour tout le groupe. Prévoir le dîner Fish and chips pour le jour 4 pour tout le gro</v>
      </c>
      <c r="C546" t="str">
        <v>/LOGISTIQUE VOYAGE</v>
      </c>
      <c r="D546" t="str">
        <v>/LOGISTIQUE VOYAGE</v>
      </c>
      <c r="E546" t="b">
        <v>1</v>
      </c>
      <c r="F546" t="str">
        <v/>
      </c>
      <c r="G546" t="b">
        <v>0</v>
      </c>
    </row>
    <row r="547" xml:space="preserve">
      <c r="A547">
        <v>21603678</v>
      </c>
      <c r="B547" t="str" xml:space="preserve">
        <v xml:space="preserve">SEJOUR A ROME DU 8 AU 12 MARS 2021 Organisation d'un séjour en Italie - Rome du 8/03 AU 12/03/2021.
Groupe de 45 élèves et 4 adultes
Transport en autocar de type grand tourisme, respectant les règles de sécurité en vigueur (ceintures de sécurité -respect du temps de conduite et échange de chauffeurs, depuis le collège tout compris (prévoir les frais de stationnement et de péages).
Hébergement : 2 nuits à l'hôtel en pension complète (petit-déjeuner - repas pique-nique le midi - Diner) du JOUR 2 au JOUR 4 (prévoir repas pique-nique pour tout le groupe). Prévoir dîner pendant le trajet du JOUR 1 , Petit-déjeuner et déjeuner du JOUR 2, repas pique-nique et dîner PIZZERIA du JOUR 4 et Petit-Déjeuner sur le trajet retour du JOUR 5.
Les frais de réservations, de guide et des droits d'entrées doiv</v>
      </c>
      <c r="C547" t="str">
        <v>/LOGISTIQUE VOYAGE</v>
      </c>
      <c r="D547" t="str">
        <v>/LOGISTIQUE VOYAGE</v>
      </c>
      <c r="E547" t="b">
        <v>1</v>
      </c>
      <c r="F547" t="str">
        <v/>
      </c>
      <c r="G547" t="b">
        <v>0</v>
      </c>
    </row>
    <row r="548">
      <c r="A548">
        <v>21670471</v>
      </c>
      <c r="B548" t="str">
        <v>MAITRISE D'OEUVRE POUR LA REALISATION DE 39 LOGEMENTS LOCATIFS COLLECTIFS ET 7 VILLAS (LLS / LLTS) - QUARTIER THORAILLES A RIVIERE SALEE Marché de maîtrise d'oeuvre pour la réalisation d'une opération de construction de 46 logements locatifs sociaux LLS/LLTS dont 39 collectifs et 7 villas individuelles compris stationnements aériens et semi-enterrés</v>
      </c>
      <c r="C548" t="str">
        <v>/BTP</v>
      </c>
      <c r="D548" t="str">
        <v>/BTP</v>
      </c>
      <c r="E548" t="b">
        <v>1</v>
      </c>
      <c r="F548" t="str">
        <v/>
      </c>
      <c r="G548" t="b">
        <v>0</v>
      </c>
    </row>
    <row r="549">
      <c r="A549">
        <v>21573528</v>
      </c>
      <c r="B549" t="str">
        <v>Exécution de transports individuels avec des véhicules légers sur le secteur de Vichy ,pour le compte du Département de l'Allier Exécution de transports individuels avec des véhicules légers sur le secteur de Vichy ,pour le compte du Département de l'AllierLot uniqueCes transports sont mis en place, à titre principal, à l'attention des élèves et étudiants, qui en raison de leur handicap ne peuvent pas emprunter le réseau de transport collectif " traditionnel " pour se rendre dans leur établissement scolaire. De manière accessoire, ces transports pourront également être mis à disposition des élèves ainsi que des éventuels accompagnateurs lors de déplacements liés à des manifestations organisées par le Département (Exemple : Conseildépartemental des Jeunes, ?)</v>
      </c>
      <c r="C549" t="str">
        <v>/TRANSPORT</v>
      </c>
      <c r="D549" t="str">
        <v>/TRANSPORT</v>
      </c>
      <c r="E549" t="b">
        <v>1</v>
      </c>
      <c r="F549" t="str">
        <v/>
      </c>
      <c r="G549" t="b">
        <v>0</v>
      </c>
    </row>
    <row r="550">
      <c r="A550">
        <v>21588609</v>
      </c>
      <c r="B550" t="str">
        <v>Voyage à la neige 'Géograski Séjour découverte des activités et de la géographie du milieu montagnard en hiver pour les classes de 6ème .</v>
      </c>
      <c r="C550" t="str">
        <v>/LOGISTIQUE VOYAGE</v>
      </c>
      <c r="D550" t="str">
        <v>/LOGISTIQUE VOYAGE</v>
      </c>
      <c r="E550" t="b">
        <v>1</v>
      </c>
      <c r="F550" t="str">
        <v/>
      </c>
      <c r="G550" t="b">
        <v>0</v>
      </c>
    </row>
    <row r="551" xml:space="preserve">
      <c r="A551">
        <v>21599811</v>
      </c>
      <c r="B551" t="str" xml:space="preserve">
        <v xml:space="preserve">Voyage Andalousie mars-avril 2021 PS03.
Transports
Sorties et voyages</v>
      </c>
      <c r="C551" t="str">
        <v>/LOGISTIQUE VOYAGE</v>
      </c>
      <c r="D551" t="str">
        <v>/LOGISTIQUE VOYAGE</v>
      </c>
      <c r="E551" t="b">
        <v>1</v>
      </c>
      <c r="F551" t="str">
        <v/>
      </c>
      <c r="G551" t="b">
        <v>0</v>
      </c>
    </row>
    <row r="552" xml:space="preserve">
      <c r="A552">
        <v>21610816</v>
      </c>
      <c r="B552" t="str" xml:space="preserve">
        <v xml:space="preserve">le présent marché public a pour objet la réfection de l'étanchéité de la toiture-terrasse située au-dessus de la salle dojo du Gymnase Bel Air les travaux consistent en :
- la création et installation de la base vie et zone stockage
- la mise en place de moyens d'accès et de protection durant les travaux
- la préparation des supports
- la réfection totale de l'étanchéité et pose d'une isolation thermique
- la pose de garde corps
- la réalisation d'épreuves d'étanchéité à l'eau
- le remplacement d'un lanterneau de désenfumage
- les nettoyages et repliements</v>
      </c>
      <c r="C552" t="str">
        <f>/HYGIENE TECHNIQUE</f>
        <v>/BTP</v>
      </c>
      <c r="D552" t="str">
        <v>/BTP</v>
      </c>
      <c r="E552" t="b">
        <v>0</v>
      </c>
      <c r="F552" t="str">
        <v/>
      </c>
      <c r="G552" t="b">
        <v>0</v>
      </c>
    </row>
    <row r="553">
      <c r="A553">
        <v>21665550</v>
      </c>
      <c r="B553" t="str">
        <v>marché de Maitrise d'oeuvre - construction des ateliers municipaux de la commune de Saint-Georges-De-L'Oyapock marché de Maitrise d'oeuvre - construction des ateliers municipaux de la commune de Saint-Georges-De-L'Oyapock</v>
      </c>
      <c r="C553" t="str">
        <v>/BTP</v>
      </c>
      <c r="D553" t="str">
        <v>/BTP</v>
      </c>
      <c r="E553" t="b">
        <v>1</v>
      </c>
      <c r="F553" t="str">
        <v/>
      </c>
      <c r="G553" t="b">
        <v>0</v>
      </c>
    </row>
    <row r="554" xml:space="preserve">
      <c r="A554">
        <v>21707705</v>
      </c>
      <c r="B554" t="str" xml:space="preserve">
        <v xml:space="preserve">La présente consultation concerne un marché de maîtrise d'oeuvre pour la construction de 4 logements
" Les Jardins du Lac " à Gastes équipe de maîtrise d'oeuvre doit avoir la composition suivante : architecte, BET fluides, BET structure, BET VRD, et économiste à connaître dès le dépôt de l'offre</v>
      </c>
      <c r="C554" t="str">
        <v>/BTP</v>
      </c>
      <c r="D554" t="str">
        <v>/BTP</v>
      </c>
      <c r="E554" t="b">
        <v>1</v>
      </c>
      <c r="F554" t="str">
        <v/>
      </c>
      <c r="G554" t="b">
        <v>0</v>
      </c>
    </row>
    <row r="555">
      <c r="A555">
        <v>21744222</v>
      </c>
      <c r="B555" t="str">
        <v>marché de maîtrise d'oeuvre pour la construction de 12 logements " Champ du Bourg " à Pontonx Sur Adour Une mission de base suivant la loi MOP + mission EXE</v>
      </c>
      <c r="C555" t="str">
        <v>/BTP</v>
      </c>
      <c r="D555" t="str">
        <v>/BTP</v>
      </c>
      <c r="E555" t="b">
        <v>1</v>
      </c>
      <c r="F555" t="str">
        <v/>
      </c>
      <c r="G555" t="b">
        <v>0</v>
      </c>
    </row>
    <row r="556" xml:space="preserve">
      <c r="A556">
        <v>21737401</v>
      </c>
      <c r="B556" t="str" xml:space="preserve">
        <v xml:space="preserve">Concours de maitrise d'oeuvre pour la construction d'un lycée de 1225 élèves à Colombes (92700 Concours de maitrise d'oeuvre pour la construction d'un lycée de 1225 élèves à Colombes (92700).Les prestations portent sur une mission complète de maîtrise d'oeuvre. 
Le futur lycée de Colombes se situe dans le quartier Fossés -Jean /Bouviers au nord-est de la ville. 
Le site qui totalise un peu plus de 10 000 mètres carrés est encadré par la rue Solférino, la rue Jules Michelet et l'avenue Stalingrad qui accueillera la ligne de tramway T1.
Le lycée est prévu pour 1225 élèves avec une offre de formation essentiellement constituée d'enseignement général ou technologique pré-bac de proximité.
Les principales fonctions programmées (surface utile d'environ 8985 mètres carrés) seront les suivantes :
</v>
      </c>
      <c r="C556" t="str">
        <f>/INDUSTRIE</f>
        <v>/BTP</v>
      </c>
      <c r="D556" t="str">
        <v>/ENVIRONNEMENT</v>
      </c>
      <c r="E556" t="b">
        <v>0</v>
      </c>
      <c r="F556" t="str">
        <v/>
      </c>
      <c r="G556" t="b">
        <v>0</v>
      </c>
    </row>
    <row r="557" xml:space="preserve">
      <c r="A557">
        <v>21715561</v>
      </c>
      <c r="B557" t="str" xml:space="preserve">
        <v xml:space="preserve">Mission de maîtrise d'oeuvre relative à la réhabilitation d'un bâtiment administratif en tierslieu (bureaux, commerces, locaux d'activités) à Gaillard, 10 rue de Vernaz.
La mission prévue est une mission de base (AVP -PRO -ACT -EXE -DET -AOR) avec mission complémentaire OPC , selon les dispositions des articles L2410-1 et suivants et R 2431-1 et suivants du code de la commande publique</v>
      </c>
      <c r="C557" t="str">
        <v>/BTP</v>
      </c>
      <c r="D557" t="str">
        <v>/BTP</v>
      </c>
      <c r="E557" t="b">
        <v>1</v>
      </c>
      <c r="F557" t="str">
        <v/>
      </c>
      <c r="G557" t="b">
        <v>0</v>
      </c>
    </row>
    <row r="558" xml:space="preserve">
      <c r="A558">
        <v>21571623</v>
      </c>
      <c r="B558" t="str" xml:space="preserve">
        <v xml:space="preserve">Travaux de réhabilitation des réseaux d'eaux usées et renforcement du réseau d'eau potable
rue de Coedélo, avenue de l'Argoat
sur la commune de Elven travaux de réhabilitation des réseaux d'eaux usées et renforcement du réseau d'eau potable rue de Coedelo, avenue de l'Argoat sur la commune de Elven.</v>
      </c>
      <c r="C558" t="str">
        <v>/BTP</v>
      </c>
      <c r="D558" t="str">
        <v>/BTP</v>
      </c>
      <c r="E558" t="b">
        <v>1</v>
      </c>
      <c r="F558" t="str">
        <v/>
      </c>
      <c r="G558" t="b">
        <v>0</v>
      </c>
    </row>
    <row r="559">
      <c r="A559">
        <v>21573155</v>
      </c>
      <c r="B559" t="str">
        <v>Mise en concurrence pour le développement d'un terminal dédié à l'importation et à l'exportation de véhicules légers neufs dans le Gpmm - Secteur Arenc La présente consultation a pour objet de choisir un opérateur avec lequel sera conclue une convention de terminal qui aura pour objet la mise à disposition d'espaces (Tp de 50.000 mètres carrés comprenant des bâtiments de 4.500 mètres carrés) destinés à la constitution d'un terminal de manutention de véhicules légers neufs à l'importation et à l'exportation, sous réserve de la libération des espaces tel que prévu à l'article 2 du Rc. Le lauréat assurera l'exploitation complète des espaces susmentionnés, construira et entretiendra les aménagements/équipements/outillages nécessaires à son activité selon la répartition prévue au Dce. Il assure</v>
      </c>
      <c r="C559" t="str">
        <v>/BTP</v>
      </c>
      <c r="D559" t="str">
        <v>/BTP</v>
      </c>
      <c r="E559" t="b">
        <v>1</v>
      </c>
      <c r="F559" t="str">
        <v/>
      </c>
      <c r="G559" t="b">
        <v>0</v>
      </c>
    </row>
    <row r="560">
      <c r="A560">
        <v>21578992</v>
      </c>
      <c r="B560" t="str">
        <v>Location, pose et dépose de décorations lumineuses pour les illuminations de fin d'année Le présent accord-cadre a pour objet la location, pose et dépose de décorations lumineuses pour les illuminations des fêtes de fin d'année de la Ville de Aubervilliers</v>
      </c>
      <c r="C560" t="str">
        <v>/BTP</v>
      </c>
      <c r="D560" t="str">
        <v>/BTP</v>
      </c>
      <c r="E560" t="b">
        <v>1</v>
      </c>
      <c r="F560" t="str">
        <v/>
      </c>
      <c r="G560" t="b">
        <v>0</v>
      </c>
    </row>
    <row r="561">
      <c r="A561">
        <v>21587905</v>
      </c>
      <c r="B561" t="str">
        <v>LOCATION ET ENTRETIEN DE TENUES DE TRAVAIL ET DE LINGE POUR LE RESTAURANT DU PERSONNEL</v>
      </c>
      <c r="C561" t="str">
        <f>/HYGIENE TECHNIQUE</f>
        <v>/TEXTILE HABILLEMENT</v>
      </c>
      <c r="D561" t="str">
        <v>/HYGIENE TECHNIQUE</v>
      </c>
      <c r="E561" t="b">
        <v>0</v>
      </c>
      <c r="F561" t="str">
        <v/>
      </c>
      <c r="G561" t="b">
        <v>0</v>
      </c>
    </row>
    <row r="562">
      <c r="A562">
        <v>21573208</v>
      </c>
      <c r="B562" t="str">
        <v>Mise en concurrence pour le développement d'un terminal dédié à la manutention de marchandises diverses dans le Gpmm - Secteur Arenc La présente consultation a pour objet de choisir un opérateur avec lequel sera conclue une convention de terminal qui aura pour objet la mise à disposition d'espaces destinés à la constitution d'un terminal de manutention de marchandises diverses d'environ 28.000 mètres carrés, servi par le poste 65 et par un faisceau ferroviaire conventionnel, sous réserve de la libération des espaces tel que prévu à l'article 2 du Rc. Le lauréat assurera l'exploitation complète des espaces susmentionnés, construira et entretiendra les aménagements/équipements/outillages nécessaires à son activité selon la répartition prévue au Dce. Il assurera la responsabilité de l'exploit</v>
      </c>
      <c r="C562" t="str">
        <v>/BTP</v>
      </c>
      <c r="D562" t="str">
        <v>/BTP</v>
      </c>
      <c r="E562" t="b">
        <v>1</v>
      </c>
      <c r="F562" t="str">
        <v/>
      </c>
      <c r="G562" t="b">
        <v>0</v>
      </c>
    </row>
    <row r="563">
      <c r="A563">
        <v>21584143</v>
      </c>
      <c r="B563" t="str">
        <v>fourniture et realisation du systeme de telemesure des donnees la fourniture et la réalisation d'équipements de télécommunication par radio assurant la transmission des données du système de surveillance par fibre optique de la digue entre Beaucaire et Fourques et entre Tarascon et Arles</v>
      </c>
      <c r="C563" t="str">
        <f>/TELECOMMUNICATION</f>
        <v>/BTP</v>
      </c>
      <c r="D563" t="str">
        <v>/INFORMATIQUE</v>
      </c>
      <c r="E563" t="b">
        <v>0</v>
      </c>
      <c r="F563" t="str">
        <v/>
      </c>
      <c r="G563" t="b">
        <v>0</v>
      </c>
    </row>
    <row r="564" xml:space="preserve">
      <c r="A564">
        <v>21598745</v>
      </c>
      <c r="B564" t="str" xml:space="preserve">
        <v xml:space="preserve">Fourniture et maintenance de 25 imprimantes laser LF04.
Papeterie reprographie
Matériel reprographique
Fourniture et maintenance de 25 imprimantes laser connectées à un réseau informatique
I. Matériel :
- 16 imprimantes N et B conso inclus min. 40 ppm, 2400 ppp, 600 feuilles, 100 000 pages maxi / mois.
- 9 imprimantes Couleur conso inclus jusqu'à 30 ppm en couleur et monochrome (A4). Qualité d'impression : jusqu'à 9600 x 600 dpi avec la fonction de lissage automatique de l'image
Cycle de travail : Max. 75.000 pages par mois
Chargeur papier (Standard)
Cassette 250 feuilles
Bac multifonction 100 feuilles
Formats de support : Cassette (standard) : A4, B5, A5, Lettre, Executive, 16K
Formats personnalisés : largeur de 148 à 215,9 mm ; longueur de 210 à 297 mm.
Impression recto verso automatique</v>
      </c>
      <c r="C564" t="str">
        <v>/INFORMATIQUE</v>
      </c>
      <c r="D564" t="str">
        <v>/BUREAUTIQUE</v>
      </c>
      <c r="E564" t="b">
        <v>0</v>
      </c>
      <c r="F564" t="str">
        <v/>
      </c>
      <c r="G564" t="b">
        <v>0</v>
      </c>
    </row>
    <row r="565">
      <c r="A565">
        <v>21596985</v>
      </c>
      <c r="B565" t="str">
        <v>20031dsp - saint-Vallier - rue Lucien Sampaix - travaux de réhabilitation du pont de franchissement de la Bourbince</v>
      </c>
      <c r="C565" t="str">
        <v>/BTP</v>
      </c>
      <c r="D565" t="str">
        <v>/BTP</v>
      </c>
      <c r="E565" t="b">
        <v>1</v>
      </c>
      <c r="F565" t="str">
        <v/>
      </c>
      <c r="G565" t="b">
        <v>0</v>
      </c>
    </row>
    <row r="566">
      <c r="A566">
        <v>21591417</v>
      </c>
      <c r="B566" t="str">
        <v>missions d'ordonnancement, pilotage et coordination de chantier (Opc) pour le theatre de la ville (75004 Paris) rénovation intérieure partielle et restauration des facades (GO 201214219 missions d'ordonnancement, pilotage et coordination de chantier (Opc) pour le theatre de la ville (75004 Paris) rénovation intérieure partielle et restauration des facades</v>
      </c>
      <c r="C566" t="str">
        <v>/BTP</v>
      </c>
      <c r="D566" t="str">
        <v>/BTP</v>
      </c>
      <c r="E566" t="b">
        <v>1</v>
      </c>
      <c r="F566" t="str">
        <v/>
      </c>
      <c r="G566" t="b">
        <v>0</v>
      </c>
    </row>
    <row r="567">
      <c r="A567">
        <v>21592754</v>
      </c>
      <c r="B567" t="str">
        <v>Travaux de maintenance et d'amélioration d'éclairage public, de signalisation tricolore lumineuse et illuminations de fin d'année</v>
      </c>
      <c r="C567" t="str">
        <v>/BTP</v>
      </c>
      <c r="D567" t="str">
        <v>/BTP</v>
      </c>
      <c r="E567" t="b">
        <v>1</v>
      </c>
      <c r="F567" t="str">
        <v/>
      </c>
      <c r="G567" t="b">
        <v>0</v>
      </c>
    </row>
    <row r="568" xml:space="preserve">
      <c r="A568">
        <v>21592774</v>
      </c>
      <c r="B568" t="str" xml:space="preserve">
        <v xml:space="preserve">travaux de désamiantage et démolition d'un ensemble de bâtiments sis Rue du Bois Perrin/Boulevard de Vitré à Rennes (35 la consultation est décomposée en une tranche ferme et 3 tranches optionnelles:
tranche optionnelle no1: Désamiantage et démolition des 2 annexes Bp6;
Tranche optionnelle no2: Concassage des inertes sur site en calibre 0/31.5 et stockage sur site;
tranche optionnelle no3: Rachat par le titulaire des inertes concassés en 0/31.5 et évacuation</v>
      </c>
      <c r="C568" t="str">
        <f>/BTP</f>
        <v>/HYGIENE TECHNIQUE</v>
      </c>
      <c r="D568" t="str">
        <v>/HYGIENE TECHNIQUE</v>
      </c>
      <c r="E568" t="b">
        <v>0</v>
      </c>
      <c r="F568" t="str">
        <v/>
      </c>
      <c r="G568" t="b">
        <v>0</v>
      </c>
    </row>
    <row r="569" xml:space="preserve">
      <c r="A569">
        <v>21615171</v>
      </c>
      <c r="B569" t="str" xml:space="preserve">
        <v xml:space="preserve">Mission de coordination sécurité et protection de la santé (SPS) pour les
travaux de réhabilitation de l'ancienne Clinique des Ursulines à Troyes Le présent marché public concerne la mission de Coordinateur Sécurité et Protection de la Santé dans le cadre de travaux des travaux de
réhabilitation de l'ancienne Clinique des Ursulines située à Troyes. Le périmètre
d'exécution des prestations est limité au tènement foncier située rue Raymond
Poincaré à Troyes. Cet ensemble d'une contenance cadastrale de 7 567 mètres carrés a pour vocation à accueillir une Maison de Santé Pluriprofessionnelle Universitaire ainsi que des logements étudiants.</v>
      </c>
      <c r="C569" t="str">
        <v>/BTP</v>
      </c>
      <c r="D569" t="str">
        <v>/BTP</v>
      </c>
      <c r="E569" t="b">
        <v>1</v>
      </c>
      <c r="F569" t="str">
        <v/>
      </c>
      <c r="G569" t="b">
        <v>0</v>
      </c>
    </row>
    <row r="570" xml:space="preserve">
      <c r="A570">
        <v>21615462</v>
      </c>
      <c r="B570" t="str" xml:space="preserve">
        <v xml:space="preserve">Missions contrôleur technique - Place de Gaulle construction d'un parking silo et réaménagement de la gare routière et de ses abords Les prestations sont réparties en 6 phases définies comme suit :
Phase 1 : Contrôle des documents de conception : APS, APD
Phase 2 : Contrôle des documents de conception PRO, RICT, notice de sécurité et d'accessibilité
Phase 3 : Examen du DCE
Phase 4 : Contrôle des documents d'exécution et contrôle de la réalisation des ouvrages en phase d'exécution des travaux
Phase 5 : Vérifications finales et rapports en vue de la réception des travaux (RVAT, HAND, VIEL)
Phase 6 : Contrôle en période de garantie de parfait achèvement et rapport
Le détail des missions est le suivant :
LP
Relative à la solidité des ouvrages et des éléments d'équipements indissociables et dis</v>
      </c>
      <c r="C570" t="str">
        <v>/BTP</v>
      </c>
      <c r="D570" t="str">
        <v>/BTP</v>
      </c>
      <c r="E570" t="b">
        <v>1</v>
      </c>
      <c r="F570" t="str">
        <v/>
      </c>
      <c r="G570" t="b">
        <v>0</v>
      </c>
    </row>
    <row r="571" xml:space="preserve">
      <c r="A571">
        <v>21617592</v>
      </c>
      <c r="B571" t="str" xml:space="preserve">
        <v xml:space="preserve">Marché de services d'entretien des espaces verts Les prestations consistent en:
- l'entretien des gazons,
- l'entretien des massifs,
- l'entretien des arbres et arbustes,
- l'entretien des surfaces stabilisées,
- le désherbage des trottoirs et voiries</v>
      </c>
      <c r="C571" t="str">
        <v>/BTP</v>
      </c>
      <c r="D571" t="str">
        <v>/BTP</v>
      </c>
      <c r="E571" t="b">
        <v>1</v>
      </c>
      <c r="F571" t="str">
        <v/>
      </c>
      <c r="G571" t="b">
        <v>0</v>
      </c>
    </row>
    <row r="572" xml:space="preserve">
      <c r="A572">
        <v>21611724</v>
      </c>
      <c r="B572" t="str" xml:space="preserve">
        <v xml:space="preserve">20032dsp - etude de préfiguration de paiements pour services environnementaux sur les aires d'alimentation de captage en plan d'eau de l'ouest Saône-Et-Loire phase 1 : Diagnostic synthétique de territoire (délai : 1 mois)
Phase 2 : Animation territoriale (délai : 2 mois)
Phase 3 : Définition des PSE et de leurs modalités de mise en oeuvre (délai : 3 mois</v>
      </c>
      <c r="C572" t="str">
        <f>/DROIT &amp; SOCIETE</f>
        <v>/ENVIRONNEMENT</v>
      </c>
      <c r="D572" t="str">
        <v>/BTP</v>
      </c>
      <c r="E572" t="b">
        <v>0</v>
      </c>
      <c r="F572" t="str">
        <v/>
      </c>
      <c r="G572" t="b">
        <v>0</v>
      </c>
    </row>
    <row r="573">
      <c r="A573">
        <v>21573237</v>
      </c>
      <c r="B573" t="str">
        <v>Mission d'assistance à maîtrise d'ouvrage en matière d'ordonnancement, pilotage et coordination (OPC) relative aux opérations impactant le Réseau Routier National (RRN) dans le secteur de l'unité de Saint-Denis entre 2020 et 2024. Mission d'assistance à maîtrise d'ouvrage en matière d'ordonnancement, pilotage et coordination (OPC) relative aux opérations impactant le Réseau Routier National (RRN) dans le secteur de l'unité de Saint-Denis entre 2020 et 2024.La mission consiste à accompagner la direction des routes d'île-de-France pour toutes les questions de planification et de coordination des chantiers impactant le réseau magistral sur le département de Seine Saint-Denis. Les principales missions seront :- Définir une coordination des taches entre les grands projets : mise en place d'outi</v>
      </c>
      <c r="C573" t="str">
        <v>/BTP</v>
      </c>
      <c r="D573" t="str">
        <v>/BTP</v>
      </c>
      <c r="E573" t="b">
        <v>1</v>
      </c>
      <c r="F573" t="str">
        <v/>
      </c>
      <c r="G573" t="b">
        <v>0</v>
      </c>
    </row>
    <row r="574">
      <c r="A574">
        <v>21597003</v>
      </c>
      <c r="B574" t="str">
        <v>balayage des voiries.</v>
      </c>
      <c r="C574" t="str">
        <v>/HYGIENE TECHNIQUE</v>
      </c>
      <c r="D574" t="str">
        <v>/HYGIENE TECHNIQUE</v>
      </c>
      <c r="E574" t="b">
        <v>1</v>
      </c>
      <c r="F574" t="str">
        <v/>
      </c>
      <c r="G574" t="b">
        <v>0</v>
      </c>
    </row>
    <row r="575">
      <c r="A575">
        <v>21592627</v>
      </c>
      <c r="B575" t="str">
        <v>Fourniture d'abonnements à des périodiques Francais et étrangers</v>
      </c>
      <c r="C575" t="str">
        <v>/CULTURE</v>
      </c>
      <c r="D575" t="str">
        <v>/CULTURE</v>
      </c>
      <c r="E575" t="b">
        <v>1</v>
      </c>
      <c r="F575" t="str">
        <v/>
      </c>
      <c r="G575" t="b">
        <v>0</v>
      </c>
    </row>
    <row r="576" xml:space="preserve">
      <c r="A576">
        <v>21664269</v>
      </c>
      <c r="B576" t="str" xml:space="preserve">
        <v xml:space="preserve">R.N. 20 - aménagement d'une aire de chaînage entrée nord l'Hospitalet près l'Andorre. Création d'une une aire de chaînage en bord droit de chaussée dans le sens montant, à l'entrée nord de la commune de l'Hospitalet près l'Andorre
Travaux de construction d'une aire de chaînage,Travaux de réfection des dispositifs d'assainissement,Travaux de terrassement,Travaux sur chaussée,Fourniture et pose de panneaux de signalisation.</v>
      </c>
      <c r="C576" t="str">
        <v>/BTP</v>
      </c>
      <c r="D576" t="str">
        <v>/BTP</v>
      </c>
      <c r="E576" t="b">
        <v>1</v>
      </c>
      <c r="F576" t="str">
        <v/>
      </c>
      <c r="G576" t="b">
        <v>0</v>
      </c>
    </row>
    <row r="577">
      <c r="A577">
        <v>21679017</v>
      </c>
      <c r="B577" t="str">
        <v>MARCHE DE MAITRISE D'OEUVRE POUR LES TRAVAUX DE REHABILITATION DE 2 BATIMENTS SITUES 28 RUE CHRISTOREE A THIZY LES BOURGS EN LOCAUX ASSOCIATIFS</v>
      </c>
      <c r="C577" t="str">
        <v>/BTP</v>
      </c>
      <c r="D577" t="str">
        <v>/BTP</v>
      </c>
      <c r="E577" t="b">
        <v>1</v>
      </c>
      <c r="F577" t="str">
        <v/>
      </c>
      <c r="G577" t="b">
        <v>0</v>
      </c>
    </row>
    <row r="578">
      <c r="A578">
        <v>21588550</v>
      </c>
      <c r="B578" t="str">
        <v>Maintenance et gestion réglementaire du parc des extincteurs, des robinets d'Incendie Armés (R.I.A) et des colonnes sèches dans les différents bâtiments communaux pour les années 2021 à 2023</v>
      </c>
      <c r="C578" t="str">
        <v>/BTP</v>
      </c>
      <c r="D578" t="str">
        <v>/BTP</v>
      </c>
      <c r="E578" t="b">
        <v>1</v>
      </c>
      <c r="F578" t="str">
        <v/>
      </c>
      <c r="G578" t="b">
        <v>0</v>
      </c>
    </row>
    <row r="579">
      <c r="A579">
        <v>21591404</v>
      </c>
      <c r="B579" t="str">
        <v>exploitation d'une chaufferie bois et d'un réseau de chaleur</v>
      </c>
      <c r="C579" t="str">
        <v>/BTP</v>
      </c>
      <c r="D579" t="str">
        <v>/BTP</v>
      </c>
      <c r="E579" t="b">
        <v>1</v>
      </c>
      <c r="F579" t="str">
        <v/>
      </c>
      <c r="G579" t="b">
        <v>0</v>
      </c>
    </row>
    <row r="580" xml:space="preserve">
      <c r="A580">
        <v>21603687</v>
      </c>
      <c r="B580" t="str" xml:space="preserve">
        <v xml:space="preserve">VOYAGE EN ITALIE PS03.
Transports
Sorties et voyages
Organisation d'un séjour pédagogique à Rome en Italie du 21 au 26 mars 2021 pour 35 ou 42 élèves et 4 accompagnateurs</v>
      </c>
      <c r="C580" t="str">
        <v>/LOGISTIQUE VOYAGE</v>
      </c>
      <c r="D580" t="str">
        <v>/LOGISTIQUE VOYAGE</v>
      </c>
      <c r="E580" t="b">
        <v>1</v>
      </c>
      <c r="F580" t="str">
        <v/>
      </c>
      <c r="G580" t="b">
        <v>0</v>
      </c>
    </row>
    <row r="581">
      <c r="A581">
        <v>21610385</v>
      </c>
      <c r="B581" t="str">
        <v>Repas de Noël à destination des personnes âgées de la Ville de Saint-Gilles (30800)</v>
      </c>
      <c r="C581" t="str">
        <v>/RESTAURATION</v>
      </c>
      <c r="D581" t="str">
        <v>/ALIMENTATION</v>
      </c>
      <c r="E581" t="b">
        <v>0</v>
      </c>
      <c r="F581" t="str">
        <v/>
      </c>
      <c r="G581" t="b">
        <v>0</v>
      </c>
    </row>
    <row r="582">
      <c r="A582">
        <v>21603698</v>
      </c>
      <c r="B582" t="str">
        <v>FOURNITURE PRODUITS LAITIERS pour 3 collèges Groupement de 3 collèges Fronton Saint Jory Villemur. Produits laitiers et fromages</v>
      </c>
      <c r="C582" t="str">
        <v>/ALIMENTATION</v>
      </c>
      <c r="D582" t="str">
        <v>/ALIMENTATION</v>
      </c>
      <c r="E582" t="b">
        <v>1</v>
      </c>
      <c r="F582" t="str">
        <v/>
      </c>
      <c r="G582" t="b">
        <v>0</v>
      </c>
    </row>
    <row r="583" xml:space="preserve">
      <c r="A583">
        <v>21610843</v>
      </c>
      <c r="B583" t="str" xml:space="preserve">
        <v xml:space="preserve">marche de maitrise d'oeuvre pour la couverture de courts de tennis Stade Marcel PIQUEMAL à PITHIVIERS missions ESQ,AVP,PRO,ACT,VISA,DET et AOR
marche de maîtrise d'oeuvre pour la couverture de courts de tennis Stade Marcel PIQUEMAL à PITHIVIERS</v>
      </c>
      <c r="C583" t="str">
        <v>/BTP</v>
      </c>
      <c r="D583" t="str">
        <v>/BTP</v>
      </c>
      <c r="E583" t="b">
        <v>1</v>
      </c>
      <c r="F583" t="str">
        <v/>
      </c>
      <c r="G583" t="b">
        <v>0</v>
      </c>
    </row>
    <row r="584">
      <c r="A584">
        <v>21603699</v>
      </c>
      <c r="B584" t="str">
        <v>FOURNITURE DE VIANDE pour 3 COLLEGES Groupement des collèges de Fronton Saint Jory Villemur : Volaille-Porc-VeauBoeufAgneau-Charcuterie</v>
      </c>
      <c r="C584" t="str">
        <v>/ALIMENTATION</v>
      </c>
      <c r="D584" t="str">
        <v>/ALIMENTATION</v>
      </c>
      <c r="E584" t="b">
        <v>1</v>
      </c>
      <c r="F584" t="str">
        <v/>
      </c>
      <c r="G584" t="b">
        <v>0</v>
      </c>
    </row>
    <row r="585">
      <c r="A585">
        <v>21598702</v>
      </c>
      <c r="B585" t="str">
        <v>FOURNITURE EPICERIE pour 3 collèges Groupement des collèges de Fronton Saint Jory Villemur : épicerie sèche, conserves, pâtes</v>
      </c>
      <c r="C585" t="str">
        <v>/ALIMENTATION</v>
      </c>
      <c r="D585" t="str">
        <v>/ALIMENTATION</v>
      </c>
      <c r="E585" t="b">
        <v>1</v>
      </c>
      <c r="F585" t="str">
        <v/>
      </c>
      <c r="G585" t="b">
        <v>0</v>
      </c>
    </row>
    <row r="586" xml:space="preserve">
      <c r="A586">
        <v>21603700</v>
      </c>
      <c r="B586" t="str" xml:space="preserve">
        <v xml:space="preserve">FOURNITURE DE PRODUITS DE 4ieme GAMME pour 3 collèges BF03.
Alimentation
Denrées crues et leurs ingrédients pour préparation
Groupement de 3 collèges Fronton Saint jory Villemur : légumes 4eme gamme-fuits-poissons</v>
      </c>
      <c r="C586" t="str">
        <v>/ALIMENTATION</v>
      </c>
      <c r="D586" t="str">
        <v>/ALIMENTATION</v>
      </c>
      <c r="E586" t="b">
        <v>1</v>
      </c>
      <c r="F586" t="str">
        <v/>
      </c>
      <c r="G586" t="b">
        <v>0</v>
      </c>
    </row>
    <row r="587" xml:space="preserve">
      <c r="A587">
        <v>21603702</v>
      </c>
      <c r="B587" t="str" xml:space="preserve">
        <v xml:space="preserve">FOURNITURE DE PRODUITS SURGELES pour 3 collèges BF11.
Alimentation
Produits surgelés
Groupement des collèges de Fronton Saint jory Villemur.</v>
      </c>
      <c r="C587" t="str">
        <v>/ALIMENTATION</v>
      </c>
      <c r="D587" t="str">
        <v>/ALIMENTATION</v>
      </c>
      <c r="E587" t="b">
        <v>1</v>
      </c>
      <c r="F587" t="str">
        <v/>
      </c>
      <c r="G587" t="b">
        <v>0</v>
      </c>
    </row>
    <row r="588">
      <c r="A588">
        <v>21615714</v>
      </c>
      <c r="B588" t="str">
        <v>Réfection complète de la toiture d'un bâtiment</v>
      </c>
      <c r="C588" t="str">
        <v>/BTP</v>
      </c>
      <c r="D588" t="str">
        <v>/BTP</v>
      </c>
      <c r="E588" t="b">
        <v>1</v>
      </c>
      <c r="F588" t="str">
        <v/>
      </c>
      <c r="G588" t="b">
        <v>0</v>
      </c>
    </row>
    <row r="589" xml:space="preserve">
      <c r="A589">
        <v>21572251</v>
      </c>
      <c r="B589" t="str" xml:space="preserve">
        <v xml:space="preserve">marché de maîtrise d'oeuvre pour la création de deux skateparks sur les communes d'aiguilhe et de Craponne sur Arzon les travaux consisteront à la réalisation de 2 skateparks qui seront composés principalement d'un ou plussieurs bowls en béton armé, d'une zone de street et des connexions avec le bowl et les intégrations dans le site
missions : ep, avp, pro, visa, act, det, aor</v>
      </c>
      <c r="C589" t="str">
        <f>/SPORT LOISIRS</f>
        <v>/BTP</v>
      </c>
      <c r="D589" t="str">
        <v>/BTP</v>
      </c>
      <c r="E589" t="b">
        <v>0</v>
      </c>
      <c r="F589" t="str">
        <v/>
      </c>
      <c r="G589" t="b">
        <v>0</v>
      </c>
    </row>
    <row r="590">
      <c r="A590">
        <v>21573065</v>
      </c>
      <c r="B590" t="str">
        <v>Acquisition et installation de mobilier design haut de gamme pour le groupement de commandes conclu entre la Carene et les Villes de Saint-Nazaire,Saint-Malo-de-Guersac et Montoir de Bretagne(Relance) Relance du lot 6 de l'affaire no2019120209mv</v>
      </c>
      <c r="C590" t="str">
        <v>/MOBILIER</v>
      </c>
      <c r="D590" t="str">
        <v>/HYGIENE TECHNIQUE</v>
      </c>
      <c r="E590" t="b">
        <v>0</v>
      </c>
      <c r="F590" t="str">
        <v/>
      </c>
      <c r="G590" t="b">
        <v>0</v>
      </c>
    </row>
    <row r="591">
      <c r="A591">
        <v>21586939</v>
      </c>
      <c r="B591" t="str">
        <v>Marché de travaux pour la déconstruction et la reconstruction d'un pont type ouvrage cadre dans le secteur de Pfisterquelle à Behren-lès-Forbach</v>
      </c>
      <c r="C591" t="str">
        <v>/BTP</v>
      </c>
      <c r="D591" t="str">
        <v>/ENERGIE</v>
      </c>
      <c r="E591" t="b">
        <v>0</v>
      </c>
      <c r="F591" t="str">
        <v/>
      </c>
      <c r="G591" t="b">
        <v>0</v>
      </c>
    </row>
    <row r="592">
      <c r="A592">
        <v>21599256</v>
      </c>
      <c r="B592" t="str">
        <v>FOURNITURES ET PRESTATIONS RELATIVES AUX PRODUITS MICROSOFT FOURNITURES ET PRESTATIONS RELATIVES AUX PRODUITS MICROSOFT</v>
      </c>
      <c r="C592" t="str">
        <v>/INFORMATIQUE</v>
      </c>
      <c r="D592" t="str">
        <v>/DROIT &amp; SOCIETE</v>
      </c>
      <c r="E592" t="b">
        <v>0</v>
      </c>
      <c r="F592" t="str">
        <v/>
      </c>
      <c r="G592" t="b">
        <v>0</v>
      </c>
    </row>
    <row r="593">
      <c r="A593">
        <v>21603701</v>
      </c>
      <c r="B593" t="str">
        <v>Location et maintenance photocopieurs Location et maintenance pour 3 photocopieurs (dont 1 couleur) pour le collège Jules Verne - BOURGES</v>
      </c>
      <c r="C593" t="str">
        <v>/BUREAUTIQUE</v>
      </c>
      <c r="D593" t="str">
        <v>/BUREAUTIQUE</v>
      </c>
      <c r="E593" t="b">
        <v>1</v>
      </c>
      <c r="F593" t="str">
        <v/>
      </c>
      <c r="G593" t="b">
        <v>0</v>
      </c>
    </row>
    <row r="594">
      <c r="A594">
        <v>21617096</v>
      </c>
      <c r="B594" t="str">
        <v>20mc0334aoo - travaux d'entretien des installations d'éclairage public et de mise en place de réseau provisoire de distribution d'énergie - années 2020-2024. L'objet de cet accord-cadre porte sur des travaux d'entretien des installations d'éclairage public (et leurs équipements électriques associés) et de mise en place de réseau provisoire de distribution d'énergie électrique (en vue de manifestations) pour la Ville de Toulouse et la Métropole</v>
      </c>
      <c r="C594" t="str">
        <v>/BTP</v>
      </c>
      <c r="D594" t="str">
        <v>/BTP</v>
      </c>
      <c r="E594" t="b">
        <v>1</v>
      </c>
      <c r="F594" t="str">
        <v/>
      </c>
      <c r="G594" t="b">
        <v>0</v>
      </c>
    </row>
    <row r="595" xml:space="preserve">
      <c r="A595">
        <v>21673462</v>
      </c>
      <c r="B595" t="str" xml:space="preserve">
        <v xml:space="preserve">20dir017 - a35 aménagements futurs entre la frontière suisse et mulhouse - etude de faisabilité. définir les contraintes d'interface des adaptations nécessaires de l'a 35 et de ses échanges avec les projets de développement connexes et notamment le projet de nouvelle liaison ferroviaire. Définir les aménagements nécessaires afin d'améliorer les conditions de circulation sur la zone d'étude et notamment la fluidité de l'a 35 entre la frontière suisse et le n'ud autoroutier entre l'a 35 et l'a 36 ; 
prestations réparties en 3 phases : Phase1 - définitions des orientations pouvant impactées les études APD de la nlf eap. Phase 2.1 : Analyse des données de trafic existantes. PHASE 2.2 : Etat initial de l'environnement.</v>
      </c>
      <c r="C595" t="str">
        <f>/BTP</f>
        <v>/ENVIRONNEMENT</v>
      </c>
      <c r="D595" t="str">
        <v>/ENVIRONNEMENT</v>
      </c>
      <c r="E595" t="b">
        <v>0</v>
      </c>
      <c r="F595" t="str">
        <v/>
      </c>
      <c r="G595" t="b">
        <v>0</v>
      </c>
    </row>
    <row r="596" xml:space="preserve">
      <c r="A596">
        <v>21597920</v>
      </c>
      <c r="B596" t="str" xml:space="preserve">
        <v xml:space="preserve">ACBDC 202052 Fourniture et installation de sonorisation et de projection pour la médiathèque La médiathèque Latour-Maubourg de Valence sera tête de réseau d'un ensemble de 15 médiathèques qui proposent une offre documentaire riche et diversifiée d'environ 754 000 documents à emprunter ou à consulter.
Le présent marché a pour objet l'aménagement de la diffusion du son, de la lumière et de l'image dans l'Auditorium et des salles d'animation de la médiathèque centrale et d'archives intercommunales</v>
      </c>
      <c r="C596" t="str">
        <f>/AUDIOVISUEL</f>
        <v>/CULTURE</v>
      </c>
      <c r="D596" t="str">
        <v>/MOBILIER</v>
      </c>
      <c r="E596" t="b">
        <v>0</v>
      </c>
      <c r="F596" t="str">
        <v/>
      </c>
      <c r="G596" t="b">
        <v>0</v>
      </c>
    </row>
    <row r="597" xml:space="preserve">
      <c r="A597">
        <v>21625421</v>
      </c>
      <c r="B597" t="str" xml:space="preserve">
        <v xml:space="preserve">Route Départementale 25, traverse de Salmiech, TF PR 4.633 à PR 5.173- TO, PR 5.173 à PR 5.545, canton des Monts du Réquistanais, Commune de Salmiech. Tranche ferme: RD 25 Aménagement de la traverse du PR 4.633 au PR 5.173,
Tranche optionnelle: RD 25 Aménagement de la traverse du PR 5.173 au PR 5.545
Tranche ferme:
Déblais: 800 m3.
Canalisations PVC Cr8 (diam. 125 et diam. 160): 245 ml
Canalisations béton (diam. 400 et diam. 300): 420 ml
Regards, puisard: 69 u
Mise à niveau (tampons, grilles, bouches à clé, chambres): 101 u
Bordures (T2 et P1): 1.090 ml
Muret MVL: 80 ml
Caniveaux (Cc1 et Cs2): 470 ml
GNT 0/63: 1250 t
GNT 0/20: 1680 t
BBSG 0/6 sur accotement: 10 t
Enduit calcaire: 2000 mètres carrés
Marquage résine: 260 mètres carrés
Maconnerie pierre: 41 m3.
GB 0/14: 700 t
BBM 0/10: 360 t
</v>
      </c>
      <c r="C597" t="str">
        <v>/BTP</v>
      </c>
      <c r="D597" t="str">
        <v>/BTP</v>
      </c>
      <c r="E597" t="b">
        <v>1</v>
      </c>
      <c r="F597" t="str">
        <v/>
      </c>
      <c r="G597" t="b">
        <v>0</v>
      </c>
    </row>
    <row r="598">
      <c r="A598">
        <v>21672545</v>
      </c>
      <c r="B598" t="str">
        <v>Etudes topographiques complémentaires pour la construction du réservoir de 1 500 m 3 de Morne Pitault</v>
      </c>
      <c r="C598" t="str">
        <v>/BTP</v>
      </c>
      <c r="D598" t="str">
        <v>/BTP</v>
      </c>
      <c r="E598" t="b">
        <v>1</v>
      </c>
      <c r="F598" t="str">
        <v/>
      </c>
      <c r="G598" t="b">
        <v>0</v>
      </c>
    </row>
    <row r="599" xml:space="preserve">
      <c r="A599">
        <v>21572167</v>
      </c>
      <c r="B599" t="str" xml:space="preserve">
        <v xml:space="preserve">mission de maîtrise d'oeuvre pour les travaux de sécurisation de la ressource en eau potable de la commune de Chartrettes. le maître d'oeuvre devra assurer les éléments de mission suivants :
- avp
- projet
- act
- visa
- det
- aor
- mission complémentaire : Élaboration des dossiers de consultation pour toutes les études préalables et complémentaires nécessaires.</v>
      </c>
      <c r="C599" t="str">
        <v>/BTP</v>
      </c>
      <c r="D599" t="str">
        <v>/BTP</v>
      </c>
      <c r="E599" t="b">
        <v>1</v>
      </c>
      <c r="F599" t="str">
        <v/>
      </c>
      <c r="G599" t="b">
        <v>0</v>
      </c>
    </row>
    <row r="600">
      <c r="A600">
        <v>21584276</v>
      </c>
      <c r="B600" t="str">
        <v>Maintenance des installations frigorifiques, de cuisson et de laverie contrat d'entretien et de maintenance des installations frigorifiques, de cuisson et de laverie (Voir des descriptifs des installations)</v>
      </c>
      <c r="C600" t="str">
        <v>/RESTAURATION</v>
      </c>
      <c r="D600" t="str">
        <v>/RESTAURATION</v>
      </c>
      <c r="E600" t="b">
        <v>1</v>
      </c>
      <c r="F600" t="str">
        <v/>
      </c>
      <c r="G600" t="b">
        <v>0</v>
      </c>
    </row>
    <row r="601">
      <c r="A601">
        <v>21592607</v>
      </c>
      <c r="B601" t="str">
        <v>Assistance à maîtrise d'ouvrage lors des acquisitions foncières nécessaires à la réalisation des travaux et mesures associées de la digue du Petit Rhône, rive gauche, des phases de travaux 1 et 2 Annonce dérivée - Accord-cadre à bons de commande ayant pour objet une assistance à maîtrise d'ouvrage pour la réalisation des acquisitions foncières nécessaires à la réalisation des travaux (y compris les mesures associées) de renforcement et décorsetage des digues du Petit Rhône en rive gauche, sur les phases de travaux 1 et 2, dans le but de maîtriser les emprises foncières avant le démarrage des travaux.Les prestations à réaliser est une assistance à maîtrise d'ouvrage : - pour les acquisitions foncières amiables hors procédure d'expropriation,- lors des phases administratives et judiciaires d</v>
      </c>
      <c r="C601" t="str">
        <v>/DROIT &amp; SOCIETE</v>
      </c>
      <c r="D601" t="str">
        <v>/BTP</v>
      </c>
      <c r="E601" t="b">
        <v>0</v>
      </c>
      <c r="F601" t="str">
        <v/>
      </c>
      <c r="G601" t="b">
        <v>0</v>
      </c>
    </row>
    <row r="602">
      <c r="A602">
        <v>21592618</v>
      </c>
      <c r="B602" t="str">
        <v>Assistance à maîtrise d'ouvrage lors des acquisitions foncières nécessaires à la réalisation des travaux et mesures associées de la digue du Petit Rhône, rive droite, des phases de travaux 1 et 2 Accord-cadre à bons de commande ayant pour objet une assistance à maîtrise d'ouvrage pour la réalisation des acquisitions foncières nécessaires à la réalisation des travaux (y compris les mesures associées) de renforcement et décorsetage des digues du Petit Rhône en rive droite, sur les phases de travaux 1 et 2, dans le but de maîtriser les emprises foncières avant le démarrage des travaux.Les prestations à réaliser est une assistance à maîtrise d'ouvrage : - pour les acquisitions foncières amiables hors procédure d'expropriation,- lors des phases administratives et judiciaires de la procédure d'e</v>
      </c>
      <c r="C602" t="str">
        <v>/DROIT &amp; SOCIETE</v>
      </c>
      <c r="D602" t="str">
        <v>/BTP</v>
      </c>
      <c r="E602" t="b">
        <v>0</v>
      </c>
      <c r="F602" t="str">
        <v/>
      </c>
      <c r="G602" t="b">
        <v>0</v>
      </c>
    </row>
    <row r="603">
      <c r="A603">
        <v>21597837</v>
      </c>
      <c r="B603" t="str">
        <v>Réalisation d'un schéma directeur d'assainissement sur l'ensemble du territoire de La Plagne Tarentaise</v>
      </c>
      <c r="C603" t="str">
        <v>/BTP</v>
      </c>
      <c r="D603" t="str">
        <v>/BTP</v>
      </c>
      <c r="E603" t="b">
        <v>1</v>
      </c>
      <c r="F603" t="str">
        <v/>
      </c>
      <c r="G603" t="b">
        <v>0</v>
      </c>
    </row>
    <row r="604">
      <c r="A604">
        <v>21598055</v>
      </c>
      <c r="B604" t="str">
        <v>Travaux de gestion de ressuyage des eaux déversées en rive gauche du Rhône entre Tarascon et Arles : Transparence hydraulique du Canal des Alpines Transparence hydraulique du canal des Alpines par mise en siphon de ce dernier</v>
      </c>
      <c r="C604" t="str">
        <v>/BTP</v>
      </c>
      <c r="D604" t="str">
        <v>/BTP</v>
      </c>
      <c r="E604" t="b">
        <v>1</v>
      </c>
      <c r="F604" t="str">
        <v/>
      </c>
      <c r="G604" t="b">
        <v>0</v>
      </c>
    </row>
    <row r="605">
      <c r="A605">
        <v>21598386</v>
      </c>
      <c r="B605" t="str">
        <v>prestation de formations en soins de soutien au développement sensori-moteur de Bullinger à l'hôpital Armand Trousseau, établissement du groupe hospitalo-universitaire APHP Sorbonne Université</v>
      </c>
      <c r="C605" t="str">
        <v>/MEDICAL SANTE</v>
      </c>
      <c r="D605" t="str">
        <v>/MEDICAL SANTE</v>
      </c>
      <c r="E605" t="b">
        <v>1</v>
      </c>
      <c r="F605" t="str">
        <v/>
      </c>
      <c r="G605" t="b">
        <v>0</v>
      </c>
    </row>
    <row r="606">
      <c r="A606">
        <v>21599124</v>
      </c>
      <c r="B606" t="str">
        <v>Travaux de gestion de ressuyage des eaux déversées en rive gauche du Rhône entre Tarascon et Arles - Fossé de transfert, siphon de transfert sous le Vigueirat et canal d'amenée Création d'un fossé Ouest/Est raccordé au contre canal du Vigueirat pour favoriser les transferts d'eau vers l'Est,- Création d'un siphon de transfert sous le Vigueirat au droit de Fort d'Herval et réalisation d'un canal d'amenée au canal de la vidange</v>
      </c>
      <c r="C606" t="str">
        <v>/BTP</v>
      </c>
      <c r="D606" t="str">
        <v>/BTP</v>
      </c>
      <c r="E606" t="b">
        <v>1</v>
      </c>
      <c r="F606" t="str">
        <v/>
      </c>
      <c r="G606" t="b">
        <v>0</v>
      </c>
    </row>
    <row r="607" xml:space="preserve">
      <c r="A607">
        <v>21607878</v>
      </c>
      <c r="B607" t="str" xml:space="preserve">
        <v xml:space="preserve">MATERIEL ET EQUIPEMENT DE CUISINE GF09.
Entretien, réparations, matériels et travaux
Matériel de restauration
BESOIN RENOUVELLEMENT MATERIEL CUISINE, LIVRAISON, ENTRETIEN POUR UNE CUISINE CENTRALE PRODUISANT EN MOYENNE 45 000 REPAS PAR JOUR POUR 15 COLLEGES</v>
      </c>
      <c r="C607" t="str">
        <v>/RESTAURATION</v>
      </c>
      <c r="D607" t="str">
        <v>/MOBILIER</v>
      </c>
      <c r="E607" t="b">
        <v>0</v>
      </c>
      <c r="F607" t="str">
        <v/>
      </c>
      <c r="G607" t="b">
        <v>0</v>
      </c>
    </row>
    <row r="608">
      <c r="A608">
        <v>21599592</v>
      </c>
      <c r="B608" t="str">
        <v>FOURNITURE DE CARTES CARBURANT ET SERVICES ASSOCIES Le présent marché a pour objet la fourniture de cartes carburant et services associés pour les véhicules de la Régie Ligne d'Azur. Les services associés comprennent les péages, le lavage des véhicules, les parkings ainsi que d'autres services détaillés dans les pièces du marché</v>
      </c>
      <c r="C608" t="str">
        <v>/ENERGIE</v>
      </c>
      <c r="D608" t="str">
        <v>/ENERGIE</v>
      </c>
      <c r="E608" t="b">
        <v>1</v>
      </c>
      <c r="F608" t="str">
        <v/>
      </c>
      <c r="G608" t="b">
        <v>0</v>
      </c>
    </row>
    <row r="609" xml:space="preserve">
      <c r="A609">
        <v>21619177</v>
      </c>
      <c r="B609" t="str" xml:space="preserve">
        <v xml:space="preserve">Réalisation de diagnostics technico-économiques des exploitations agricoles sur les Aires d'Alimentation des Captages prioritaires d'Ardenne Métropole afin de préserver les ressources en eau Il s'agit d'un marché de prestations de service visant à réaliser des audits technico-économiques et des simulations de projets vers le changement de pratiques en cohérence avec la protection de la ressource en eau (remise en herbe, cultures à bas niveaux d'impacts, agriculture biologique).
L'avis implique la passation d'un accord-cadre.
Le marché sera conclu avec une entreprise unique ou un groupement d'entreprises 
Les variantes ne sont pas autorisées</v>
      </c>
      <c r="C609" t="str">
        <f>/DROIT &amp; SOCIETE</f>
        <v>/BTP</v>
      </c>
      <c r="D609" t="str">
        <v>/DROIT &amp; SOCIETE</v>
      </c>
      <c r="E609" t="b">
        <v>0</v>
      </c>
      <c r="F609" t="str">
        <v/>
      </c>
      <c r="G609" t="b">
        <v>0</v>
      </c>
    </row>
    <row r="610" xml:space="preserve">
      <c r="A610">
        <v>21619987</v>
      </c>
      <c r="B610" t="str" xml:space="preserve">
        <v xml:space="preserve">route Départementale 25 Traverse de Salmiech tf pr 4.633 à PR 5.173 To1 PR 5.173 à PR 5.545 Canton des monts du requistanais Commune de SALMIECH. Tranche ferme :Rd25 Aménagement de la traverse du PR 4.633 au PR 5.173,
Tranche optionnelle : Rd25 Aménagement de la traverse du PR 5.173 au PR 5.545.
tranche Ferme :
- Déblais : 800 m³
- Canalisations PVC Cr8 ( diam. 125 et diam. 160) : 245 ml
- Canalisations béton (diam. 400 et diam. 300) : 420 ml
- regards - puisard : 69 U
- Mise à niveau (tampons, grilles, bouches à clé, chambres) : 101 U
- Bordures (T2 et P1) : 1090 ml
- Muret MVL : 80 ml
- Caniveaux (Cc1 et Cs2) : 470 ml
- Gnt 0/63 : 1 250 t
- Gnt 0/20 : 1 680 t
- Bbsg 0/6 sur accotement : 10 t
- Enduit calcaire : 2 000 mètres carrés
- Marquage résine : 260 mètres carrés
- Maconnerie pierre</v>
      </c>
      <c r="C610" t="str">
        <v>/BTP</v>
      </c>
      <c r="D610" t="str">
        <v>/BTP</v>
      </c>
      <c r="E610" t="b">
        <v>1</v>
      </c>
      <c r="F610" t="str">
        <v/>
      </c>
      <c r="G610" t="b">
        <v>0</v>
      </c>
    </row>
    <row r="611">
      <c r="A611">
        <v>21737284</v>
      </c>
      <c r="B611" t="str">
        <v>20024 Réaménagement de l'Avenue Albert Roux</v>
      </c>
      <c r="C611" t="str">
        <v>/BTP</v>
      </c>
      <c r="D611" t="str">
        <v>/BTP</v>
      </c>
      <c r="E611" t="b">
        <v>1</v>
      </c>
      <c r="F611" t="str">
        <v/>
      </c>
      <c r="G611" t="b">
        <v>0</v>
      </c>
    </row>
    <row r="612">
      <c r="A612">
        <v>21573139</v>
      </c>
      <c r="B612" t="str">
        <v>Prestations de transports de consommables et de matériels Le présent marché a pour objet la prestation de transport de consommables et de matériels au départ du magasin centralisé de l'EFS Grand-Est vers tous les sites de l'EFS Grand-Est.</v>
      </c>
      <c r="C612" t="str">
        <v>/TRANSPORT</v>
      </c>
      <c r="D612" t="str">
        <v>/BTP</v>
      </c>
      <c r="E612" t="b">
        <v>0</v>
      </c>
      <c r="F612" t="str">
        <v/>
      </c>
      <c r="G612" t="b">
        <v>0</v>
      </c>
    </row>
    <row r="613">
      <c r="A613">
        <v>21598405</v>
      </c>
      <c r="B613" t="str">
        <v>mission de maîtrise d'oeuvre travaux de recalibrage du vallon des Parettes et de déplacement du poste de refoulement</v>
      </c>
      <c r="C613" t="str">
        <v>/BTP</v>
      </c>
      <c r="D613" t="str">
        <v>/BTP</v>
      </c>
      <c r="E613" t="b">
        <v>1</v>
      </c>
      <c r="F613" t="str">
        <v/>
      </c>
      <c r="G613" t="b">
        <v>0</v>
      </c>
    </row>
    <row r="614">
      <c r="A614">
        <v>21599427</v>
      </c>
      <c r="B614" t="str">
        <v xml:space="preserve">Reprise des missions d'accompagnement pour la maîtrise foncière des ZAC MALEPERE et PIQUEPEYRE Reprise des missions d'accompagnement pour la maîtrise foncière dans le cadre de l'aménagement de la ZAC MALEPERE à Toulouse (no opération : 11012) et de la ZAC PIQUEPEYRE à Fenouillet (no opération 11010) comprenant les missions suivantes détaillées dans le cahier des charges : Lot 1 - ZAC Malepère située sur la commune de Toulouse (no opération : 11012) - Missions : Mission 1 - Appropriation des documents et interventions déjà réalisées Mission 2 - Conduites des enquetes parcellaires ultérieures et à venir Mission 3 - Négociation foncières et acquisitions amiables Mission 4 - Procédure d'expropriation et fixation des indemnités Mission 5 - Missions complémentaires Lot 2 - ZAC Piquepeyre située </v>
      </c>
      <c r="C614" t="str">
        <f>/DROIT &amp; SOCIETE</f>
        <v>/BTP</v>
      </c>
      <c r="D614" t="str">
        <v>/BTP</v>
      </c>
      <c r="E614" t="b">
        <v>0</v>
      </c>
      <c r="F614" t="str">
        <v/>
      </c>
      <c r="G614" t="b">
        <v>0</v>
      </c>
    </row>
    <row r="615" xml:space="preserve">
      <c r="A615">
        <v>21600178</v>
      </c>
      <c r="B615" t="str" xml:space="preserve">
        <v xml:space="preserve">MARCHÉ DE FOURNITURE DE MATÉRIAUX DE VOIRIEET ENROBE A FROID MF 20.01 Sable, gravier et concassé
MF 20.02Enrobé à froid</v>
      </c>
      <c r="C615" t="str">
        <v>/BTP</v>
      </c>
      <c r="D615" t="str">
        <v>/HYGIENE TECHNIQUE</v>
      </c>
      <c r="E615" t="b">
        <v>0</v>
      </c>
      <c r="F615" t="str">
        <v/>
      </c>
      <c r="G615" t="b">
        <v>0</v>
      </c>
    </row>
    <row r="616">
      <c r="A616">
        <v>21619754</v>
      </c>
      <c r="B616" t="str">
        <v>Fourniture, transport et livraison de fioul domestique en contrat unique</v>
      </c>
      <c r="C616" t="str">
        <v>/ENERGIE</v>
      </c>
      <c r="D616" t="str">
        <v>/ENERGIE</v>
      </c>
      <c r="E616" t="b">
        <v>1</v>
      </c>
      <c r="F616" t="str">
        <v/>
      </c>
      <c r="G616" t="b">
        <v>0</v>
      </c>
    </row>
    <row r="617" xml:space="preserve">
      <c r="A617">
        <v>21620064</v>
      </c>
      <c r="B617" t="str" xml:space="preserve">
        <v xml:space="preserve">modernisation, mise en sécurité et augmentation de la capacité d'accueil de la zone d'accostage du bassin de pêche de Royan ces travaux comprennent l'ensemble des prestations nécessaires à la complète réalisation de l'ouvrage et notamment :
- la réalisation des études d'exécution,
- l'implantation précise des ouvrages,
- la dépose provisoire des passerelles,
- la dépose des pontons existants,
- la dépose des pieux existants,
- la fourniture et la mise en oeuvre des pieux,
- la fabrication des pontons, leur transport et leur mise en place,
- la reprise complète du réseau électrique,
- la reprise complète du réseau d'aep,
- la fabrication et la pose des portails d'accès,
- la fourniture et la mise en oeuvre de la gaine technique pour le contrôle d'accès</v>
      </c>
      <c r="C617" t="str">
        <f>/BTP</f>
        <v>/TRANSPORT</v>
      </c>
      <c r="D617" t="str">
        <v>/TRANSPORT</v>
      </c>
      <c r="E617" t="b">
        <v>0</v>
      </c>
      <c r="F617" t="str">
        <v/>
      </c>
      <c r="G617" t="b">
        <v>0</v>
      </c>
    </row>
    <row r="618">
      <c r="A618">
        <v>21620205</v>
      </c>
      <c r="B618" t="str">
        <v>RESPONSABILITE CIVILE GENERALE et PROFESSIONNELLE POUR LES BESOINS DU GIP RESAH La présente consultation porte sur la conclusion, par le Resah agissant pour ses propres besoins, d'un marché ayant pour objet la fourniture de prestations d'assurance " Responsabilité Civile Générale " et " Responsabilité Civile Professionnelle " visant à garantir le paiement des conséquences pécuniaires de l'ensemble des responsabilités pouvant incomber au Resah dans le cadre de toutes ses activités présentes et à venir, dans les conditions définies dans le Cahier des Clauses Techniques Particulières (CCTP)</v>
      </c>
      <c r="C618" t="str">
        <v>/ASSURANCE</v>
      </c>
      <c r="D618" t="str">
        <v>/ASSURANCE</v>
      </c>
      <c r="E618" t="b">
        <v>1</v>
      </c>
      <c r="F618" t="str">
        <v/>
      </c>
      <c r="G618" t="b">
        <v>0</v>
      </c>
    </row>
    <row r="619">
      <c r="A619">
        <v>21681617</v>
      </c>
      <c r="B619" t="str">
        <v>marché à procédure adaptée relatif aux prestations intellectuelles nécessaires à l'exercice de la mission de maîtrise d'oeuvre pour la création de la cafétéria Inspirations à Nantes</v>
      </c>
      <c r="C619" t="str">
        <v>/BTP</v>
      </c>
      <c r="D619" t="str">
        <v>/BTP</v>
      </c>
      <c r="E619" t="b">
        <v>1</v>
      </c>
      <c r="F619" t="str">
        <v/>
      </c>
      <c r="G619" t="b">
        <v>0</v>
      </c>
    </row>
    <row r="620">
      <c r="A620">
        <v>21572501</v>
      </c>
      <c r="B620" t="str">
        <v>Entretien et Maintenance de l'éclairage public et des illuminations de fin d'année</v>
      </c>
      <c r="C620" t="str">
        <v>/BTP</v>
      </c>
      <c r="D620" t="str">
        <v>/BTP</v>
      </c>
      <c r="E620" t="b">
        <v>1</v>
      </c>
      <c r="F620" t="str">
        <v/>
      </c>
      <c r="G620" t="b">
        <v>0</v>
      </c>
    </row>
    <row r="621">
      <c r="A621">
        <v>21603695</v>
      </c>
      <c r="B621" t="str">
        <v>transports intersites déplacements d'élèves d'un site vers un autre</v>
      </c>
      <c r="C621" t="str">
        <v>/TRANSPORT</v>
      </c>
      <c r="D621" t="str">
        <v>/TRANSPORT</v>
      </c>
      <c r="E621" t="b">
        <v>1</v>
      </c>
      <c r="F621" t="str">
        <v/>
      </c>
      <c r="G621" t="b">
        <v>0</v>
      </c>
    </row>
    <row r="622">
      <c r="A622">
        <v>21604399</v>
      </c>
      <c r="B622" t="str">
        <v>Local Propreté Urbaine Réalisation d'un dallage en béton armé Lot unique : Gros oeuvre</v>
      </c>
      <c r="C622" t="str">
        <v>/BTP</v>
      </c>
      <c r="D622" t="str">
        <v>/BTP</v>
      </c>
      <c r="E622" t="b">
        <v>1</v>
      </c>
      <c r="F622" t="str">
        <v/>
      </c>
      <c r="G622" t="b">
        <v>0</v>
      </c>
    </row>
    <row r="623">
      <c r="A623">
        <v>21587586</v>
      </c>
      <c r="B623" t="str">
        <v>CENTRE CULTUREL LE TRIANGLE -CRÉATION DE GRADINS SOUS LA HALLE</v>
      </c>
      <c r="C623" t="str">
        <f>/MOBILIER</f>
        <v>/SPORT LOISIRS</v>
      </c>
      <c r="D623" t="str">
        <v>/BTP</v>
      </c>
      <c r="E623" t="b">
        <v>0</v>
      </c>
      <c r="F623" t="str">
        <v/>
      </c>
      <c r="G623" t="b">
        <v>0</v>
      </c>
    </row>
    <row r="624">
      <c r="A624">
        <v>21573117</v>
      </c>
      <c r="B624" t="str">
        <v>Maintenance, animations, mise à jour et hébergement d'une plateforme Internet d'informations et de services numériques dans le domaine de l'export pour les entreprises de la Région Occitanie</v>
      </c>
      <c r="C624" t="str">
        <v>/INFORMATIQUE</v>
      </c>
      <c r="D624" t="str">
        <v>/SERVICES COMMUNS</v>
      </c>
      <c r="E624" t="b">
        <v>0</v>
      </c>
      <c r="F624" t="str">
        <v/>
      </c>
      <c r="G624" t="b">
        <v>0</v>
      </c>
    </row>
    <row r="625" xml:space="preserve">
      <c r="A625">
        <v>21599431</v>
      </c>
      <c r="B625" t="str" xml:space="preserve">
        <v xml:space="preserve">Marché de prestations liées à l'exploitation des installations de chauffage, de ventilation, de production d'eau chaude sanitaire et de traitement des eaux de la piscine intercommunale de BAILLEUL Marché de prestations liées à l'exploitation des installations de chauffage, de ventilation, de production d'eau chaude sanitaire et de traitement des eaux de la piscine intercommunale de BAILLEUL gérée par la CCFI
-Poste P1 : fourniture et gestion de l'énergie-Poste P2 : exploitation et maintenance des installations-Poste P3 : garantie totale-Poste P9 : traitement d'eau</v>
      </c>
      <c r="C625" t="str">
        <f>/BTP</f>
        <v>/ENVIRONNEMENT</v>
      </c>
      <c r="D625" t="str">
        <v>/BTP</v>
      </c>
      <c r="E625" t="b">
        <v>0</v>
      </c>
      <c r="F625" t="str">
        <v/>
      </c>
      <c r="G625" t="b">
        <v>0</v>
      </c>
    </row>
    <row r="626">
      <c r="A626">
        <v>21599517</v>
      </c>
      <c r="B626" t="str">
        <v>Suivi Animation pour une Opération Programmée d'Amélioration de l'Habitat Animation information coordination,Repérage et diagnostic, Accompagnement social et sanitaire des ménages, Assistance technique, financière et administrative, Suivi évaluation en continu</v>
      </c>
      <c r="C626" t="str">
        <v>/DROIT &amp; SOCIETE</v>
      </c>
      <c r="D626" t="str">
        <v>/COMMUNICATION</v>
      </c>
      <c r="E626" t="b">
        <v>0</v>
      </c>
      <c r="F626" t="str">
        <v/>
      </c>
      <c r="G626" t="b">
        <v>0</v>
      </c>
    </row>
    <row r="627" xml:space="preserve">
      <c r="A627">
        <v>21597011</v>
      </c>
      <c r="B627" t="str" xml:space="preserve">
        <v xml:space="preserve">maintenance, achats d'extincteurs et de dispositifs de prévention incendie. le présent marché a pour objet la réalisation de la maintenance préventive et corrective des extincteurs des différents bâtiments communautaires de Troyes Champagne Métropole.
Les prestations de la présente consultation donnent lieu à un accord-cadre mono-attributaire à bons de commande, traité à prix unitaires.
En application de l'article R2162-4 2o, les prestations traitées à prix unitaires sont encadrées par un montant maximum fixé en valeur de 40 000 euros (H.T.) annuel
Nombre de reconductions éventuelles : 3.</v>
      </c>
      <c r="C627" t="str">
        <v>/BTP</v>
      </c>
      <c r="D627" t="str">
        <v>/BTP</v>
      </c>
      <c r="E627" t="b">
        <v>1</v>
      </c>
      <c r="F627" t="str">
        <v/>
      </c>
      <c r="G627" t="b">
        <v>0</v>
      </c>
    </row>
    <row r="628">
      <c r="A628">
        <v>21615751</v>
      </c>
      <c r="B628" t="str">
        <v>infogérance des systèmes d'information et des réseaux de la Ville Accord-cadre à bons de commande mono-attributaire, sans minimum ni maximum pour l'infogérance des systèmes d'information et des réseaux de la Ville</v>
      </c>
      <c r="C628" t="str">
        <v>/INFORMATIQUE</v>
      </c>
      <c r="D628" t="str">
        <v>/INFORMATIQUE</v>
      </c>
      <c r="E628" t="b">
        <v>1</v>
      </c>
      <c r="F628" t="str">
        <v/>
      </c>
      <c r="G628" t="b">
        <v>0</v>
      </c>
    </row>
    <row r="629">
      <c r="A629">
        <v>21693198</v>
      </c>
      <c r="B629" t="str">
        <v>Route Départementale no 511Opération de sécurité sur la RD511 - Nouvelle voie - tranche 1Canton TARN ET CAUSSESCommune de SEVERAC D'AVEYRON la consultation est passée par Procédure adaptée en application de l'article L.2123-1 du Code de la commande publique. Elle donnera lieu à un marché ordinaire.Les travaux seront exécutés dans le délai de QUATRE MOIS, à compter de la date fixée par l'ordre de service qui prescrira de les commencer. Terrassements :Déblais : 2500 m³,Remblais : 370 m³,Matériaux 0/100 pour purges : 310 T,Déblais excédentaires à évacuer : 2000 m³,Ouvrage :Cadre béton (2mx1.5m) : 12 mlRemblais technique en GNT 2 0/31.5 : 230 T,Lit de pose en brut de minage : 45 T,Enrochements bétonnés : 70 T,Assainissement :Caniveau CC2 : 345 ml,Regard puisard à grille 50x50 (D400) : 15 u,Cha</v>
      </c>
      <c r="C629" t="str">
        <v>/BTP</v>
      </c>
      <c r="D629" t="str">
        <v>/BTP</v>
      </c>
      <c r="E629" t="b">
        <v>1</v>
      </c>
      <c r="F629" t="str">
        <v/>
      </c>
      <c r="G629" t="b">
        <v>0</v>
      </c>
    </row>
    <row r="630" xml:space="preserve">
      <c r="A630">
        <v>21730382</v>
      </c>
      <c r="B630" t="str" xml:space="preserve">
        <v xml:space="preserve">OP 2062 MOE CHABRELOCHE LA CROIX POYET RECONFIGURATION DES BATIMENTS B ET C EN PENSION DE FAMILLE Détail des éléments de mission confiés au maître d'oeuvre :
MISSION - Etudes de diagnostic
MISSION - Avant-projet sommaire
MISSION - Avant-projet définitif
MISSION - Etudes de projet
MISSION - Assistance pour la passation du contrat de travaux
MISSION - Etudes d'exécution et de synthèse
MISSION - Dossier des ouvrages exécutés</v>
      </c>
      <c r="C630" t="str">
        <v>/BTP</v>
      </c>
      <c r="D630" t="str">
        <v>/BTP</v>
      </c>
      <c r="E630" t="b">
        <v>1</v>
      </c>
      <c r="F630" t="str">
        <v/>
      </c>
      <c r="G630" t="b">
        <v>0</v>
      </c>
    </row>
    <row r="631">
      <c r="A631">
        <v>21737031</v>
      </c>
      <c r="B631" t="str">
        <v>Réalisation d'une étude pour la création d'une maison médicale à partir de la réhabilitation d'un bâtiment existant et adaptation PMR Le présent marché a pour objet les prestations de maitrise d'oeuvre sur la réalisation d'une étude pour la création d'une maison médicale à partir de la réhabilitation d'un bâtiment existant et adaptation PMR</v>
      </c>
      <c r="C631" t="str">
        <v>/BTP</v>
      </c>
      <c r="D631" t="str">
        <v>/BTP</v>
      </c>
      <c r="E631" t="b">
        <v>1</v>
      </c>
      <c r="F631" t="str">
        <v/>
      </c>
      <c r="G631" t="b">
        <v>0</v>
      </c>
    </row>
    <row r="632">
      <c r="A632">
        <v>21758497</v>
      </c>
      <c r="B632" t="str">
        <v>RN 21 PR 21 à 21+150 - Thiviers (24) - Confortement de zones karstiques - Étanchement des accotements et des fossés RN 21 PR 21 à 21+150 - Thiviers (24) - Confortement de zones karstiques - Étanchement des accotements et des fossés</v>
      </c>
      <c r="C632" t="str">
        <v>/BTP</v>
      </c>
      <c r="D632" t="str">
        <v>/BTP</v>
      </c>
      <c r="E632" t="b">
        <v>1</v>
      </c>
      <c r="F632" t="str">
        <v/>
      </c>
      <c r="G632" t="b">
        <v>0</v>
      </c>
    </row>
    <row r="633">
      <c r="A633">
        <v>21757970</v>
      </c>
      <c r="B633" t="str">
        <v>remise en état de la saulaie à la station d'épuration de l'isle Jourdain</v>
      </c>
      <c r="C633" t="str">
        <v>/BTP</v>
      </c>
      <c r="D633" t="str">
        <v>/BTP</v>
      </c>
      <c r="E633" t="b">
        <v>1</v>
      </c>
      <c r="F633" t="str">
        <v/>
      </c>
      <c r="G633" t="b">
        <v>0</v>
      </c>
    </row>
    <row r="634">
      <c r="A634">
        <v>21589169</v>
      </c>
      <c r="B634" t="str">
        <v>Préparation et livraison de repas cuisinés en liaison froide, pour les crèches intercommunales de la CCCB</v>
      </c>
      <c r="C634" t="str">
        <v>/RESTAURATION</v>
      </c>
      <c r="D634" t="str">
        <v>/RESTAURATION</v>
      </c>
      <c r="E634" t="b">
        <v>1</v>
      </c>
      <c r="F634" t="str">
        <v/>
      </c>
      <c r="G634" t="b">
        <v>0</v>
      </c>
    </row>
    <row r="635">
      <c r="A635">
        <v>21571878</v>
      </c>
      <c r="B635" t="str">
        <v>Etude et assistance à maîtrise d'ouvrage pour la mise en oeuvre d'une démarche d'urbanisme transitoire - NPNRU du quartier de Belleroche</v>
      </c>
      <c r="C635" t="str">
        <f>/DROIT &amp; SOCIETE</f>
        <v>/BTP</v>
      </c>
      <c r="D635" t="str">
        <v>/INFORMATION</v>
      </c>
      <c r="E635" t="b">
        <v>0</v>
      </c>
      <c r="F635" t="str">
        <v/>
      </c>
      <c r="G635" t="b">
        <v>0</v>
      </c>
    </row>
    <row r="636">
      <c r="A636">
        <v>21599277</v>
      </c>
      <c r="B636" t="str">
        <v>Reconstruction du pont Albert Lebrun - Marché de maîtrise d'oeuvre L'ouvrage consiste en la démolition et la reconstruction du pont Albert Lebrun, situé sur le canal du Vassé, au centre-ville de Annecy.Les éléments de mission sont les suivants :AvpEtudes d'avant-projet simplifiéeProEtudes de projetActPassation des contrats de travauxVisaVisa des études d'exécutionDetDirection des études de travauxOpcOrdonnancement, pilotage, coordinationAorAssistance lors des opérations de réception et la garantie de parfait achèvementLa part de l'enveloppe prévisionnelle affectée aux travaux est de 2 790 000,00 euro(s) Ht</v>
      </c>
      <c r="C636" t="str">
        <v>/BTP</v>
      </c>
      <c r="D636" t="str">
        <v>/BTP</v>
      </c>
      <c r="E636" t="b">
        <v>1</v>
      </c>
      <c r="F636" t="str">
        <v/>
      </c>
      <c r="G636" t="b">
        <v>0</v>
      </c>
    </row>
    <row r="637" xml:space="preserve">
      <c r="A637">
        <v>21611616</v>
      </c>
      <c r="B637" t="str" xml:space="preserve">
        <v xml:space="preserve">extension du système de vidéoprotection urbaine sur le territoire communal les prestations comportent une tranche ferme et 7 tranches optionnelles
tranche Ferme : Fourniture et mise en oeuvre du système central de vidéo-protection (remise à niveau logicielle et extension de la capacité de traitement et de stockage des serveurs existants / Conservation du poste d'exploitation du local sécurisé et adjonction d'un écran au mur d'images / traitement de 6 zones
7 tranches optionnelles
tranche optionnelle 01 : Compléments aux existants - mise en oeuvre des caméras, leur centralisation au travers d'un réseau fibre et leur enregistrement pour le traitement de 5 sites
tranche optionnelle 02 : Zone Nord-Ouest - idem tranche no 01 pour le traitement de 3 sites
tranche optionnelle 03 : Zone Sud-Ouest </v>
      </c>
      <c r="C637" t="str">
        <f>/AUDIOVISUEL</f>
        <v>/INFORMATIQUE</v>
      </c>
      <c r="D637" t="str">
        <v>/BTP</v>
      </c>
      <c r="E637" t="b">
        <v>0</v>
      </c>
      <c r="F637" t="str">
        <v/>
      </c>
      <c r="G637" t="b">
        <v>0</v>
      </c>
    </row>
    <row r="638">
      <c r="A638">
        <v>21610775</v>
      </c>
      <c r="B638" t="str">
        <v>Fourniture de fruits et légumes frais, et de produits végétaux prêts à l'emploi pour le restaurant métropolitain et pour le restaurant de l'Idef de la Métropole de Lyon Le marché concerne la fourniture de fruits et légumes frais et produits végétaux prêts à l'emploi nécessaire au fonctionnement :- des restaurants administratif et officiel de la Métropole de Lyon- de la cuisine centrale de l'Institut Départemental Enfance et Famille (Idef</v>
      </c>
      <c r="C638" t="str">
        <v>/ALIMENTATION</v>
      </c>
      <c r="D638" t="str">
        <v>/ALIMENTATION</v>
      </c>
      <c r="E638" t="b">
        <v>1</v>
      </c>
      <c r="F638" t="str">
        <v/>
      </c>
      <c r="G638" t="b">
        <v>0</v>
      </c>
    </row>
    <row r="639">
      <c r="A639">
        <v>21618694</v>
      </c>
      <c r="B639" t="str">
        <v>remplacement des menuiseries extérieures du bâtiment "les Magnolias" pour le compte du Centre Hospitalier Henri Dunant de la Charité sur Loire.</v>
      </c>
      <c r="C639" t="str">
        <v>/BTP</v>
      </c>
      <c r="D639" t="str">
        <v>/BTP</v>
      </c>
      <c r="E639" t="b">
        <v>1</v>
      </c>
      <c r="F639" t="str">
        <v/>
      </c>
      <c r="G639" t="b">
        <v>0</v>
      </c>
    </row>
    <row r="640" xml:space="preserve">
      <c r="A640">
        <v>21583730</v>
      </c>
      <c r="B640" t="str" xml:space="preserve">
        <v xml:space="preserve">Travaux de mise en sécurité de la fosse de l'atelier bus du site de Champratel La présente consultation a pour objet la réalisation de travaux de mise en sécurité la fosse bus de l'atelier Bus du site de Champratel de la Régie T2C.
Les candidats ont l'obligation de faire une proposition pour la prestation supplémentaire éventuelle no1 relative à la fourniture et pose d'une traverse de levage, et détaillée dans le cahier des clauses techniques particulières.</v>
      </c>
      <c r="C640" t="str">
        <f>/INDUSTRIE</f>
        <v>/BTP</v>
      </c>
      <c r="D640" t="str">
        <v>/AUDIOVISUEL</v>
      </c>
      <c r="E640" t="b">
        <v>0</v>
      </c>
      <c r="F640" t="str">
        <v/>
      </c>
      <c r="G640" t="b">
        <v>0</v>
      </c>
    </row>
    <row r="641">
      <c r="A641">
        <v>21599265</v>
      </c>
      <c r="B641" t="str">
        <v>Fourniture et livraison de repas scolaires et périscolaires en liaison froide</v>
      </c>
      <c r="C641" t="str">
        <v>/RESTAURATION</v>
      </c>
      <c r="D641" t="str">
        <v>/RESTAURATION</v>
      </c>
      <c r="E641" t="b">
        <v>1</v>
      </c>
      <c r="F641" t="str">
        <v/>
      </c>
      <c r="G641" t="b">
        <v>0</v>
      </c>
    </row>
    <row r="642">
      <c r="A642">
        <v>21592905</v>
      </c>
      <c r="B642" t="str">
        <v>marché de mise en oeuvre d'un dispositif de vidéo protection sur différentes résidences universitaires du CROUS Clermont Auvergne. Le marché concerne la fourniture, les travaux d'installation, la mise en service et la maintenance d'un système de vidéo protection sur les résidences universitaires du CROUS Clermont Auvergne</v>
      </c>
      <c r="C642" t="str">
        <v>/BTP</v>
      </c>
      <c r="D642" t="str">
        <v>/BTP</v>
      </c>
      <c r="E642" t="b">
        <v>1</v>
      </c>
      <c r="F642" t="str">
        <v/>
      </c>
      <c r="G642" t="b">
        <v>0</v>
      </c>
    </row>
    <row r="643">
      <c r="A643">
        <v>21599455</v>
      </c>
      <c r="B643" t="str">
        <v>Affaire no20A024 - Acquisition, Maintenance et Evolution des systèmes de téléphonie fixe</v>
      </c>
      <c r="C643" t="str">
        <v>/TELECOMMUNICATION</v>
      </c>
      <c r="D643" t="str">
        <v>/TELECOMMUNICATION</v>
      </c>
      <c r="E643" t="b">
        <v>1</v>
      </c>
      <c r="F643" t="str">
        <v/>
      </c>
      <c r="G643" t="b">
        <v>0</v>
      </c>
    </row>
    <row r="644" xml:space="preserve">
      <c r="A644">
        <v>21597059</v>
      </c>
      <c r="B644" t="str" xml:space="preserve">
        <v xml:space="preserve">colis de Noël pour les personnes de l'âge vermeil - année 2020 Tous les colis devront être livrés semaine 50 (du 7 au 11 décembre 2020 au plus tard).
Des colis pour couple et personne seule sont à chiffrer ainsi qu'une option obligatoire</v>
      </c>
      <c r="C644" t="str">
        <v>/ALIMENTATION</v>
      </c>
      <c r="D644" t="str">
        <v>/ALIMENTATION</v>
      </c>
      <c r="E644" t="b">
        <v>1</v>
      </c>
      <c r="F644" t="str">
        <v/>
      </c>
      <c r="G644" t="b">
        <v>0</v>
      </c>
    </row>
    <row r="645" xml:space="preserve">
      <c r="A645">
        <v>21598726</v>
      </c>
      <c r="B645" t="str" xml:space="preserve">
        <v xml:space="preserve">voyage dans Les Landes PS03.
Transports
Sorties et voyages
voyage dans les Landes avec transport, hébergement en pension complète et activités nautiques dont surf et voile encadrées par des professionnels spécialisés</v>
      </c>
      <c r="C645" t="str">
        <v>/LOGISTIQUE VOYAGE</v>
      </c>
      <c r="D645" t="str">
        <v>/LOGISTIQUE VOYAGE</v>
      </c>
      <c r="E645" t="b">
        <v>1</v>
      </c>
      <c r="F645" t="str">
        <v/>
      </c>
      <c r="G645" t="b">
        <v>0</v>
      </c>
    </row>
    <row r="646">
      <c r="A646">
        <v>21604550</v>
      </c>
      <c r="B646" t="str">
        <v>Voyage 'Ski 2021' - Bus Bus pour le voyage 'Ski 2021' - Cf. P.J</v>
      </c>
      <c r="C646" t="str">
        <v>/LOGISTIQUE VOYAGE</v>
      </c>
      <c r="D646" t="str">
        <v>/LOGISTIQUE VOYAGE</v>
      </c>
      <c r="E646" t="b">
        <v>1</v>
      </c>
      <c r="F646" t="str">
        <v/>
      </c>
      <c r="G646" t="b">
        <v>0</v>
      </c>
    </row>
    <row r="647">
      <c r="A647">
        <v>21620253</v>
      </c>
      <c r="B647" t="str">
        <v>voyage scolaire Grèce AVRIL 2021 Voyage scolaire en GRECE AVRIL 2021</v>
      </c>
      <c r="C647" t="str">
        <v>/LOGISTIQUE VOYAGE</v>
      </c>
      <c r="D647" t="str">
        <v>/LOGISTIQUE VOYAGE</v>
      </c>
      <c r="E647" t="b">
        <v>1</v>
      </c>
      <c r="F647" t="str">
        <v/>
      </c>
      <c r="G647" t="b">
        <v>0</v>
      </c>
    </row>
    <row r="648">
      <c r="A648">
        <v>21620254</v>
      </c>
      <c r="B648" t="str">
        <v>Voyage scolaire en Grèce en mars 2021 de 6 jours 53 participants</v>
      </c>
      <c r="C648" t="str">
        <v>/LOGISTIQUE VOYAGE</v>
      </c>
      <c r="D648" t="str">
        <v>/LOGISTIQUE VOYAGE</v>
      </c>
      <c r="E648" t="b">
        <v>1</v>
      </c>
      <c r="F648" t="str">
        <v/>
      </c>
      <c r="G648" t="b">
        <v>0</v>
      </c>
    </row>
    <row r="649" xml:space="preserve">
      <c r="A649">
        <v>21693208</v>
      </c>
      <c r="B649" t="str" xml:space="preserve">
        <v xml:space="preserve">marche portant mission de maitrise d'oeuvre d'exécution dans le cadre des travaux de réfection des toitures de la cite bocage le présent marché a pour objet une mission de maîtrise d'oeuvre d'exécution dans le cadre des travaux de réfection des toitures de la cité Bocage, à l'ile Saint Denis.
Un précédent marché de maîtrise d'oeuvre (Moe) portant sur l'opération de rénovation de la toiture et des complexes d'étanchéité de la cité " Bocage " à l'ile Saint Denis a été lancé en 2016. Un titulaire a été désigné. En cours d'exécution du marché, le maître d'ouvrage a décidé de mettre fin à l'exécution des prestations, et ce, à l'achèvement de la phase Assistance au Maître d'ouvrage pour la passation des contrats de travaux (Act).De ce fait, il est nécessaire de lancer une nouvelle consultation p</v>
      </c>
      <c r="C649" t="str">
        <v>/BTP</v>
      </c>
      <c r="D649" t="str">
        <v>/BTP</v>
      </c>
      <c r="E649" t="b">
        <v>1</v>
      </c>
      <c r="F649" t="str">
        <v/>
      </c>
      <c r="G649" t="b">
        <v>0</v>
      </c>
    </row>
    <row r="650">
      <c r="A650">
        <v>21665028</v>
      </c>
      <c r="B650" t="str">
        <v>MAITRISE D'OEUVRE POUR LA RENOVATION DE LA COUR DU BATIMENT UNIVERSITAIRE LA COURTILLE A MELUN</v>
      </c>
      <c r="C650" t="str">
        <v>/BTP</v>
      </c>
      <c r="D650" t="str">
        <v>/ENVIRONNEMENT</v>
      </c>
      <c r="E650" t="b">
        <v>0</v>
      </c>
      <c r="F650" t="str">
        <v/>
      </c>
      <c r="G650" t="b">
        <v>0</v>
      </c>
    </row>
    <row r="651">
      <c r="A651">
        <v>21681882</v>
      </c>
      <c r="B651" t="str">
        <v>Missions d'assistance à maîtrise d'ouvrage pour la conduite d'opérations d'aménagement, de construction et de réhabilitation immobilière VAL DE SEINE AMENAGEMENT est missionnée par ses collectivités locales actionnaires pour assurer le pilotage ou la maîtrise d'ouvrage déléguée de différents projets ou opérations. En raison de la diversité des ouvrages à réaliser dans ce cadre, VAL DE SEINE AMENAGEMENT souhaite s'adjoindre les compétences d'un assistant à maîtrise d'ouvrage ayant pour mission de l'accompagner dans la réalisation desdits projets et opérations, en dehors de la concession d'aménagement. La présente consultation concerne des missions d'assistance à maîtrise d'ouvrage pour la conduite d'opération d'aménagement, de construction, et de réhabilitation immobilière.</v>
      </c>
      <c r="C651" t="str">
        <v>/BTP</v>
      </c>
      <c r="D651" t="str">
        <v>/BTP</v>
      </c>
      <c r="E651" t="b">
        <v>1</v>
      </c>
      <c r="F651" t="str">
        <v/>
      </c>
      <c r="G651" t="b">
        <v>0</v>
      </c>
    </row>
    <row r="652">
      <c r="A652">
        <v>21707819</v>
      </c>
      <c r="B652" t="str">
        <v>mission de maîtrise d'oeuvre / Architecte La Société d'Économie Mixte Immobilière et Économique de la Ville de Niort (SEMIE), représentée par son Président-directeur général, Jérôme Baloge, informe les maîtres d'oeuvres/architectes qu'elle lance un appel d'offres relatif à la réalisation de 10 logements répartis entre une opération d'acquisition / amélioration de différents ensembles bâtis permettant la réhabilitation de 5 logements et la construction de 5 logements neufs situés au 53 rue des Garennes, à Echiré (79410).</v>
      </c>
      <c r="C652" t="str">
        <f>/DROIT &amp; SOCIETE</f>
        <v>/BTP</v>
      </c>
      <c r="D652" t="str">
        <v>/BTP</v>
      </c>
      <c r="E652" t="b">
        <v>0</v>
      </c>
      <c r="F652" t="str">
        <v/>
      </c>
      <c r="G652" t="b">
        <v>0</v>
      </c>
    </row>
    <row r="653" xml:space="preserve">
      <c r="A653">
        <v>21712407</v>
      </c>
      <c r="B653" t="str" xml:space="preserve">
        <v xml:space="preserve">Etude hydraulique du bassin versant de la Torte amont visant la protection des enjeux exposés aux inondations sur la commune de La Barthe de Neste (65) Tranche ferme : Diagnostic, étude hydrologique, hydraulique, hydromorphologique et écologique puis définition d'aménagements pour la prévention des inondations de la Torte
Phase 1 : Etat des lieux et diagnostic de terrain
Phase 2 : Etude hydrologique
Phase 3 : Modélisation hydraulique dans l'état actuel
Phase 4 : Identification et caractéristique des enjeux
Phase 5 : Proposition de scénarios d'aménagements
Phase 6 : Définition des aménagements au stade avant-projet détaillé avec analyses environnementales et coûts/bénéfices
Tranche optionnelle no1 : Etude au stade projet des actions retenues
Tranche optionnelle no2 : Elaboration d'un dossie</v>
      </c>
      <c r="C653" t="str">
        <f>/ENVIRONNEMENT</f>
        <v>/BTP</v>
      </c>
      <c r="D653" t="str">
        <v>/BTP</v>
      </c>
      <c r="E653" t="b">
        <v>0</v>
      </c>
      <c r="F653" t="str">
        <v/>
      </c>
      <c r="G653" t="b">
        <v>0</v>
      </c>
    </row>
    <row r="654">
      <c r="A654">
        <v>21597953</v>
      </c>
      <c r="B654" t="str">
        <v>Maison du Moyen Vernet - Réfection de la façade</v>
      </c>
      <c r="C654" t="str">
        <v>/BTP</v>
      </c>
      <c r="D654" t="str">
        <v>/BTP</v>
      </c>
      <c r="E654" t="b">
        <v>1</v>
      </c>
      <c r="F654" t="str">
        <v/>
      </c>
      <c r="G654" t="b">
        <v>0</v>
      </c>
    </row>
    <row r="655" xml:space="preserve">
      <c r="A655">
        <v>21592779</v>
      </c>
      <c r="B655" t="str" xml:space="preserve">
        <v xml:space="preserve">transport scolaire routier à l'attention des écoles publiques de Châtellerault dans le cadre des activités éducatives dce téléchargeable sur le site www.marches-securises.fr
En cas de problème d'inscription, de téléchargement et au moment du dépôt des offres sur www.marches-securises.fr, un numéro est à la disposition des soumissionnaires : 04 92 90 93 27.
- clause de négociation prévue (RC art. 5-6)
- durée de validité de l'accord-cadre est de 1 an à compter de la notification, reconduction de manière tacite soit une durée maximale de 3 ans (voir RC article 3-2)
- etablissements scolaires concernés (voir CCTP article 1)
Quantités (fournitures et services), nature et étendue (travaux) : - accord-cadre à bons de commande avec maximum (60 000 EUR (T.T.C.)/An)(Voir RC article 2-3</v>
      </c>
      <c r="C655" t="str">
        <v>/TRANSPORT</v>
      </c>
      <c r="D655" t="str">
        <v>/BTP</v>
      </c>
      <c r="E655" t="b">
        <v>0</v>
      </c>
      <c r="F655" t="str">
        <v/>
      </c>
      <c r="G655" t="b">
        <v>0</v>
      </c>
    </row>
    <row r="656">
      <c r="A656">
        <v>21590578</v>
      </c>
      <c r="B656" t="str">
        <v>Traitement des dossiers GED Le présent marché a pour objet la numérisation, l'interprétation de la lecture des informations et la classification des éléments.</v>
      </c>
      <c r="C656" t="str">
        <v>/INFORMATION</v>
      </c>
      <c r="D656" t="str">
        <v>/DECHETS</v>
      </c>
      <c r="E656" t="b">
        <v>0</v>
      </c>
      <c r="F656" t="str">
        <v/>
      </c>
      <c r="G656" t="b">
        <v>0</v>
      </c>
    </row>
    <row r="657">
      <c r="A657">
        <v>21621067</v>
      </c>
      <c r="B657" t="str">
        <v>Fourniture et acheminement d'électricité - 2021-2024</v>
      </c>
      <c r="C657" t="str">
        <v>/ENERGIE</v>
      </c>
      <c r="D657" t="str">
        <v>/ENERGIE</v>
      </c>
      <c r="E657" t="b">
        <v>1</v>
      </c>
      <c r="F657" t="str">
        <v/>
      </c>
      <c r="G657" t="b">
        <v>0</v>
      </c>
    </row>
    <row r="658">
      <c r="A658">
        <v>21679075</v>
      </c>
      <c r="B658" t="str">
        <v>ASSISTANCE A MAITRISE D'OUVRAGE EXTENSION ECOLE ELEMENTAIRE BOURG 2 La présente consultation concerne : Assistance à maitrise d'ouvrage Extension école élémentaire Bourg 2. Les prestations sont nécessaires pour assister la ville de Aulnay-sous-Bois afin de concevoir et construire une extension de l'école élémentaire. Il s'agit d'un ouvrage rez de chaussée et un étage qui sera indépendant par rapport au groupe scolaire existant</v>
      </c>
      <c r="C658" t="str">
        <v>/BTP</v>
      </c>
      <c r="D658" t="str">
        <v>/BTP</v>
      </c>
      <c r="E658" t="b">
        <v>1</v>
      </c>
      <c r="F658" t="str">
        <v/>
      </c>
      <c r="G658" t="b">
        <v>0</v>
      </c>
    </row>
    <row r="659">
      <c r="A659">
        <v>21756863</v>
      </c>
      <c r="B659" t="str">
        <v>Marché de maitrise d'oeuvre 2021-2024 pour la réalisation de travaux de réhabilitation du réseau d'assainissement sur les communes d'Auxelles-Bas, Auxelles-Haut, Lepuix, Rougegoutte, Vescemont, Chaux et Lachapelle-sous-Chaux</v>
      </c>
      <c r="C659" t="str">
        <v>/BTP</v>
      </c>
      <c r="D659" t="str">
        <v>/BTP</v>
      </c>
      <c r="E659" t="b">
        <v>1</v>
      </c>
      <c r="F659" t="str">
        <v/>
      </c>
      <c r="G659" t="b">
        <v>0</v>
      </c>
    </row>
    <row r="660">
      <c r="A660">
        <v>21736217</v>
      </c>
      <c r="B660" t="str">
        <v>MOE Mise en conformité et en accessibilité PMR du Cinéma du Clermontois - OP278</v>
      </c>
      <c r="C660" t="str">
        <v>/BTP</v>
      </c>
      <c r="D660" t="str">
        <v>/BTP</v>
      </c>
      <c r="E660" t="b">
        <v>1</v>
      </c>
      <c r="F660" t="str">
        <v/>
      </c>
      <c r="G660" t="b">
        <v>0</v>
      </c>
    </row>
    <row r="661">
      <c r="A661">
        <v>21573500</v>
      </c>
      <c r="B661" t="str">
        <v>Fourniture de bols et gobelets pré-dosés sur chariots et réserve d'eau, nécessaires aux besoins de l'hôpital Corentin-Celton et de l'hôpital Vaugirard, De APHP</v>
      </c>
      <c r="C661" t="str">
        <f>/ALIMENTATION</f>
        <v>/RESTAURATION</v>
      </c>
      <c r="D661" t="str">
        <v>/RESTAURATION</v>
      </c>
      <c r="E661" t="b">
        <v>0</v>
      </c>
      <c r="F661" t="str">
        <v/>
      </c>
      <c r="G661" t="b">
        <v>0</v>
      </c>
    </row>
    <row r="662">
      <c r="A662">
        <v>21583309</v>
      </c>
      <c r="B662" t="str">
        <v>Remplacement de la toiture textile du bâtiment du tennis du complexe sportif des Tournelles</v>
      </c>
      <c r="C662" t="str">
        <v>/BTP</v>
      </c>
      <c r="D662" t="str">
        <v>/BTP</v>
      </c>
      <c r="E662" t="b">
        <v>1</v>
      </c>
      <c r="F662" t="str">
        <v/>
      </c>
      <c r="G662" t="b">
        <v>0</v>
      </c>
    </row>
    <row r="663">
      <c r="A663">
        <v>21571989</v>
      </c>
      <c r="B663" t="str">
        <v>Marche Des Decheteries Sur Le Territoire De La Cor Prestations des hauts de quai pour cinq déchetteries du territoire de la Cor : Thizy Les Bourgs - Amplepuis - Cours - Saint Nizier D'Azergues - Saint Marcel L'EclaireForme de marché : ordinaire. Attribution d'un marché unique</v>
      </c>
      <c r="C663" t="str">
        <v>/DECHETS</v>
      </c>
      <c r="D663" t="str">
        <v>/ENVIRONNEMENT</v>
      </c>
      <c r="E663" t="b">
        <v>0</v>
      </c>
      <c r="F663" t="str">
        <v/>
      </c>
      <c r="G663" t="b">
        <v>0</v>
      </c>
    </row>
    <row r="664" xml:space="preserve">
      <c r="A664">
        <v>21592872</v>
      </c>
      <c r="B664" t="str" xml:space="preserve">
        <v xml:space="preserve">milieux aquatiques - marché de maîtrise d'oeuvre Travaux de mise en continuité du moulin de Javrezac et du seuil de la distillerie de la Groie la consultation a pour objet une mission de maîtrise d'oeuvre relative aux travaux de mise en continuité du moulin de Javrezac et du seuil de la Groie.
Éléments de mission demandés :
- études d'avant-projet (Avp) y compris la réalisation des levés topographiques ;
- études de projet (pro) ;
- assistance à la passation des contrats de travaux (act) ;
- visa des études d'exécution des contrats de travaux (visa) ;
- direction de l'exécution des contrats de travaux (det) ;
- assistance lors des opérations de réception et pendant la période de garantie de parfait achèvement (Aor</v>
      </c>
      <c r="C664" t="str">
        <f>/ENVIRONNEMENT</f>
        <v>/BTP</v>
      </c>
      <c r="D664" t="str">
        <v>/BTP</v>
      </c>
      <c r="E664" t="b">
        <v>0</v>
      </c>
      <c r="F664" t="str">
        <v/>
      </c>
      <c r="G664" t="b">
        <v>0</v>
      </c>
    </row>
    <row r="665">
      <c r="A665">
        <v>21599214</v>
      </c>
      <c r="B665" t="str">
        <v>Téléradiologie pour les services d'imagerie médicale pour le GHT NOVO</v>
      </c>
      <c r="C665" t="str">
        <v>/MEDICAL SANTE</v>
      </c>
      <c r="D665" t="str">
        <v>/MEDICAL SANTE</v>
      </c>
      <c r="E665" t="b">
        <v>1</v>
      </c>
      <c r="F665" t="str">
        <v/>
      </c>
      <c r="G665" t="b">
        <v>0</v>
      </c>
    </row>
    <row r="666">
      <c r="A666">
        <v>21611677</v>
      </c>
      <c r="B666" t="str">
        <v>reprise structurelle du bâtiment et les travaux de reprise des désordres intérieurs de la cuisine centrale de lormont</v>
      </c>
      <c r="C666" t="str">
        <v>/BTP</v>
      </c>
      <c r="D666" t="str">
        <v>/BTP</v>
      </c>
      <c r="E666" t="b">
        <v>1</v>
      </c>
      <c r="F666" t="str">
        <v/>
      </c>
      <c r="G666" t="b">
        <v>0</v>
      </c>
    </row>
    <row r="667">
      <c r="A667">
        <v>21620133</v>
      </c>
      <c r="B667" t="str">
        <v>fourniture de générateurs de fumées pour le SDIS 35 (Années 2021 à 2024</v>
      </c>
      <c r="C667" t="str">
        <v>/INDUSTRIE</v>
      </c>
      <c r="D667" t="str">
        <v>/BUREAUTIQUE</v>
      </c>
      <c r="E667" t="b">
        <v>0</v>
      </c>
      <c r="F667" t="str">
        <v/>
      </c>
      <c r="G667" t="b">
        <v>0</v>
      </c>
    </row>
    <row r="668">
      <c r="A668">
        <v>21669522</v>
      </c>
      <c r="B668" t="str">
        <v>Maitrise d'oeuvre concernant la réhabilitation du réseau d'eau potable sur le territoire communal</v>
      </c>
      <c r="C668" t="str">
        <v>/BTP</v>
      </c>
      <c r="D668" t="str">
        <v>/BTP</v>
      </c>
      <c r="E668" t="b">
        <v>1</v>
      </c>
      <c r="F668" t="str">
        <v/>
      </c>
      <c r="G668" t="b">
        <v>0</v>
      </c>
    </row>
    <row r="669">
      <c r="A669">
        <v>21687182</v>
      </c>
      <c r="B669" t="str">
        <v>missions annexes à la maîtrise d'oeuvre pour la construction d'un digesteur pour les boues de la station d'épuration de Carcassonne St Jean- prestations de contrôle technique</v>
      </c>
      <c r="C669" t="str">
        <v>/BTP</v>
      </c>
      <c r="D669" t="str">
        <v>/BTP</v>
      </c>
      <c r="E669" t="b">
        <v>1</v>
      </c>
      <c r="F669" t="str">
        <v/>
      </c>
      <c r="G669" t="b">
        <v>0</v>
      </c>
    </row>
    <row r="670">
      <c r="A670">
        <v>21687363</v>
      </c>
      <c r="B670" t="str">
        <v>Prestations de contrôle technique- Missions annexes à la maîtrise d'oeuvre pour la construction d'un digesteur pour les boues de la station d'épuration de Carcassonne St Jean</v>
      </c>
      <c r="C670" t="str">
        <v>/BTP</v>
      </c>
      <c r="D670" t="str">
        <v>/BTP</v>
      </c>
      <c r="E670" t="b">
        <v>1</v>
      </c>
      <c r="F670" t="str">
        <v/>
      </c>
      <c r="G670" t="b">
        <v>0</v>
      </c>
    </row>
    <row r="671">
      <c r="A671">
        <v>21718461</v>
      </c>
      <c r="B671" t="str">
        <v>Maîtrise d'oeuvre - réaménagement de la Mairie de Guichen - 3ème tranche</v>
      </c>
      <c r="C671" t="str">
        <v>/BTP</v>
      </c>
      <c r="D671" t="str">
        <v>/BTP</v>
      </c>
      <c r="E671" t="b">
        <v>1</v>
      </c>
      <c r="F671" t="str">
        <v/>
      </c>
      <c r="G671" t="b">
        <v>0</v>
      </c>
    </row>
    <row r="672">
      <c r="A672">
        <v>21753148</v>
      </c>
      <c r="B672" t="str">
        <v>Aménagement route du Lac</v>
      </c>
      <c r="C672" t="str">
        <v>/BTP</v>
      </c>
      <c r="D672" t="str">
        <v>/BTP</v>
      </c>
      <c r="E672" t="b">
        <v>1</v>
      </c>
      <c r="F672" t="str">
        <v/>
      </c>
      <c r="G672" t="b">
        <v>0</v>
      </c>
    </row>
    <row r="673">
      <c r="A673">
        <v>21599466</v>
      </c>
      <c r="B673" t="str">
        <v>Appui à la mise en oeuvre d'un dispositif d'accompagnement pour soutenir des dynamiques collaboratives au sein de groupements hospitaliers territoriaux (GHT</v>
      </c>
      <c r="C673" t="str">
        <v>/DROIT &amp; SOCIETE</v>
      </c>
      <c r="D673" t="str">
        <v>/DROIT &amp; SOCIETE</v>
      </c>
      <c r="E673" t="b">
        <v>1</v>
      </c>
      <c r="F673" t="str">
        <v/>
      </c>
      <c r="G673" t="b">
        <v>0</v>
      </c>
    </row>
    <row r="674">
      <c r="A674">
        <v>21619765</v>
      </c>
      <c r="B674" t="str">
        <v>RD 964 - PR 36+100 à 36+815 - travaux de rectification et calibrage</v>
      </c>
      <c r="C674" t="str">
        <v>/BTP</v>
      </c>
      <c r="D674" t="str">
        <v>/BTP</v>
      </c>
      <c r="E674" t="b">
        <v>1</v>
      </c>
      <c r="F674" t="str">
        <v/>
      </c>
      <c r="G674" t="b">
        <v>0</v>
      </c>
    </row>
    <row r="675">
      <c r="A675">
        <v>21620151</v>
      </c>
      <c r="B675" t="str">
        <v>exploitation des installations et Entretien des installations de chauffage et de production d'eau chaude sanitaire Marché de services liés à l'exploitation des installations de chauffage, de froid, de ventilation, de production d'eau chaude sanitaire, de traitement des eaux et de télégestion du Foyer Club de la Dodenne</v>
      </c>
      <c r="C675" t="str">
        <f>/ENVIRONNEMENT</f>
        <v>/BTP</v>
      </c>
      <c r="D675" t="str">
        <v>/ENVIRONNEMENT</v>
      </c>
      <c r="E675" t="b">
        <v>0</v>
      </c>
      <c r="F675" t="str">
        <v/>
      </c>
      <c r="G675" t="b">
        <v>0</v>
      </c>
    </row>
    <row r="676">
      <c r="A676">
        <v>21599013</v>
      </c>
      <c r="B676" t="str">
        <v>Fourniture de lits médicalisés pour l'EHPAD La Résidence Heureuse du CIAS du Grand Annecy</v>
      </c>
      <c r="C676" t="str">
        <v>/MOBILIER</v>
      </c>
      <c r="D676" t="str">
        <v>/MOBILIER</v>
      </c>
      <c r="E676" t="b">
        <v>1</v>
      </c>
      <c r="F676" t="str">
        <v/>
      </c>
      <c r="G676" t="b">
        <v>0</v>
      </c>
    </row>
    <row r="677" xml:space="preserve">
      <c r="A677">
        <v>21674877</v>
      </c>
      <c r="B677" t="str" xml:space="preserve">
        <v xml:space="preserve">Prestation portant sur une étude sur la rénovation thermique des logements du parc social prestation portant sur une étude sur la rénovation thermique des logements dans le parc social, laquelle sera réalisée en cinq temps :
- un premier travail d'investigations qualitatives préliminaires comprenant entre autres une revue bibliographique.
- une série d'entretiens et d'échanges auprès d'institutionnels, de bailleurs sociaux, de personnalités qualifiées et d'associations de locataires.
- la réalisation et l'administration d'un questionnaire administré par internet et d'une remontée de données unitaires (données au logement) auprès des bailleurs sociaux.
la rédaction et l'implémentation du questionnaire seront à la charge du titulaire. L'implémentation de la remontée d'informations unitaires </v>
      </c>
      <c r="C677" t="str">
        <f>/MARKETING</f>
        <v>/BTP</v>
      </c>
      <c r="D677" t="str">
        <v>/DROIT &amp; SOCIETE</v>
      </c>
      <c r="E677" t="b">
        <v>0</v>
      </c>
      <c r="F677" t="str">
        <v/>
      </c>
      <c r="G677" t="b">
        <v>0</v>
      </c>
    </row>
    <row r="678" xml:space="preserve">
      <c r="A678">
        <v>21715962</v>
      </c>
      <c r="B678" t="str" xml:space="preserve">
        <v xml:space="preserve">2020/01 Assistance à Maîtrise d'ouvrage pour les études et le suivi de travaux d'entretien et de modernisation de diverses voiries attribution d'un marché unique
Options : descriptions concernant les achats complémentaires : prestations réparties en 4 missions
Mission 1 Assistance et élaboration du marché Travaux de voirie
Mission 2 : Assistance et élaboration du marché Diagnostics Amiante et HAP
Mission 3 Réalisation des programmes de travaux annuels pour la collectivité
Mission 4 Suivi des de travaux de voirie</v>
      </c>
      <c r="C678" t="str">
        <f>/ENVIRONNEMENT</f>
        <v>/BTP</v>
      </c>
      <c r="D678" t="str">
        <v>/BTP</v>
      </c>
      <c r="E678" t="b">
        <v>0</v>
      </c>
      <c r="F678" t="str">
        <v/>
      </c>
      <c r="G678" t="b">
        <v>0</v>
      </c>
    </row>
    <row r="679">
      <c r="A679">
        <v>21604152</v>
      </c>
      <c r="B679" t="str">
        <v>Acquisition et mise en service d'un tracteur de pente porte-outils, avec reprise d'un ancien tracteur, pour la Ville de Montivilliers</v>
      </c>
      <c r="C679" t="str">
        <v>/TRANSPORT</v>
      </c>
      <c r="D679" t="str">
        <v>/TRANSPORT</v>
      </c>
      <c r="E679" t="b">
        <v>1</v>
      </c>
      <c r="F679" t="str">
        <v/>
      </c>
      <c r="G679" t="b">
        <v>0</v>
      </c>
    </row>
    <row r="680">
      <c r="A680">
        <v>21619548</v>
      </c>
      <c r="B680" t="str">
        <v>Acquisition et maintenance d'une raineuse - plieuse - pointilleuse</v>
      </c>
      <c r="C680" t="str">
        <v>/EDITION</v>
      </c>
      <c r="D680" t="str">
        <v>/EDITION</v>
      </c>
      <c r="E680" t="b">
        <v>1</v>
      </c>
      <c r="F680" t="str">
        <v/>
      </c>
      <c r="G680" t="b">
        <v>0</v>
      </c>
    </row>
    <row r="681">
      <c r="A681">
        <v>21587679</v>
      </c>
      <c r="B681" t="str">
        <v>Location d'un véhicule frigorifique (catégorie B) pour le service de restauration de l'hôpital René Muret des HUPSSD</v>
      </c>
      <c r="C681" t="str">
        <v>/TRANSPORT</v>
      </c>
      <c r="D681" t="str">
        <v>/TRANSPORT</v>
      </c>
      <c r="E681" t="b">
        <v>1</v>
      </c>
      <c r="F681" t="str">
        <v/>
      </c>
      <c r="G681" t="b">
        <v>0</v>
      </c>
    </row>
    <row r="682">
      <c r="A682">
        <v>21587993</v>
      </c>
      <c r="B682" t="str">
        <v>Travaux de terrassement</v>
      </c>
      <c r="C682" t="str">
        <v>/BTP</v>
      </c>
      <c r="D682" t="str">
        <v>/BTP</v>
      </c>
      <c r="E682" t="b">
        <v>1</v>
      </c>
      <c r="F682" t="str">
        <v/>
      </c>
      <c r="G682" t="b">
        <v>0</v>
      </c>
    </row>
    <row r="683">
      <c r="A683">
        <v>21614774</v>
      </c>
      <c r="B683" t="str">
        <v>Accord-cadre mono-attributaire relatif à une maîtrise d'?uvre pour la Réhabilitation et la requalification du Quartier de la Gare de Lannion. (Groupement de commande Le concepteur ou l'équipe de conception travaillera au sein d'une équipe pluridisciplinaire et regroupera au minimum un architecte urbaniste, un architecte paysagiste, un bureau d'études spécialisé en VRD et un bureau d'études spécialisé en gestion des eaux pluviales, et de toutes autres compétences non identifiées ici mais que le candidat estimerait utile au bon déroulement de la mission</v>
      </c>
      <c r="C683" t="str">
        <v>/BTP</v>
      </c>
      <c r="D683" t="str">
        <v>/BTP</v>
      </c>
      <c r="E683" t="b">
        <v>1</v>
      </c>
      <c r="F683" t="str">
        <v/>
      </c>
      <c r="G683" t="b">
        <v>0</v>
      </c>
    </row>
    <row r="684">
      <c r="A684">
        <v>21620241</v>
      </c>
      <c r="B684" t="str">
        <v>Marché de fournitures de pains et viennoiseries Fourniture de pains et viennoiseries pour le service restauration de la cité scolaire Pierre et Marie CURIE à Neufchâteau (88) sur les deux sites</v>
      </c>
      <c r="C684" t="str">
        <v>/ALIMENTATION</v>
      </c>
      <c r="D684" t="str">
        <v>/ALIMENTATION</v>
      </c>
      <c r="E684" t="b">
        <v>1</v>
      </c>
      <c r="F684" t="str">
        <v/>
      </c>
      <c r="G684" t="b">
        <v>0</v>
      </c>
    </row>
    <row r="685">
      <c r="A685">
        <v>21737056</v>
      </c>
      <c r="B685" t="str">
        <v>Mission de maîtrise d'oeuvre pour la restructuration de l'ancien collège Beaufeuillage pour l'accueil à la rentrée 2021 de l'Institut National Supérieur du Professorat et de l'Education (INSPE) et du Parcours d'Accès Spécifique Santé (PASS)</v>
      </c>
      <c r="C685" t="str">
        <v>/BTP</v>
      </c>
      <c r="D685" t="str">
        <v>/BTP</v>
      </c>
      <c r="E685" t="b">
        <v>1</v>
      </c>
      <c r="F685" t="str">
        <v/>
      </c>
      <c r="G685" t="b">
        <v>0</v>
      </c>
    </row>
    <row r="686" xml:space="preserve">
      <c r="A686">
        <v>21733531</v>
      </c>
      <c r="B686" t="str" xml:space="preserve">
        <v xml:space="preserve">TRAVAUX D'ELARGISSEMENT DE LA RUE JEAN MONNET - PROJET URBAIN PARTENARIAL (PROCEDURE P.U.P) Les prestations comprennent :
Des travaux d'aménagement sur 45 mètres de long et 13,50 m de large incluant :
- une chaussée de 4m de large
- du stationnement intégré de chaque côté de la voie avec trous de plantations
- un trottoir de 2,50 m et un de 3 m
- quatre conteneurs de tri sélectif à enterrer</v>
      </c>
      <c r="C686" t="str">
        <f>/BTP</f>
        <v>/DECHETS</v>
      </c>
      <c r="D686" t="str">
        <v>/BTP</v>
      </c>
      <c r="E686" t="b">
        <v>0</v>
      </c>
      <c r="F686" t="str">
        <v/>
      </c>
      <c r="G686" t="b">
        <v>0</v>
      </c>
    </row>
    <row r="687">
      <c r="A687">
        <v>21571270</v>
      </c>
      <c r="B687" t="str">
        <v>Au lieu de : "reprise du poste de refoulement de marin", lire : "reprise de la conduite de refoulement du poste de relevage de Marin"</v>
      </c>
      <c r="C687" t="str">
        <v>/BTP</v>
      </c>
      <c r="D687" t="str">
        <v>/BTP</v>
      </c>
      <c r="E687" t="b">
        <v>1</v>
      </c>
      <c r="F687" t="str">
        <v/>
      </c>
      <c r="G687" t="b">
        <v>0</v>
      </c>
    </row>
    <row r="688">
      <c r="A688">
        <v>21583205</v>
      </c>
      <c r="B688" t="str">
        <v>MISSION D'ORDONNANCEMENT, PILOTAGE, COORDINATION - PROJET CLAUDEL - CONSTRUCTION D'UN GROUPE SCOLAIRE DE 29 CLASSES</v>
      </c>
      <c r="C688" t="str">
        <v>/BTP</v>
      </c>
      <c r="D688" t="str">
        <v>/BTP</v>
      </c>
      <c r="E688" t="b">
        <v>1</v>
      </c>
      <c r="F688" t="str">
        <v/>
      </c>
      <c r="G688" t="b">
        <v>0</v>
      </c>
    </row>
    <row r="689">
      <c r="A689">
        <v>21572004</v>
      </c>
      <c r="B689" t="str">
        <v>Fourniture de chèques de cadeaux de Noel Fourniture de chèques de cadeaux de Noel</v>
      </c>
      <c r="C689" t="str">
        <v>/MONETIQUE</v>
      </c>
      <c r="D689" t="str">
        <v>/MONETIQUE</v>
      </c>
      <c r="E689" t="b">
        <v>1</v>
      </c>
      <c r="F689" t="str">
        <v/>
      </c>
      <c r="G689" t="b">
        <v>0</v>
      </c>
    </row>
    <row r="690">
      <c r="A690">
        <v>21572047</v>
      </c>
      <c r="B690" t="str">
        <v>rechemisage du forage F1 de pouzols-minervois avec tests de pompage associés</v>
      </c>
      <c r="C690" t="str">
        <f>/ENVIRONNEMENT</f>
        <v>/BTP</v>
      </c>
      <c r="D690" t="str">
        <v>/BTP</v>
      </c>
      <c r="E690" t="b">
        <v>0</v>
      </c>
      <c r="F690" t="str">
        <v/>
      </c>
      <c r="G690" t="b">
        <v>0</v>
      </c>
    </row>
    <row r="691" xml:space="preserve">
      <c r="A691">
        <v>21578820</v>
      </c>
      <c r="B691" t="str" xml:space="preserve">
        <v xml:space="preserve">Etude de stabilité du barrage de Soulages la présente consultation concerne la réalisation d'une étude de stabilité du barrage de Soulages à Saint-Chamond, y compris justification de la stabilité vis-à-vis de l'aléa sismique.
lieu d'exécution : Saint Chamond. Forme de marché : à tranches. Attribution d'un marché unique
Quantités (fournitures et services), nature et étendue (travaux) : prestations réparties en 3 tranches.
- tranche Ferme: Etude de stabilité - durée : 4 mois;
- tranche optionnelle 1 : Durée : 1 mois et 2 semaines;
- tranche Optionnelle 2 : Durée : 1 mois.
Options : descriptions concernant les achats complémentaires : les prestations sont divisées en tranches optionnelle :
- t O1 : Vérification de la tenue au séisme par une méthode de calcul dynamique simplifiée;
- t 02 : Etu</v>
      </c>
      <c r="C691" t="str">
        <f>/ENVIRONNEMENT</f>
        <v>/BTP</v>
      </c>
      <c r="D691" t="str">
        <v>/BTP</v>
      </c>
      <c r="E691" t="b">
        <v>0</v>
      </c>
      <c r="F691" t="str">
        <v/>
      </c>
      <c r="G691" t="b">
        <v>0</v>
      </c>
    </row>
    <row r="692">
      <c r="A692">
        <v>21573009</v>
      </c>
      <c r="B692" t="str">
        <v>Fourniture de produits azotés et engrais</v>
      </c>
      <c r="C692" t="str">
        <v>/BTP</v>
      </c>
      <c r="D692" t="str">
        <v>/BTP</v>
      </c>
      <c r="E692" t="b">
        <v>1</v>
      </c>
      <c r="F692" t="str">
        <v/>
      </c>
      <c r="G692" t="b">
        <v>0</v>
      </c>
    </row>
    <row r="693">
      <c r="A693">
        <v>21573053</v>
      </c>
      <c r="B693" t="str">
        <v>Tri de matériaux issus de la collecte sélective</v>
      </c>
      <c r="C693" t="str">
        <v>/DECHETS</v>
      </c>
      <c r="D693" t="str">
        <v>/DECHETS</v>
      </c>
      <c r="E693" t="b">
        <v>1</v>
      </c>
      <c r="F693" t="str">
        <v/>
      </c>
      <c r="G693" t="b">
        <v>0</v>
      </c>
    </row>
    <row r="694" xml:space="preserve">
      <c r="A694">
        <v>21598264</v>
      </c>
      <c r="B694" t="str" xml:space="preserve">
        <v xml:space="preserve">2020-cdb-0009 Mission de maitrise d'oeuvre pour la mise en conformité du plan d'eau des Ferréols la Ville de Digne les Bains souhaite reprendre l'aménagement du plan d'eau de baignade des Férréols afin de le mettre en conformité selon le décret no2019-299. Le parti d'aménagement retenu s'articule autour de la réduction de la surface du bassin de baignade, la mise en oeuvre d'un fonctionnement en système fermé, avec un dispositif de filtration et de traitements de l'eau avec des lampes à UV. Forme de marché : ordinaire. Attribution d'un marché unique
Quantités (fournitures et services), nature et étendue (travaux) : détail des éléments de mission confiés au maître d'oeuvre : MISSION - etudes préliminaires MISSION - avant-Projet sommaire MISSION - avant-Projet définitif MISSION - etudes de p</v>
      </c>
      <c r="C694" t="str">
        <f>/ENVIRONNEMENT</f>
        <v>/BTP</v>
      </c>
      <c r="D694" t="str">
        <v>/BTP</v>
      </c>
      <c r="E694" t="b">
        <v>0</v>
      </c>
      <c r="F694" t="str">
        <v/>
      </c>
      <c r="G694" t="b">
        <v>0</v>
      </c>
    </row>
    <row r="695">
      <c r="A695">
        <v>21597028</v>
      </c>
      <c r="B695" t="str">
        <v>surveillance, gardiennage et sécurité de sites, de bâtiments communaux et de leurs abords.</v>
      </c>
      <c r="C695" t="str">
        <v>/SECURITE</v>
      </c>
      <c r="D695" t="str">
        <v>/SECURITE</v>
      </c>
      <c r="E695" t="b">
        <v>1</v>
      </c>
      <c r="F695" t="str">
        <v/>
      </c>
      <c r="G695" t="b">
        <v>0</v>
      </c>
    </row>
    <row r="696">
      <c r="A696">
        <v>21587971</v>
      </c>
      <c r="B696" t="str">
        <v xml:space="preserve">Location de camions frigorifiques sans chauffeur pour le service Pêche Lors de la campagne de pêche à la coquille Saint Jacques, les pêcheurs dieppois exploitant sur les zones autour de Fécamp, Le Havre, Port en Bessin et Grandcamp souhaitent vendre leur marchandise en criée de Dieppe. Afin de garantir depuis les ports de débarque quotidiennement le rapatriement et le transport des coquilles Saint Jacques vers le port de Dieppe, le Syndicat Mixte du Port de Dieppe loue plusieurs camions frigorifiques pendant cette période. La campagne de pêche de la coquille Saint Jacques court du 1er octobre de l'année n au 15 mai de l'année n + 1 avec une période plus intense du 1er octobre de l'année n au 31 janvier de l'année n + 1. Les lieux de chargement diffèrent en fonction des lieux de pêches des </v>
      </c>
      <c r="C696" t="str">
        <v>/TRANSPORT</v>
      </c>
      <c r="D696" t="str">
        <v>/COMMUNICATION</v>
      </c>
      <c r="E696" t="b">
        <v>0</v>
      </c>
      <c r="F696" t="str">
        <v/>
      </c>
      <c r="G696" t="b">
        <v>0</v>
      </c>
    </row>
    <row r="697" xml:space="preserve">
      <c r="A697">
        <v>21608714</v>
      </c>
      <c r="B697" t="str" xml:space="preserve">
        <v xml:space="preserve">MES EOLE - Corps d'état techniques de la faille du CNIT CET-CNIT L'opération s'intègre dans le projet plus large de réalisation d'une gare souterraine sous le CNIT à la Défense dans le cadre du projet de prolongement du RER E vers l'Ouest. Celle-ci sera en correspondance avec Coeur transport (RER A) et la gare Transilien et le tramway T2.
L'émergence CNIT dite ' Faille ', traverse depuis la gare les niveaux existants C, D, E et F du CNIT en créant une boite de près de 80m de long pour 7.50m de large et 22.00 m de profondeur. Cette boite se prolonge dans la gare crée sous le niveau de parking jusqu'au niveau K.
L'ensemble de la faille et les équipements qui lui sont associés (CFO, CFA, SSI, PI, CVCD) appartiennent à l'ERP CNIT et font partie du présent marché.
Sont exclus du marché les équi</v>
      </c>
      <c r="C697" t="str">
        <v>/BTP</v>
      </c>
      <c r="D697" t="str">
        <v>/CIRCULATION</v>
      </c>
      <c r="E697" t="b">
        <v>0</v>
      </c>
      <c r="F697" t="str">
        <v/>
      </c>
      <c r="G697" t="b">
        <v>0</v>
      </c>
    </row>
    <row r="698" xml:space="preserve">
      <c r="A698">
        <v>21611434</v>
      </c>
      <c r="B698" t="str" xml:space="preserve">
        <v xml:space="preserve">Marché de travaux d'équipement métrologique de deux déversoirs d'orage à Roche La Molière Il s'agit d'équiper en matériel de télégestion (estimation du débit déversé) les deux ouvrages.
Les deux déversoirs collectent une charge polluante supérieure à 2 000 EH.
La mesure des débits déversés au milieu naturel permettra de se conformer à la réglementation en vigueur (Article 17 II de l'arrêté du 21 juillet 2015</v>
      </c>
      <c r="C698" t="str">
        <f>/BTP</f>
        <v>/RECHERCHE DEVELOPPEMENT</v>
      </c>
      <c r="D698" t="str">
        <v>/BTP</v>
      </c>
      <c r="E698" t="b">
        <v>0</v>
      </c>
      <c r="F698" t="str">
        <v/>
      </c>
      <c r="G698" t="b">
        <v>0</v>
      </c>
    </row>
    <row r="699">
      <c r="A699">
        <v>21718952</v>
      </c>
      <c r="B699" t="str">
        <v>MISSION DE MAITRISE D'?UVRE POUR LA REHABILITATION THERMIQUE DE LA TOUR SORILLE A SEDAN</v>
      </c>
      <c r="C699" t="str">
        <v>/BTP</v>
      </c>
      <c r="D699" t="str">
        <v>/BTP</v>
      </c>
      <c r="E699" t="b">
        <v>1</v>
      </c>
      <c r="F699" t="str">
        <v/>
      </c>
      <c r="G699" t="b">
        <v>0</v>
      </c>
    </row>
    <row r="700">
      <c r="A700">
        <v>21757151</v>
      </c>
      <c r="B700" t="str">
        <v>assistance à Maitrise d'ouvrage pour les conduites d'opération sur territoires Ondaine et Furan de Saint-Etienne Métropole le présent contrat concerne l'assistance à maîtrise d'ouvrage pour les conduites d'opération sur les territoires Ondaine et Furan de Saint-Etienne Métropole</v>
      </c>
      <c r="C700" t="str">
        <v>/BTP</v>
      </c>
      <c r="D700" t="str">
        <v>/ENVIRONNEMENT</v>
      </c>
      <c r="E700" t="b">
        <v>0</v>
      </c>
      <c r="F700" t="str">
        <v/>
      </c>
      <c r="G700" t="b">
        <v>0</v>
      </c>
    </row>
    <row r="701">
      <c r="A701">
        <v>21574037</v>
      </c>
      <c r="B701" t="str">
        <v>Acquisition et livraison d'une tondeuse auto portée avec reprise d'une tondeuse auto portée</v>
      </c>
      <c r="C701" t="str">
        <v>/TRANSPORT</v>
      </c>
      <c r="D701" t="str">
        <v>/TRANSPORT</v>
      </c>
      <c r="E701" t="b">
        <v>1</v>
      </c>
      <c r="F701" t="str">
        <v/>
      </c>
      <c r="G701" t="b">
        <v>0</v>
      </c>
    </row>
    <row r="702">
      <c r="A702">
        <v>21696670</v>
      </c>
      <c r="B702" t="str">
        <v>MARCHE DE MAITRISE D'OEUVRE OPERATION FENIX No1 Mission de maitrise d'oeuvre (conception/réalisation/opc) pour la réalisation de 40 Logements Locatifs Très Sociaux (LLTS) individuels et diffus - Opération : "FENIX No1" Les soumissionnaires devront obligatoirement avoir les domaines de compétences suivants : . Architecture, . Ingénierie Structures, . Ingénierie Fluides, . Ingénierie Acoustique, . Ingénierie Voirie Réseaux Divers, . Ingénierie Réseau Basse Tension avec agrément EDF, . Ordonnancement, Pilotage et Coordination</v>
      </c>
      <c r="C702" t="str">
        <v>/BTP</v>
      </c>
      <c r="D702" t="str">
        <v>/BTP</v>
      </c>
      <c r="E702" t="b">
        <v>1</v>
      </c>
      <c r="F702" t="str">
        <v/>
      </c>
      <c r="G702" t="b">
        <v>0</v>
      </c>
    </row>
    <row r="703" xml:space="preserve">
      <c r="A703">
        <v>21718883</v>
      </c>
      <c r="B703" t="str" xml:space="preserve">
        <v xml:space="preserve">20PL035 Renforcement de la capacité de pompage du poste de relevage pluvial de Fontregeire Le poste de relevage des eaux pluviales de Fontregeire sur la commune de Marseillan nécessite des travaux importants de réhabilitation tant sur le génie civil que sur les équipements techniques et les aménagements. Les travaux projetés doivent aussi permettre de mettre en sécurité le poste et améliorer son fonctionnement hydraulique. Forme de marché : à tranches. Attribution d'un marché unique
Prestations réparties en 2 tranches. Tranche ferme : Optimisation et sécurisation du poste de relevage de FONTREGEIRE Délai maximum de la tranche ferme : 3 mois
Options : oui
1 tranche(s) optionnelle(s) : TO no TO001 : Mise en place et raccordement d'une pompe 2000 m3/h/ Délai : 3 mois maximum
Possibilité de co</v>
      </c>
      <c r="C703" t="str">
        <f>/INDUSTRIE</f>
        <v>/BTP</v>
      </c>
      <c r="D703" t="str">
        <v>/BTP</v>
      </c>
      <c r="E703" t="b">
        <v>0</v>
      </c>
      <c r="F703" t="str">
        <v/>
      </c>
      <c r="G703" t="b">
        <v>0</v>
      </c>
    </row>
    <row r="704">
      <c r="A704">
        <v>21573475</v>
      </c>
      <c r="B704" t="str">
        <v>Traitement des déchets verts de ValOrizon- Exploitation de la plateforme de compostage des déchets verts à l'ISDND de Monflanquin</v>
      </c>
      <c r="C704" t="str">
        <f>/DECHETS</f>
        <v>/BTP</v>
      </c>
      <c r="D704" t="str">
        <v>/DECHETS</v>
      </c>
      <c r="E704" t="b">
        <v>0</v>
      </c>
      <c r="F704" t="str">
        <v/>
      </c>
      <c r="G704" t="b">
        <v>0</v>
      </c>
    </row>
    <row r="705" xml:space="preserve">
      <c r="A705">
        <v>21578984</v>
      </c>
      <c r="B705" t="str" xml:space="preserve">
        <v xml:space="preserve">ASSISTANCE A MAITRISE D'OUVRAGE POUR L'ETABLISSEMENT DE PROJETS D'ETUDES POUR LES TRAVAUX DE VOIRIES DE LA VILLE - mission 1: rédaction de dossier consultation des entreprises dans le cadre d'un accord-cadre multi-attributaire qui s'exécutera au moyen de marchés subséquents, concernant la réfection ponctuelle de voiries et de trottoirs, accessoirement de paysagement et d'accotements, couvrant les programmes de travaux communaux des années 2021, 2022, 2023 et 2024.
- mission 2: qui porte sur la réalisation occasionnelle des ' phases études ' suivantes:
- Esquisse (ESQ)
- Etudes d'avant projets (EAV)
- études de projet (PRO</v>
      </c>
      <c r="C705" t="str">
        <v>/BTP</v>
      </c>
      <c r="D705" t="str">
        <v>/BTP</v>
      </c>
      <c r="E705" t="b">
        <v>1</v>
      </c>
      <c r="F705" t="str">
        <v/>
      </c>
      <c r="G705" t="b">
        <v>0</v>
      </c>
    </row>
    <row r="706" xml:space="preserve">
      <c r="A706">
        <v>21588384</v>
      </c>
      <c r="B706" t="str" xml:space="preserve">
        <v xml:space="preserve">maîtrise d'oeuvre pour la construction d'un restaurant scolaire et d'une salle d'évolution au groupe scolaire Jacques-Yves Cousteau La Ville de Troyes souhaite implanter un restaurant scolaire commun pour le groupe scolaire Jacques-Yves COUSTEAU et une salle d'évolution sur la parcelle de l'école élémentaire.
A terme, cela permettrait de pouvoir fermer le gymnase Vaillant qui présente un risque pour l'accès des élèves car il se situe de l'autre côté de la rue Edouard Vaillant.
Cela permettrait aussi de fermer le restaurant scolaire actuel, difficile d'accès pour son fonctionnement quotidien et dans un état de vétusté avancé.
enfin cela permettrait de concentrer tous les besoins du groupe scolaire dans son enceinte en limitant les interactions avec l'extérieur ce qui permet un renforcement </v>
      </c>
      <c r="C706" t="str">
        <f>/BTP</f>
        <v>/ENVIRONNEMENT</v>
      </c>
      <c r="D706" t="str">
        <v>/RESTAURATION</v>
      </c>
      <c r="E706" t="b">
        <v>0</v>
      </c>
      <c r="F706" t="str">
        <v/>
      </c>
      <c r="G706" t="b">
        <v>0</v>
      </c>
    </row>
    <row r="707" xml:space="preserve">
      <c r="A707">
        <v>21587300</v>
      </c>
      <c r="B707" t="str" xml:space="preserve">
        <v xml:space="preserve">fourniture de consommables pour imprimantes spécifiques pour la Régie des Transports Métropolitains le présent marché public a pour objet la fourniture de consommables pour imprimantes spécifiques pour la Régie des Transports Métropolitains.
Il s'agit d'une procédure adaptée en application des articles R. 2123-1 et R. 2123-4 du code de la commande publique.
le marché à passer est un accord-cadre au sens des articles L. 2125-1.1o et R. 2162-1 et suivants du code de la commande publique
Quantités (fournitures et services), nature et étendue (travaux) : les accords-cadres sont conclus avec un seul opérateur économique et exécutés :
- en partie par l'émission de bons de commande, sans négociation ni remise en concurrence préalable, pour les prestations décrites dans les documents contractuels </v>
      </c>
      <c r="C707" t="str">
        <v>/INFORMATIQUE</v>
      </c>
      <c r="D707" t="str">
        <v>/ENSEIGNEMENT FORMATION</v>
      </c>
      <c r="E707" t="b">
        <v>0</v>
      </c>
      <c r="F707" t="str">
        <v/>
      </c>
      <c r="G707" t="b">
        <v>0</v>
      </c>
    </row>
    <row r="708">
      <c r="A708">
        <v>21584240</v>
      </c>
      <c r="B708" t="str">
        <v>FOURNITURE D'ENVELOPPES VIERGES ET LOGOTEES POUR LA VILLE DE BONDY</v>
      </c>
      <c r="C708" t="str">
        <f>/BUREAUTIQUE</f>
        <v>/EDITION</v>
      </c>
      <c r="D708" t="str">
        <v>/MOBILIER</v>
      </c>
      <c r="E708" t="b">
        <v>0</v>
      </c>
      <c r="F708" t="str">
        <v/>
      </c>
      <c r="G708" t="b">
        <v>0</v>
      </c>
    </row>
    <row r="709">
      <c r="A709">
        <v>21599436</v>
      </c>
      <c r="B709" t="str">
        <v>Gestion Administrative Financiere Et Technique De L'Aire D'Accueil Des Gens Du Voyage De La Communaute D'Agglomeration Du Grand Gueret (23000) Pour La Periode 2020-2024 Description succincte : Le prestataire devra gérer l'aire d'accueil des gens du voyage de la Communauté d'Agglomération du Grand Guéret (23000) conformément aux prescriptions du présent marché. Il sera tenu par une obligation de résultat en termes de respect du règlement intérieur et des contrats d'occupation, d'entretien du site, de la conservation en bon état des équipements et de la tenue de la régie de recettes et d'avances.La période allant de la notification du marché (prévue début octobre 2020) au 1er novembre 2020 est consacrée au changement éventuel de prestataire et permettra au nouveau prestataire d'effectuer les</v>
      </c>
      <c r="C709" t="str">
        <v>/BTP</v>
      </c>
      <c r="D709" t="str">
        <v>/BTP</v>
      </c>
      <c r="E709" t="b">
        <v>1</v>
      </c>
      <c r="F709" t="str">
        <v/>
      </c>
      <c r="G709" t="b">
        <v>0</v>
      </c>
    </row>
    <row r="710" xml:space="preserve">
      <c r="A710">
        <v>21588586</v>
      </c>
      <c r="B710" t="str" xml:space="preserve">
        <v xml:space="preserve">sejour ski 2021 PS03.
Transports
Sorties et voyages
marché pour l'organisation d'un séjour au ski du 1er au 5 février 2020</v>
      </c>
      <c r="C710" t="str">
        <v>/LOGISTIQUE VOYAGE</v>
      </c>
      <c r="D710" t="str">
        <v>/LOGISTIQUE VOYAGE</v>
      </c>
      <c r="E710" t="b">
        <v>1</v>
      </c>
      <c r="F710" t="str">
        <v/>
      </c>
      <c r="G710" t="b">
        <v>0</v>
      </c>
    </row>
    <row r="711">
      <c r="A711">
        <v>21572522</v>
      </c>
      <c r="B711" t="str">
        <v>Mission d'étude pré-opérationnelle pour la réalisation d'une salle de spectacles pour la ville de sarcelles Le présent marché concerne la " Mission d'étude pré-opérationnelle pour la réalisation d'une salle de spectacle pour la Ville de Sarcelles ".Le présent marché est un marché à prix global et forfaitaire indiqué à l'Acte d'engagement.Il n'est pas prévu d'option ni de variantes au présent marché.Le présent marché est passé pour une durée d'un an à compter de sa date de notification (LRAR faisant foi).Les prix du présent marché sont fermes et définitifs pour la durée totale du marché.</v>
      </c>
      <c r="C711" t="str">
        <v>/BTP</v>
      </c>
      <c r="D711" t="str">
        <v>/MEDICAL SANTE</v>
      </c>
      <c r="E711" t="b">
        <v>0</v>
      </c>
      <c r="F711" t="str">
        <v/>
      </c>
      <c r="G711" t="b">
        <v>0</v>
      </c>
    </row>
    <row r="712">
      <c r="A712">
        <v>21598372</v>
      </c>
      <c r="B712" t="str">
        <v>location de décors lumineux pour les fêtes de fin d'année 2020</v>
      </c>
      <c r="C712" t="str">
        <v>/BTP</v>
      </c>
      <c r="D712" t="str">
        <v>/BTP</v>
      </c>
      <c r="E712" t="b">
        <v>1</v>
      </c>
      <c r="F712" t="str">
        <v/>
      </c>
      <c r="G712" t="b">
        <v>0</v>
      </c>
    </row>
    <row r="713" xml:space="preserve">
      <c r="A713">
        <v>21603422</v>
      </c>
      <c r="B713" t="str" xml:space="preserve">
        <v xml:space="preserve">STEP de Lannion : Augmentation de la capacité de prétraitement des graisses et des matières de vidange et mise en place d'une unité de traitement de l'air vicié - création d'un nouveau réacteur aérobie de traitement des matières de vidanges et graisses issues de la fosse d'hydrolyse,
- mise en place d'une couverture sur la fosse d'hydrolyses des matières de vidanges et graisses,
- mise en place d'une unité de traitement de l'air vicié issu de la fosse d'hydrolyse,
- aménagements VRD et paysagers
la consultation comporte des PSE :
PSE no 1 : fourniture des pièces de rechange du nouveau réacteur d'oxydation comprenant l'hélice et l'arbre.
PSE no 2 : fourniture et pose des pièces de rechange du réacteur d'oxydation existant comprenant l'hélice et l'arbre</v>
      </c>
      <c r="C713" t="str">
        <f>/ENVIRONNEMENT</f>
        <v>/BTP</v>
      </c>
      <c r="D713" t="str">
        <v>/DECHETS</v>
      </c>
      <c r="E713" t="b">
        <v>0</v>
      </c>
      <c r="F713" t="str">
        <v/>
      </c>
      <c r="G713" t="b">
        <v>0</v>
      </c>
    </row>
    <row r="714">
      <c r="A714">
        <v>21588202</v>
      </c>
      <c r="B714" t="str">
        <v>Fourniture d'oxygène médicinal pour le Service départemental d'incendie et de secours de Saône-et-Loire Le contrat porte sur les prestations suivantes : Fourniture d'oxygène médicinal pour le Service départemental d'incendie et de secours de Saône-et-Loire (SDIS 71).Il s'agit d'un accord-cadre mono-attributaire avec un montant minimum de 30 000euros HT et un montant maximum de 150 000 euros HT par période contractuelle Lire : Il s?agit d'un accord-cadre mono-attributaire avec un montant minimum de 25 000euros HT et un montant maximum de 150 000 euros HT par période contractuelle.</v>
      </c>
      <c r="C714" t="str">
        <v>/MEDICAL SANTE</v>
      </c>
      <c r="D714" t="str">
        <v>/TEXTILE HABILLEMENT</v>
      </c>
      <c r="E714" t="b">
        <v>0</v>
      </c>
      <c r="F714" t="str">
        <v/>
      </c>
      <c r="G714" t="b">
        <v>0</v>
      </c>
    </row>
    <row r="715" xml:space="preserve">
      <c r="A715">
        <v>21619288</v>
      </c>
      <c r="B715" t="str" xml:space="preserve">
        <v xml:space="preserve">Entretien de chaussées intercommunales 2020 - Des variantes seront-elles prises en compte : non
- Entretien ponctuel au point à temps automatique des voies intercommunales pour l'année 2020.
Les prestations sont répartis sur le secteur de l'antenne technique de Broons, Caulnes et Evran, d'entretien
ponctuels au point à temps automatique des voies revêtues dites intercommunales, répartis respectivement sur
les communes de Mégrit, Broons, Yvignac La Tour, Plumaudan, St Maden, Guenroc, Guitté, Caulnes, St Jouan
De l'Isle, Plumaugat, La Chapelle Blanche, Les Champs Géraux, Evran, St Juvat, Le Quiou, St Judoce,
Plouasne, Tréfumel, St André Des Eaux.</v>
      </c>
      <c r="C715" t="str">
        <v>/BTP</v>
      </c>
      <c r="D715" t="str">
        <v>/BTP</v>
      </c>
      <c r="E715" t="b">
        <v>1</v>
      </c>
      <c r="F715" t="str">
        <v/>
      </c>
      <c r="G715" t="b">
        <v>0</v>
      </c>
    </row>
    <row r="716">
      <c r="A716">
        <v>21604444</v>
      </c>
      <c r="B716" t="str">
        <v>fourniture, livraison, installation et mise en service d'un laser destiné à équiper le service de chirurgie urologique des Hôpitaux Universitaires Henri-Mondor fourniture, livraison, installation et mise en service d'un laser destiné à équiper le service de chirurgie urologique des Hôpitaux Universitaires Henri-Mondor</v>
      </c>
      <c r="C716" t="str">
        <v>/MEDICAL SANTE</v>
      </c>
      <c r="D716" t="str">
        <v>/MEDICAL SANTE</v>
      </c>
      <c r="E716" t="b">
        <v>1</v>
      </c>
      <c r="F716" t="str">
        <v/>
      </c>
      <c r="G716" t="b">
        <v>0</v>
      </c>
    </row>
    <row r="717">
      <c r="A717">
        <v>21693259</v>
      </c>
      <c r="B717" t="str">
        <v>le présent marché concerne la prestation intellectuelle pour la réalisation de la programmation en vue de la construction de deux médiathèques à Macouria le présent marché concerne la prestation intellectuelle pour la réalisation de la programmation en vue de la construction de deux médiathèques à Macouria</v>
      </c>
      <c r="C717" t="str">
        <v>/BTP</v>
      </c>
      <c r="D717" t="str">
        <v>/BTP</v>
      </c>
      <c r="E717" t="b">
        <v>1</v>
      </c>
      <c r="F717" t="str">
        <v/>
      </c>
      <c r="G717" t="b">
        <v>0</v>
      </c>
    </row>
    <row r="718">
      <c r="A718">
        <v>21737247</v>
      </c>
      <c r="B718" t="str">
        <v>Mission de maîtrise d'oeuvre pour l'élaboration et le suivi d'un marché de travaux de démolition, de déconstruction, de désamiantage et de nettoyage des plate-forme démolies sur le territoire communal</v>
      </c>
      <c r="C718" t="str">
        <f>/HYGIENE TECHNIQUE</f>
        <v>/BTP</v>
      </c>
      <c r="D718" t="str">
        <v>/HYGIENE TECHNIQUE</v>
      </c>
      <c r="E718" t="b">
        <v>0</v>
      </c>
      <c r="F718" t="str">
        <v/>
      </c>
      <c r="G718" t="b">
        <v>0</v>
      </c>
    </row>
    <row r="719" xml:space="preserve">
      <c r="A719">
        <v>21758001</v>
      </c>
      <c r="B719" t="str" xml:space="preserve">
        <v xml:space="preserve">Marché de maîtrise d'oeuvre Marché de maîtrise d'oeuvre, dont l'objet est double :
- la démolition des anciens hôtels des Charmilles et de Tours, localisés à l'angle du boulevard des Etats Unis et de l'avenue Aristide Briand à Vichy (03200). Ces immeubles totalisent environ 960m2de surface de plancher. Ils sont frappés d'un arrêté de péril.
- la construction d'un immeuble de logements. Les immeubles constituant l'îlot sont classés C3 " Immeuble Intéressant " par l'AVAP devenue SPR et le maître d'oeuvre devra donc échanger avec l'architecte des bâtiments de France, afin de confirmer les potentialités constructive du site. Pour cette raison, la mission confiée au maître d'oeuvre contient la production de plusieurs esquisses et de plusieurs avant-projets. Le programme souhaité par VICHY Habit</v>
      </c>
      <c r="C719" t="str">
        <f>/BTP</f>
        <v>/HYGIENE TECHNIQUE</v>
      </c>
      <c r="D719" t="str">
        <v>/BTP</v>
      </c>
      <c r="E719" t="b">
        <v>0</v>
      </c>
      <c r="F719" t="str">
        <v/>
      </c>
      <c r="G719" t="b">
        <v>0</v>
      </c>
    </row>
    <row r="720">
      <c r="A720">
        <v>21573214</v>
      </c>
      <c r="B720" t="str">
        <v>Marché de fourniture de matériels téléphoniques, de maintenance et assistance à exploitation de l'infrastructure téléphonique de la Cacp et des communes mutualisées L'accord-cadre sans minimum ni maximum est passé en application des articles L2125-1 1o, R. 2162-1 à R. 2162-6, R. 2162-13 et R. 2162-14 du Code de la commande publique. Il donnera lieu à l'émission de bons de commande.Pour répondre aux besoins de services de communications téléphoniques de la Cacp, les prestations du présent marché sont les suivantes :- La maintenance et l'assistance à exploitation des équipements de téléphonie de l'infrastructure de téléphonie existante de la Cacp,- L'acquisition de nouveaux matériels, logiciels et licences compatibles avec les équipements déjà existants Mitel- L'intégration et le déploiement</v>
      </c>
      <c r="C720" t="str">
        <v>/TELECOMMUNICATION</v>
      </c>
      <c r="D720" t="str">
        <v>/BTP</v>
      </c>
      <c r="E720" t="b">
        <v>0</v>
      </c>
      <c r="F720" t="str">
        <v/>
      </c>
      <c r="G720" t="b">
        <v>0</v>
      </c>
    </row>
    <row r="721">
      <c r="A721">
        <v>21573431</v>
      </c>
      <c r="B721" t="str">
        <v>Fournitures alimentaires</v>
      </c>
      <c r="C721" t="str">
        <v>/ALIMENTATION</v>
      </c>
      <c r="D721" t="str">
        <v>/ALIMENTATION</v>
      </c>
      <c r="E721" t="b">
        <v>1</v>
      </c>
      <c r="F721" t="str">
        <v/>
      </c>
      <c r="G721" t="b">
        <v>0</v>
      </c>
    </row>
    <row r="722" xml:space="preserve">
      <c r="A722">
        <v>21593044</v>
      </c>
      <c r="B722" t="str" xml:space="preserve">
        <v xml:space="preserve">voyage scolaire 2021 Voyage scolaire en normandie (plages du débarquement de 1945) printemps 2021 : hébergement, visites, transport.
Une assurance annulation individuelle et une assurance annulation groupe doivent être obligatoirement proposées</v>
      </c>
      <c r="C722" t="str">
        <v>/LOGISTIQUE VOYAGE</v>
      </c>
      <c r="D722" t="str">
        <v>/LOGISTIQUE VOYAGE</v>
      </c>
      <c r="E722" t="b">
        <v>1</v>
      </c>
      <c r="F722" t="str">
        <v/>
      </c>
      <c r="G722" t="b">
        <v>0</v>
      </c>
    </row>
    <row r="723">
      <c r="A723">
        <v>21573448</v>
      </c>
      <c r="B723" t="str">
        <v>Marché de prestations de service assainissement du secteur Est de la Métropole Rouen Normandie Exploitation, entretien, renouvellement et branchements neufs des systèmes d'assainissement Eu (eaux usées) et Ep (eaux pluviales) des 8 communes du secteur Est de la Métropole Rouen Normandie.8 communes du secteur Est de la Métropole Rouen Normandie : Boos, Gouy, La Neuville Chant D'Oisel, Les Authieux Sur Le Port Saint Ouen, Montmain, Quevreville La Poterie, Saint Aubin Celloville et Ymare</v>
      </c>
      <c r="C723" t="str">
        <v>/BTP</v>
      </c>
      <c r="D723" t="str">
        <v>/BTP</v>
      </c>
      <c r="E723" t="b">
        <v>1</v>
      </c>
      <c r="F723" t="str">
        <v/>
      </c>
      <c r="G723" t="b">
        <v>0</v>
      </c>
    </row>
    <row r="724">
      <c r="A724">
        <v>21588367</v>
      </c>
      <c r="B724" t="str">
        <v>REPARATION DES SELECTEURS RS20 INTEGRES DANS LES DISTRIBUTEURS AUTOMATIQUES DE LA RTM.</v>
      </c>
      <c r="C724" t="str">
        <v>/MONETIQUE</v>
      </c>
      <c r="D724" t="str">
        <v>/RESTAURATION</v>
      </c>
      <c r="E724" t="b">
        <v>0</v>
      </c>
      <c r="F724" t="str">
        <v/>
      </c>
      <c r="G724" t="b">
        <v>0</v>
      </c>
    </row>
    <row r="725">
      <c r="A725">
        <v>21604547</v>
      </c>
      <c r="B725" t="str">
        <v>Voyage scolaire Barcelone Séjour à Barcelone - 5 jours en Avril 2021</v>
      </c>
      <c r="C725" t="str">
        <v>/LOGISTIQUE VOYAGE</v>
      </c>
      <c r="D725" t="str">
        <v>/LOGISTIQUE VOYAGE</v>
      </c>
      <c r="E725" t="b">
        <v>1</v>
      </c>
      <c r="F725" t="str">
        <v/>
      </c>
      <c r="G725" t="b">
        <v>0</v>
      </c>
    </row>
    <row r="726">
      <c r="A726">
        <v>21592565</v>
      </c>
      <c r="B726" t="str">
        <v>Acquisition de fournitures pédagogiques et récréatives</v>
      </c>
      <c r="C726" t="str">
        <f>/BUREAUTIQUE</f>
        <v>/SPORT LOISIRS</v>
      </c>
      <c r="D726" t="str">
        <v>/SPORT LOISIRS</v>
      </c>
      <c r="E726" t="b">
        <v>0</v>
      </c>
      <c r="F726" t="str">
        <v/>
      </c>
      <c r="G726" t="b">
        <v>0</v>
      </c>
    </row>
    <row r="727">
      <c r="A727">
        <v>21599543</v>
      </c>
      <c r="B727" t="str">
        <v>Fourniture et pose de projecteurs à gobos sur le domaine public Pour les fêtes de fin d'année, la Ville souhaite installer des projecteurs à gobos dans les rues pour créer une ambiance lumineuse festive.</v>
      </c>
      <c r="C727" t="str">
        <f>/CULTURE</f>
        <v>/BTP</v>
      </c>
      <c r="D727" t="str">
        <v>/AUDIOVISUEL</v>
      </c>
      <c r="E727" t="b">
        <v>0</v>
      </c>
      <c r="F727" t="str">
        <v/>
      </c>
      <c r="G727" t="b">
        <v>0</v>
      </c>
    </row>
    <row r="728">
      <c r="A728">
        <v>21578789</v>
      </c>
      <c r="B728" t="str">
        <v>Location et installation de matériels d'éclairage de décoration de Noel Location et installation (pose et dépose) des guirlandes et décoration de noel suivant les implantations fournies par la ville Forme de marché : à bons de commande avec maximum. Attribution d'un marché unique Accord-cadre conclu pour une période initiale de 1 an. La durée de la période initiale des prestations de 1 an. Nombre de périodes de reconduction fixé à 1, durée de chaque période de reconduction de 12 mois, et durée maximale du contrat, toutes périodes confondues, de 1 an et 12 mois. Les prestations seront rémunérées par application aux quantités réellement exécutées des prix unitaires fixés dans le bordereau des prix. Le montant maximum des prestations sur la durée totale de l'accord-cadre (soit 2 ans) est de 1</v>
      </c>
      <c r="C728" t="str">
        <v>/BTP</v>
      </c>
      <c r="D728" t="str">
        <v>/MATIERE DANGEREUSE</v>
      </c>
      <c r="E728" t="b">
        <v>0</v>
      </c>
      <c r="F728" t="str">
        <v/>
      </c>
      <c r="G728" t="b">
        <v>0</v>
      </c>
    </row>
    <row r="729">
      <c r="A729">
        <v>21385156</v>
      </c>
      <c r="B729" t="str">
        <v>Hôpital Lapeyronie - réalisation d'un collecteur d'eaux pluviales - marché de maîtrise d'oeuvre Hôpital Lapeyronie - réalisation d'un collecteur d'eaux pluviales - marché de maitrise d'oeuvre. La mission de maîtrise d'oeuvre infrastructure concerne la création d'un collecteur des eaux pluviales du CHU de Montpellier indépendant du cadre du Font d'Aurelle et positionné en parallèle avec celui-ci. La mission de Maîtrise d'oeuvre comprend la mission de base et les missions complémentaires suivantes: OPC, synthese et assistance à la responsabilité de projet</v>
      </c>
      <c r="C729" t="str">
        <v>/ENVIRONNEMENT</v>
      </c>
      <c r="D729" t="str">
        <v>/BTP</v>
      </c>
      <c r="E729" t="b">
        <v>0</v>
      </c>
      <c r="F729" t="str">
        <v/>
      </c>
      <c r="G729" t="b">
        <v>0</v>
      </c>
    </row>
    <row r="730">
      <c r="A730">
        <v>21488653</v>
      </c>
      <c r="B730" t="str">
        <v>Prestation de maîtrise d'oeuvre pour la réhabilitation et l'extension du bâtiment Rochegude du centre de formation de la CCI du Tarn situé 36 avenue du Général Hoche à Albi</v>
      </c>
      <c r="C730" t="str">
        <v>/BTP</v>
      </c>
      <c r="D730" t="str">
        <v>/BTP</v>
      </c>
      <c r="E730" t="b">
        <v>1</v>
      </c>
      <c r="F730" t="str">
        <v/>
      </c>
      <c r="G730" t="b">
        <v>0</v>
      </c>
    </row>
    <row r="731" xml:space="preserve">
      <c r="A731">
        <v>21493746</v>
      </c>
      <c r="B731" t="str" xml:space="preserve">
        <v xml:space="preserve">Mission d'assistance technique à maîtrise d'ouvrage pour la programmation urbaine et paysagère, coordination de la ZAC ' Le Clos Fayel ' Ãeuros CANLY (60) La présente consultation est ouverte aux Architectes urbanistes inscrits à l'Ordre des Architectes et disposant de compétences urbaines, architecturales, environnementales et paysagères
La mission confiée à l'assistance technique à maître d'ouvrage fait l'objet d'une tranche unique
L'OPAC de l'OISE se réserve le droit d'engager des négociations avec l'ensemble des candidats.</v>
      </c>
      <c r="C731" t="str">
        <f>/ENVIRONNEMENT</f>
        <v>/BTP</v>
      </c>
      <c r="D731" t="str">
        <v>/BTP</v>
      </c>
      <c r="E731" t="b">
        <v>0</v>
      </c>
      <c r="F731" t="str">
        <v/>
      </c>
      <c r="G731" t="b">
        <v>0</v>
      </c>
    </row>
    <row r="732">
      <c r="A732">
        <v>21689325</v>
      </c>
      <c r="B732" t="str">
        <v>Mission D'Accompagnement Pour Mener La Co-Construction Du Projet De Renouvellement Urbain Avec Les Habitants Du Quartier Du Grand Garros A Auch L'objectif de la mission consiste à mobiliser les habitants, les questionner et les intégrer au choix de nouveaux noms pour les rues, équipements et immeubles du Grand Garros à Auch dans le cadre du Projet de Renouvellement Urbain du quartier prioritaire de la politique de la ville.Les candidats pourront présenter en variantes toutes initiatives citoyennes et collectives qui viseront à faire participer les habitants à la transformation du Qpv</v>
      </c>
      <c r="C732" t="str">
        <f>/EVENEMENTIEL</f>
        <v>/BTP</v>
      </c>
      <c r="D732" t="str">
        <v>/EVENEMENTIEL</v>
      </c>
      <c r="E732" t="b">
        <v>0</v>
      </c>
      <c r="F732" t="str">
        <v/>
      </c>
      <c r="G732" t="b">
        <v>0</v>
      </c>
    </row>
    <row r="733" xml:space="preserve">
      <c r="A733">
        <v>21505205</v>
      </c>
      <c r="B733" t="str" xml:space="preserve">
        <v xml:space="preserve">numéro de la consultation : 2020-ody-0024 Mission de Maîtrise d'oeuvre complète pour le renforcement de l'alimentation en eau potable du territoire de Schoelcher. la présente consultation consiste à équiper sans délai les forages exploitables de suite sur le territoire de la CACEM et notamment sur le territoire de Schoelcher et de faire l'appoint avec l'eau du Nord Caraîbes " source Morestin " pour ainsi sécuriser un maximum cette partie du territoire de la CACEM. L'objectif est de soulager l'upep de Durand et de Didier de manière à ce que ces deux usines concentrent leur alimentation pour Fort de France et Lamentin et Saint-Joseph en cas de sécheresse. La présente opération s'articule autour de 8 principaux projets géographiquement distincts et pouvant être menés indépendamment. 
détail d</v>
      </c>
      <c r="C733" t="str">
        <v>/BTP</v>
      </c>
      <c r="D733" t="str">
        <v>/BTP</v>
      </c>
      <c r="E733" t="b">
        <v>1</v>
      </c>
      <c r="F733" t="str">
        <v/>
      </c>
      <c r="G733" t="b">
        <v>0</v>
      </c>
    </row>
    <row r="734" xml:space="preserve">
      <c r="A734">
        <v>21514074</v>
      </c>
      <c r="B734" t="str" xml:space="preserve">
        <v xml:space="preserve">Fourniture et location d'éléments modulaires destinés aux agents de la police municipale dans le cadre des travaux de réhabilitation du poste de police de Courbevoie Dans le cadre des travaux de réhabilitation du poste de police et afin de limiter les nuisances auprès des agents de la police municipale, la Ville de Courbevoie envisage la construction et la location d'un bâtiment modulaire sur la parcelle, pendant la durée de réalisation des travaux.
Les prestations confiées au titulaire comprend :- pour la partie forfaitaire, la fourniture, l'installation, les aménagements intérieurs, la location des éléments modulaires pour une durée de 12 mois et les opérations de restitution à la fin de la location ;- pour la partie unitaire, les mois de location supplémentaire dont le nombre variera en</v>
      </c>
      <c r="C734" t="str">
        <v>/STRUCTURE PRE-CONSTRUITE</v>
      </c>
      <c r="D734" t="str">
        <v>/BTP</v>
      </c>
      <c r="E734" t="b">
        <v>0</v>
      </c>
      <c r="F734" t="str">
        <v/>
      </c>
      <c r="G734" t="b">
        <v>0</v>
      </c>
    </row>
  </sheetData>
  <pageMargins left="0.7" right="0.7" top="0.75" bottom="0.75" header="0.3" footer="0.3"/>
  <ignoredErrors>
    <ignoredError numberStoredAsText="1" sqref="A1:G734"/>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2</vt:i4>
      </vt:variant>
    </vt:vector>
  </HeadingPairs>
  <TitlesOfParts>
    <vt:vector size="2" baseType="lpstr">
      <vt:lpstr>Bilan</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2023-05-15T14:35:51Z</dcterms:created>
  <dcterms:modified xsi:type="dcterms:W3CDTF">2023-05-17T11:56:46Z</dcterms:modified>
  <cp:lastModifiedBy>DALIA Ismail</cp:lastModifiedBy>
  <dc:creator>MEYER Cedric</dc:creator>
</cp:coreProperties>
</file>