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8ff96da58685304/Desktop/QMBE_3730_Vanessa_Pham_2025/QMBE_3730_Vanessa_Pham_2025/"/>
    </mc:Choice>
  </mc:AlternateContent>
  <xr:revisionPtr revIDLastSave="178" documentId="8_{A132171D-AC9F-4298-977E-FAE5403DAD81}" xr6:coauthVersionLast="47" xr6:coauthVersionMax="47" xr10:uidLastSave="{06AFF56D-6F5A-4C85-9C3F-A51C5E1561A4}"/>
  <bookViews>
    <workbookView xWindow="-110" yWindow="-110" windowWidth="25820" windowHeight="13900" activeTab="3" xr2:uid="{18B62786-57DB-46D2-89C2-465B35EE5E3C}"/>
  </bookViews>
  <sheets>
    <sheet name="Retirement Planning " sheetId="1" r:id="rId1"/>
    <sheet name="Sheet1" sheetId="4" r:id="rId2"/>
    <sheet name="Pre-Retirement " sheetId="2" r:id="rId3"/>
    <sheet name="Post-Retirement 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4" i="2"/>
  <c r="B3" i="2"/>
  <c r="C6" i="2" l="1"/>
  <c r="C5" i="2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4" i="2"/>
</calcChain>
</file>

<file path=xl/sharedStrings.xml><?xml version="1.0" encoding="utf-8"?>
<sst xmlns="http://schemas.openxmlformats.org/spreadsheetml/2006/main" count="40" uniqueCount="38">
  <si>
    <t xml:space="preserve">Retirement Planning </t>
  </si>
  <si>
    <t xml:space="preserve">Parameters </t>
  </si>
  <si>
    <t xml:space="preserve">Current </t>
  </si>
  <si>
    <t xml:space="preserve">Current Retirement savings </t>
  </si>
  <si>
    <t xml:space="preserve">Annual Rate of Return </t>
  </si>
  <si>
    <t xml:space="preserve">Current Salary </t>
  </si>
  <si>
    <t xml:space="preserve">Annual Contribution from Salary </t>
  </si>
  <si>
    <t xml:space="preserve">Annual Contribution from Employer  </t>
  </si>
  <si>
    <t xml:space="preserve">Annual Raise in Salary </t>
  </si>
  <si>
    <t xml:space="preserve">Annual nominal Contribution to retirement </t>
  </si>
  <si>
    <t xml:space="preserve">After Retirement </t>
  </si>
  <si>
    <t xml:space="preserve">Cost of Living </t>
  </si>
  <si>
    <t xml:space="preserve">Inflation </t>
  </si>
  <si>
    <t>Taxes</t>
  </si>
  <si>
    <t xml:space="preserve">Model </t>
  </si>
  <si>
    <t xml:space="preserve">Total Savings beginning of Retirement </t>
  </si>
  <si>
    <t xml:space="preserve">Age of Retirement Depleted </t>
  </si>
  <si>
    <t>Age</t>
  </si>
  <si>
    <t xml:space="preserve">Current Saving </t>
  </si>
  <si>
    <t xml:space="preserve">Spending After Retirement </t>
  </si>
  <si>
    <t>Retirement Planning</t>
  </si>
  <si>
    <t>Parameters</t>
  </si>
  <si>
    <t>Retirement Age</t>
  </si>
  <si>
    <t>Current Age</t>
  </si>
  <si>
    <t>Initial Savings</t>
  </si>
  <si>
    <t>Expected Return (Pre-Retirement)</t>
  </si>
  <si>
    <t>Expected Return (Post-Retirement)</t>
  </si>
  <si>
    <t>Salary</t>
  </si>
  <si>
    <t>Salary Growth Rate</t>
  </si>
  <si>
    <t>Employer Contribution</t>
  </si>
  <si>
    <t>Employee Contribution</t>
  </si>
  <si>
    <t>Additional Contribution</t>
  </si>
  <si>
    <t>Required Retirement Income</t>
  </si>
  <si>
    <t>Inflation Rate</t>
  </si>
  <si>
    <t>Tax Rate on Withdrawals</t>
  </si>
  <si>
    <t xml:space="preserve">Age </t>
  </si>
  <si>
    <t xml:space="preserve">Current Savings </t>
  </si>
  <si>
    <t xml:space="preserve">Years after Retirement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</si>
</sst>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i/>
      <sz val="11"/>
      <color theme="1"/>
      <name val="Aptos Narrow"/>
      <family val="2"/>
      <scheme val="minor"/>
    </font>
    <font>
      <sz val="11"/>
      <color rgb="FF242424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3" fillId="0" borderId="0" xfId="0" applyNumberFormat="1" applyFont="1"/>
    <xf numFmtId="44" fontId="0" fillId="0" borderId="0" xfId="1" applyFont="1"/>
    <xf numFmtId="0" fontId="4" fillId="0" borderId="0" xfId="0" applyFont="1"/>
    <xf numFmtId="44" fontId="0" fillId="0" borderId="0" xfId="0" applyNumberFormat="1"/>
    <xf numFmtId="0" fontId="5" fillId="0" borderId="0" xfId="0" applyFont="1"/>
    <xf numFmtId="0" fontId="6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54A6-0511-4187-883D-30778735F26C}">
  <dimension ref="A1:B32"/>
  <sheetViews>
    <sheetView topLeftCell="A5" workbookViewId="0">
      <selection activeCell="D25" sqref="D25"/>
    </sheetView>
  </sheetViews>
  <sheetFormatPr defaultRowHeight="14.5" x14ac:dyDescent="0.35"/>
  <cols>
    <col min="1" max="1" width="35.453125" bestFit="1" customWidth="1"/>
    <col min="2" max="2" width="13.81640625" bestFit="1" customWidth="1"/>
    <col min="6" max="6" width="11.1796875" bestFit="1" customWidth="1"/>
  </cols>
  <sheetData>
    <row r="1" spans="1:2" x14ac:dyDescent="0.35">
      <c r="A1" s="1" t="s">
        <v>0</v>
      </c>
    </row>
    <row r="3" spans="1:2" x14ac:dyDescent="0.35">
      <c r="A3" s="1" t="s">
        <v>1</v>
      </c>
    </row>
    <row r="4" spans="1:2" x14ac:dyDescent="0.35">
      <c r="A4" s="1"/>
    </row>
    <row r="5" spans="1:2" x14ac:dyDescent="0.35">
      <c r="A5" s="4" t="s">
        <v>2</v>
      </c>
    </row>
    <row r="7" spans="1:2" x14ac:dyDescent="0.35">
      <c r="A7" t="s">
        <v>3</v>
      </c>
      <c r="B7" s="2">
        <v>43482.62</v>
      </c>
    </row>
    <row r="8" spans="1:2" x14ac:dyDescent="0.35">
      <c r="A8" t="s">
        <v>4</v>
      </c>
      <c r="B8">
        <v>5.0999999999999997E-2</v>
      </c>
    </row>
    <row r="10" spans="1:2" x14ac:dyDescent="0.35">
      <c r="A10" t="s">
        <v>5</v>
      </c>
      <c r="B10" s="3">
        <v>95000</v>
      </c>
    </row>
    <row r="11" spans="1:2" x14ac:dyDescent="0.35">
      <c r="A11" t="s">
        <v>6</v>
      </c>
      <c r="B11">
        <v>2.5000000000000001E-2</v>
      </c>
    </row>
    <row r="12" spans="1:2" x14ac:dyDescent="0.35">
      <c r="A12" t="s">
        <v>7</v>
      </c>
      <c r="B12">
        <v>0.05</v>
      </c>
    </row>
    <row r="13" spans="1:2" x14ac:dyDescent="0.35">
      <c r="A13" t="s">
        <v>8</v>
      </c>
      <c r="B13">
        <v>1.02</v>
      </c>
    </row>
    <row r="15" spans="1:2" x14ac:dyDescent="0.35">
      <c r="A15" t="s">
        <v>9</v>
      </c>
      <c r="B15" s="3">
        <v>22500</v>
      </c>
    </row>
    <row r="17" spans="1:2" x14ac:dyDescent="0.35">
      <c r="A17" s="4" t="s">
        <v>10</v>
      </c>
    </row>
    <row r="18" spans="1:2" x14ac:dyDescent="0.35">
      <c r="A18" s="4"/>
    </row>
    <row r="19" spans="1:2" x14ac:dyDescent="0.35">
      <c r="A19" t="s">
        <v>4</v>
      </c>
      <c r="B19">
        <v>0.04</v>
      </c>
    </row>
    <row r="21" spans="1:2" x14ac:dyDescent="0.35">
      <c r="A21" t="s">
        <v>11</v>
      </c>
      <c r="B21" s="3">
        <v>80000</v>
      </c>
    </row>
    <row r="23" spans="1:2" x14ac:dyDescent="0.35">
      <c r="A23" t="s">
        <v>12</v>
      </c>
      <c r="B23">
        <v>0.03</v>
      </c>
    </row>
    <row r="24" spans="1:2" x14ac:dyDescent="0.35">
      <c r="A24" t="s">
        <v>13</v>
      </c>
      <c r="B24">
        <v>0.15</v>
      </c>
    </row>
    <row r="28" spans="1:2" x14ac:dyDescent="0.35">
      <c r="A28" s="1" t="s">
        <v>14</v>
      </c>
    </row>
    <row r="30" spans="1:2" x14ac:dyDescent="0.35">
      <c r="A30" t="s">
        <v>15</v>
      </c>
      <c r="B30" s="3">
        <v>2173954.66</v>
      </c>
    </row>
    <row r="32" spans="1:2" x14ac:dyDescent="0.3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F05E-B953-401C-ACF4-36B8A35073A0}">
  <dimension ref="A1:B17"/>
  <sheetViews>
    <sheetView workbookViewId="0"/>
  </sheetViews>
  <sheetFormatPr defaultRowHeight="14.5" x14ac:dyDescent="0.35"/>
  <cols>
    <col min="1" max="1" width="29.36328125" bestFit="1" customWidth="1"/>
  </cols>
  <sheetData>
    <row r="1" spans="1:2" x14ac:dyDescent="0.35">
      <c r="A1" s="1" t="s">
        <v>20</v>
      </c>
    </row>
    <row r="3" spans="1:2" x14ac:dyDescent="0.35">
      <c r="A3" s="1" t="s">
        <v>21</v>
      </c>
    </row>
    <row r="5" spans="1:2" x14ac:dyDescent="0.35">
      <c r="A5" t="s">
        <v>23</v>
      </c>
      <c r="B5">
        <v>37</v>
      </c>
    </row>
    <row r="6" spans="1:2" x14ac:dyDescent="0.35">
      <c r="A6" t="s">
        <v>22</v>
      </c>
      <c r="B6">
        <v>65</v>
      </c>
    </row>
    <row r="7" spans="1:2" x14ac:dyDescent="0.35">
      <c r="A7" t="s">
        <v>24</v>
      </c>
      <c r="B7">
        <v>43482.62</v>
      </c>
    </row>
    <row r="8" spans="1:2" x14ac:dyDescent="0.35">
      <c r="A8" t="s">
        <v>25</v>
      </c>
    </row>
    <row r="9" spans="1:2" x14ac:dyDescent="0.35">
      <c r="A9" s="6" t="s">
        <v>26</v>
      </c>
    </row>
    <row r="10" spans="1:2" x14ac:dyDescent="0.35">
      <c r="A10" t="s">
        <v>27</v>
      </c>
    </row>
    <row r="11" spans="1:2" x14ac:dyDescent="0.35">
      <c r="A11" t="s">
        <v>28</v>
      </c>
    </row>
    <row r="12" spans="1:2" x14ac:dyDescent="0.35">
      <c r="A12" t="s">
        <v>29</v>
      </c>
    </row>
    <row r="13" spans="1:2" x14ac:dyDescent="0.35">
      <c r="A13" t="s">
        <v>30</v>
      </c>
    </row>
    <row r="14" spans="1:2" x14ac:dyDescent="0.35">
      <c r="A14" t="s">
        <v>31</v>
      </c>
    </row>
    <row r="15" spans="1:2" x14ac:dyDescent="0.35">
      <c r="A15" t="s">
        <v>32</v>
      </c>
    </row>
    <row r="16" spans="1:2" x14ac:dyDescent="0.35">
      <c r="A16" t="s">
        <v>33</v>
      </c>
    </row>
    <row r="17" spans="1:1" x14ac:dyDescent="0.35">
      <c r="A17" s="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3E0A-A06F-4A50-B6C2-8548BC48F5C8}">
  <dimension ref="A1:F31"/>
  <sheetViews>
    <sheetView workbookViewId="0">
      <selection activeCell="F32" sqref="F32"/>
    </sheetView>
  </sheetViews>
  <sheetFormatPr defaultRowHeight="14.5" x14ac:dyDescent="0.35"/>
  <cols>
    <col min="2" max="2" width="13.54296875" bestFit="1" customWidth="1"/>
    <col min="3" max="3" width="13.1796875" bestFit="1" customWidth="1"/>
    <col min="6" max="6" width="13.81640625" bestFit="1" customWidth="1"/>
  </cols>
  <sheetData>
    <row r="1" spans="1:3" x14ac:dyDescent="0.35">
      <c r="A1" s="1" t="s">
        <v>17</v>
      </c>
      <c r="B1" s="1" t="s">
        <v>18</v>
      </c>
      <c r="C1" s="1" t="s">
        <v>5</v>
      </c>
    </row>
    <row r="3" spans="1:3" x14ac:dyDescent="0.35">
      <c r="A3">
        <v>37</v>
      </c>
      <c r="B3" s="5">
        <f>'Retirement Planning '!B7 + ('Retirement Planning '!B7*'Retirement Planning '!B8) + (('Retirement Planning '!B11+'Retirement Planning '!B12)*'Retirement Planning '!B10) + 'Retirement Planning '!B15</f>
        <v>75325.233619999999</v>
      </c>
      <c r="C3" s="3">
        <v>95000</v>
      </c>
    </row>
    <row r="4" spans="1:3" x14ac:dyDescent="0.35">
      <c r="A4">
        <v>38</v>
      </c>
      <c r="B4" s="5">
        <f xml:space="preserve"> B3+(B3*'Retirement Planning '!$B$8)+(('Retirement Planning '!$B$11+'Retirement Planning '!$B$12)*C4)+'Retirement Planning '!$B$15</f>
        <v>108934.32053462</v>
      </c>
      <c r="C4" s="5">
        <f>C3*1.02</f>
        <v>96900</v>
      </c>
    </row>
    <row r="5" spans="1:3" x14ac:dyDescent="0.35">
      <c r="A5">
        <v>39</v>
      </c>
      <c r="B5" s="5">
        <f xml:space="preserve"> B4+(B4*'Retirement Planning '!$B$8)+(('Retirement Planning '!$B$11+'Retirement Planning '!$B$12)*C5)+'Retirement Planning '!$B$15</f>
        <v>144402.82088188562</v>
      </c>
      <c r="C5" s="5">
        <f>C4*1.02</f>
        <v>98838</v>
      </c>
    </row>
    <row r="6" spans="1:3" x14ac:dyDescent="0.35">
      <c r="A6">
        <v>40</v>
      </c>
      <c r="B6" s="5">
        <f xml:space="preserve"> B5+(B5*'Retirement Planning '!$B$8)+(('Retirement Planning '!$B$11+'Retirement Planning '!$B$12)*C6)+'Retirement Planning '!$B$15</f>
        <v>181828.47174686179</v>
      </c>
      <c r="C6" s="5">
        <f>C5*1.02</f>
        <v>100814.76</v>
      </c>
    </row>
    <row r="7" spans="1:3" x14ac:dyDescent="0.35">
      <c r="A7">
        <v>41</v>
      </c>
      <c r="B7" s="5">
        <f xml:space="preserve"> B6+(B6*'Retirement Planning '!$B$8)+(('Retirement Planning '!$B$11+'Retirement Planning '!$B$12)*C7)+'Retirement Planning '!$B$15</f>
        <v>221314.05294595176</v>
      </c>
      <c r="C7" s="5">
        <f t="shared" ref="C7:C31" si="0">C6*1.02</f>
        <v>102831.0552</v>
      </c>
    </row>
    <row r="8" spans="1:3" x14ac:dyDescent="0.35">
      <c r="A8">
        <v>42</v>
      </c>
      <c r="B8" s="5">
        <f xml:space="preserve"> B7+(B7*'Retirement Planning '!$B$8)+(('Retirement Planning '!$B$11+'Retirement Planning '!$B$12)*C8)+'Retirement Planning '!$B$15</f>
        <v>262967.64536899532</v>
      </c>
      <c r="C8" s="5">
        <f t="shared" si="0"/>
        <v>104887.67630400001</v>
      </c>
    </row>
    <row r="9" spans="1:3" x14ac:dyDescent="0.35">
      <c r="A9">
        <v>43</v>
      </c>
      <c r="B9" s="5">
        <f xml:space="preserve"> B8+(B8*'Retirement Planning '!$B$8)+(('Retirement Planning '!$B$11+'Retirement Planning '!$B$12)*C9)+'Retirement Planning '!$B$15</f>
        <v>306902.90252007009</v>
      </c>
      <c r="C9" s="5">
        <f t="shared" si="0"/>
        <v>106985.42983008001</v>
      </c>
    </row>
    <row r="10" spans="1:3" x14ac:dyDescent="0.35">
      <c r="A10">
        <v>44</v>
      </c>
      <c r="B10" s="5">
        <f xml:space="preserve"> B9+(B9*'Retirement Planning '!$B$8)+(('Retirement Planning '!$B$11+'Retirement Planning '!$B$12)*C10)+'Retirement Planning '!$B$15</f>
        <v>353239.33593059477</v>
      </c>
      <c r="C10" s="5">
        <f t="shared" si="0"/>
        <v>109125.13842668162</v>
      </c>
    </row>
    <row r="11" spans="1:3" x14ac:dyDescent="0.35">
      <c r="A11">
        <v>45</v>
      </c>
      <c r="B11" s="5">
        <f xml:space="preserve"> B10+(B10*'Retirement Planning '!$B$8)+(('Retirement Planning '!$B$11+'Retirement Planning '!$B$12)*C11)+'Retirement Planning '!$B$15</f>
        <v>402102.61515269626</v>
      </c>
      <c r="C11" s="5">
        <f t="shared" si="0"/>
        <v>111307.64119521526</v>
      </c>
    </row>
    <row r="12" spans="1:3" x14ac:dyDescent="0.35">
      <c r="A12">
        <v>46</v>
      </c>
      <c r="B12" s="5">
        <f xml:space="preserve"> B11+(B11*'Retirement Planning '!$B$8)+(('Retirement Planning '!$B$11+'Retirement Planning '!$B$12)*C12)+'Retirement Planning '!$B$15</f>
        <v>453624.88307691773</v>
      </c>
      <c r="C12" s="5">
        <f t="shared" si="0"/>
        <v>113533.79401911957</v>
      </c>
    </row>
    <row r="13" spans="1:3" x14ac:dyDescent="0.35">
      <c r="A13">
        <v>47</v>
      </c>
      <c r="B13" s="5">
        <f xml:space="preserve"> B12+(B12*'Retirement Planning '!$B$8)+(('Retirement Planning '!$B$11+'Retirement Planning '!$B$12)*C13)+'Retirement Planning '!$B$15</f>
        <v>507945.08735630318</v>
      </c>
      <c r="C13" s="5">
        <f t="shared" si="0"/>
        <v>115804.46989950196</v>
      </c>
    </row>
    <row r="14" spans="1:3" x14ac:dyDescent="0.35">
      <c r="A14">
        <v>48</v>
      </c>
      <c r="B14" s="5">
        <f xml:space="preserve"> B13+(B13*'Retirement Planning '!$B$8)+(('Retirement Planning '!$B$11+'Retirement Planning '!$B$12)*C14)+'Retirement Planning '!$B$15</f>
        <v>565209.32875878655</v>
      </c>
      <c r="C14" s="5">
        <f t="shared" si="0"/>
        <v>118120.559297492</v>
      </c>
    </row>
    <row r="15" spans="1:3" x14ac:dyDescent="0.35">
      <c r="A15">
        <v>49</v>
      </c>
      <c r="B15" s="5">
        <f xml:space="preserve"> B14+(B14*'Retirement Planning '!$B$8)+(('Retirement Planning '!$B$11+'Retirement Planning '!$B$12)*C15)+'Retirement Planning '!$B$15</f>
        <v>625571.22731174272</v>
      </c>
      <c r="C15" s="5">
        <f t="shared" si="0"/>
        <v>120482.97048344184</v>
      </c>
    </row>
    <row r="16" spans="1:3" x14ac:dyDescent="0.35">
      <c r="A16">
        <v>50</v>
      </c>
      <c r="B16" s="5">
        <f xml:space="preserve"> B15+(B15*'Retirement Planning '!$B$8)+(('Retirement Planning '!$B$11+'Retirement Planning '!$B$12)*C16)+'Retirement Planning '!$B$15</f>
        <v>689192.30714662489</v>
      </c>
      <c r="C16" s="5">
        <f t="shared" si="0"/>
        <v>122892.62989311067</v>
      </c>
    </row>
    <row r="17" spans="1:6" x14ac:dyDescent="0.35">
      <c r="A17">
        <v>51</v>
      </c>
      <c r="B17" s="5">
        <f xml:space="preserve"> B16+(B16*'Retirement Planning '!$B$8)+(('Retirement Planning '!$B$11+'Retirement Planning '!$B$12)*C17)+'Retirement Planning '!$B$15</f>
        <v>756242.40099792567</v>
      </c>
      <c r="C17" s="5">
        <f t="shared" si="0"/>
        <v>125350.48249097289</v>
      </c>
    </row>
    <row r="18" spans="1:6" x14ac:dyDescent="0.35">
      <c r="A18">
        <v>52</v>
      </c>
      <c r="B18" s="5">
        <f xml:space="preserve"> B17+(B17*'Retirement Planning '!$B$8)+(('Retirement Planning '!$B$11+'Retirement Planning '!$B$12)*C18)+'Retirement Planning '!$B$15</f>
        <v>826900.07535937929</v>
      </c>
      <c r="C18" s="5">
        <f t="shared" si="0"/>
        <v>127857.49214079235</v>
      </c>
    </row>
    <row r="19" spans="1:6" x14ac:dyDescent="0.35">
      <c r="A19">
        <v>53</v>
      </c>
      <c r="B19" s="5">
        <f xml:space="preserve"> B18+(B18*'Retirement Planning '!$B$8)+(('Retirement Planning '!$B$11+'Retirement Planning '!$B$12)*C19)+'Retirement Planning '!$B$15</f>
        <v>901353.07735147828</v>
      </c>
      <c r="C19" s="5">
        <f t="shared" si="0"/>
        <v>130414.64198360821</v>
      </c>
    </row>
    <row r="20" spans="1:6" x14ac:dyDescent="0.35">
      <c r="A20">
        <v>54</v>
      </c>
      <c r="B20" s="5">
        <f xml:space="preserve"> B19+(B19*'Retirement Planning '!$B$8)+(('Retirement Planning '!$B$11+'Retirement Planning '!$B$12)*C20)+'Retirement Planning '!$B$15</f>
        <v>979798.80440814968</v>
      </c>
      <c r="C20" s="5">
        <f t="shared" si="0"/>
        <v>133022.93482328037</v>
      </c>
    </row>
    <row r="21" spans="1:6" x14ac:dyDescent="0.35">
      <c r="A21">
        <v>55</v>
      </c>
      <c r="B21" s="5">
        <f xml:space="preserve"> B20+(B20*'Retirement Planning '!$B$8)+(('Retirement Planning '!$B$11+'Retirement Planning '!$B$12)*C21)+'Retirement Planning '!$B$15</f>
        <v>1062444.7979469462</v>
      </c>
      <c r="C21" s="5">
        <f t="shared" si="0"/>
        <v>135683.39351974599</v>
      </c>
    </row>
    <row r="22" spans="1:6" x14ac:dyDescent="0.35">
      <c r="A22">
        <v>56</v>
      </c>
      <c r="B22" s="5">
        <f xml:space="preserve"> B21+(B21*'Retirement Planning '!$B$8)+(('Retirement Planning '!$B$11+'Retirement Planning '!$B$12)*C22)+'Retirement Planning '!$B$15</f>
        <v>1149509.2622465012</v>
      </c>
      <c r="C22" s="5">
        <f t="shared" si="0"/>
        <v>138397.06139014091</v>
      </c>
    </row>
    <row r="23" spans="1:6" x14ac:dyDescent="0.35">
      <c r="A23">
        <v>57</v>
      </c>
      <c r="B23" s="5">
        <f xml:space="preserve"> B22+(B22*'Retirement Planning '!$B$8)+(('Retirement Planning '!$B$11+'Retirement Planning '!$B$12)*C23)+'Retirement Planning '!$B$15</f>
        <v>1241221.6098174185</v>
      </c>
      <c r="C23" s="5">
        <f t="shared" si="0"/>
        <v>141165.00261794374</v>
      </c>
    </row>
    <row r="24" spans="1:6" x14ac:dyDescent="0.35">
      <c r="A24">
        <v>58</v>
      </c>
      <c r="B24" s="5">
        <f xml:space="preserve"> B23+(B23*'Retirement Planning '!$B$8)+(('Retirement Planning '!$B$11+'Retirement Planning '!$B$12)*C24)+'Retirement Planning '!$B$15</f>
        <v>1337823.0346183795</v>
      </c>
      <c r="C24" s="5">
        <f t="shared" si="0"/>
        <v>143988.30267030263</v>
      </c>
      <c r="F24" s="5"/>
    </row>
    <row r="25" spans="1:6" x14ac:dyDescent="0.35">
      <c r="A25">
        <v>59</v>
      </c>
      <c r="B25" s="5">
        <f xml:space="preserve"> B24+(B24*'Retirement Planning '!$B$8)+(('Retirement Planning '!$B$11+'Retirement Planning '!$B$12)*C25)+'Retirement Planning '!$B$15</f>
        <v>1439567.1145381951</v>
      </c>
      <c r="C25" s="5">
        <f t="shared" si="0"/>
        <v>146868.06872370868</v>
      </c>
    </row>
    <row r="26" spans="1:6" x14ac:dyDescent="0.35">
      <c r="A26">
        <v>60</v>
      </c>
      <c r="B26" s="5">
        <f xml:space="preserve"> B25+(B25*'Retirement Planning '!$B$8)+(('Retirement Planning '!$B$11+'Retirement Planning '!$B$12)*C26)+'Retirement Planning '!$B$15</f>
        <v>1546720.4446370066</v>
      </c>
      <c r="C26" s="5">
        <f t="shared" si="0"/>
        <v>149805.43009818287</v>
      </c>
    </row>
    <row r="27" spans="1:6" x14ac:dyDescent="0.35">
      <c r="A27">
        <v>61</v>
      </c>
      <c r="B27" s="5">
        <f xml:space="preserve"> B26+(B26*'Retirement Planning '!$B$8)+(('Retirement Planning '!$B$11+'Retirement Planning '!$B$12)*C27)+'Retirement Planning '!$B$15</f>
        <v>1659563.3027160051</v>
      </c>
      <c r="C27" s="5">
        <f t="shared" si="0"/>
        <v>152801.53870014654</v>
      </c>
    </row>
    <row r="28" spans="1:6" x14ac:dyDescent="0.35">
      <c r="A28">
        <v>62</v>
      </c>
      <c r="B28" s="5">
        <f xml:space="preserve"> B27+(B27*'Retirement Planning '!$B$8)+(('Retirement Planning '!$B$11+'Retirement Planning '!$B$12)*C28)+'Retirement Planning '!$B$15</f>
        <v>1778390.3488650825</v>
      </c>
      <c r="C28" s="5">
        <f t="shared" si="0"/>
        <v>155857.56947414947</v>
      </c>
    </row>
    <row r="29" spans="1:6" x14ac:dyDescent="0.35">
      <c r="A29">
        <v>63</v>
      </c>
      <c r="B29" s="5">
        <f xml:space="preserve"> B28+(B28*'Retirement Planning '!$B$8)+(('Retirement Planning '!$B$11+'Retirement Planning '!$B$12)*C29)+'Retirement Planning '!$B$15</f>
        <v>1903511.3607219742</v>
      </c>
      <c r="C29" s="5">
        <f t="shared" si="0"/>
        <v>158974.72086363245</v>
      </c>
    </row>
    <row r="30" spans="1:6" x14ac:dyDescent="0.35">
      <c r="A30">
        <v>64</v>
      </c>
      <c r="B30" s="5">
        <f xml:space="preserve"> B29+(B29*'Retirement Planning '!$B$8)+(('Retirement Planning '!$B$11+'Retirement Planning '!$B$12)*C30)+'Retirement Planning '!$B$15</f>
        <v>2035252.0062648626</v>
      </c>
      <c r="C30" s="5">
        <f t="shared" si="0"/>
        <v>162154.2152809051</v>
      </c>
    </row>
    <row r="31" spans="1:6" x14ac:dyDescent="0.35">
      <c r="A31">
        <v>65</v>
      </c>
      <c r="B31" s="5">
        <f xml:space="preserve"> B30+(B30*'Retirement Planning '!$B$8)+(('Retirement Planning '!$B$11+'Retirement Planning '!$B$12)*C31)+'Retirement Planning '!$B$15</f>
        <v>2173954.6560533596</v>
      </c>
      <c r="C31" s="5">
        <f t="shared" si="0"/>
        <v>165397.29958652321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DA41-46B1-4098-8667-374626E41DD9}">
  <dimension ref="A1:D36"/>
  <sheetViews>
    <sheetView tabSelected="1" workbookViewId="0">
      <selection activeCell="D2" sqref="D2"/>
    </sheetView>
  </sheetViews>
  <sheetFormatPr defaultRowHeight="14.5" x14ac:dyDescent="0.35"/>
  <cols>
    <col min="1" max="1" width="4.1796875" bestFit="1" customWidth="1"/>
    <col min="2" max="2" width="21.08984375" bestFit="1" customWidth="1"/>
    <col min="3" max="3" width="23.453125" bestFit="1" customWidth="1"/>
    <col min="4" max="4" width="14.453125" bestFit="1" customWidth="1"/>
  </cols>
  <sheetData>
    <row r="1" spans="1:4" x14ac:dyDescent="0.35">
      <c r="A1" s="1" t="s">
        <v>35</v>
      </c>
      <c r="B1" s="1" t="s">
        <v>37</v>
      </c>
      <c r="C1" s="1" t="s">
        <v>19</v>
      </c>
      <c r="D1" s="1" t="s">
        <v>36</v>
      </c>
    </row>
    <row r="2" spans="1:4" x14ac:dyDescent="0.35">
      <c r="A2">
        <v>66</v>
      </c>
      <c r="B2">
        <v>1</v>
      </c>
      <c r="C2" s="5">
        <f>'Retirement Planning '!B21 +(1+'Retirement Planning '!B23)^1-'Retirement Planning '!B24</f>
        <v>80000.88</v>
      </c>
    </row>
    <row r="3" spans="1:4" x14ac:dyDescent="0.35">
      <c r="A3">
        <v>67</v>
      </c>
      <c r="B3">
        <v>2</v>
      </c>
    </row>
    <row r="4" spans="1:4" x14ac:dyDescent="0.35">
      <c r="A4">
        <v>68</v>
      </c>
      <c r="B4">
        <v>3</v>
      </c>
    </row>
    <row r="5" spans="1:4" x14ac:dyDescent="0.35">
      <c r="A5">
        <v>69</v>
      </c>
      <c r="B5">
        <v>4</v>
      </c>
    </row>
    <row r="6" spans="1:4" x14ac:dyDescent="0.35">
      <c r="A6">
        <v>70</v>
      </c>
      <c r="B6">
        <v>5</v>
      </c>
    </row>
    <row r="7" spans="1:4" x14ac:dyDescent="0.35">
      <c r="A7">
        <v>71</v>
      </c>
      <c r="B7">
        <v>6</v>
      </c>
    </row>
    <row r="8" spans="1:4" x14ac:dyDescent="0.35">
      <c r="A8">
        <v>72</v>
      </c>
      <c r="B8">
        <v>7</v>
      </c>
    </row>
    <row r="9" spans="1:4" x14ac:dyDescent="0.35">
      <c r="A9">
        <v>73</v>
      </c>
      <c r="B9">
        <v>8</v>
      </c>
    </row>
    <row r="10" spans="1:4" x14ac:dyDescent="0.35">
      <c r="A10">
        <v>74</v>
      </c>
      <c r="B10">
        <v>9</v>
      </c>
    </row>
    <row r="11" spans="1:4" x14ac:dyDescent="0.35">
      <c r="A11">
        <v>75</v>
      </c>
      <c r="B11">
        <v>10</v>
      </c>
    </row>
    <row r="12" spans="1:4" x14ac:dyDescent="0.35">
      <c r="A12">
        <v>76</v>
      </c>
      <c r="B12">
        <v>11</v>
      </c>
    </row>
    <row r="13" spans="1:4" x14ac:dyDescent="0.35">
      <c r="A13">
        <v>77</v>
      </c>
      <c r="B13">
        <v>12</v>
      </c>
    </row>
    <row r="14" spans="1:4" x14ac:dyDescent="0.35">
      <c r="A14">
        <v>78</v>
      </c>
      <c r="B14">
        <v>13</v>
      </c>
    </row>
    <row r="15" spans="1:4" x14ac:dyDescent="0.35">
      <c r="A15">
        <v>79</v>
      </c>
      <c r="B15">
        <v>14</v>
      </c>
    </row>
    <row r="16" spans="1:4" x14ac:dyDescent="0.35">
      <c r="A16">
        <v>80</v>
      </c>
      <c r="B16">
        <v>15</v>
      </c>
    </row>
    <row r="17" spans="1:2" x14ac:dyDescent="0.35">
      <c r="A17">
        <v>81</v>
      </c>
      <c r="B17">
        <v>16</v>
      </c>
    </row>
    <row r="18" spans="1:2" x14ac:dyDescent="0.35">
      <c r="A18">
        <v>82</v>
      </c>
      <c r="B18">
        <v>17</v>
      </c>
    </row>
    <row r="19" spans="1:2" x14ac:dyDescent="0.35">
      <c r="A19">
        <v>83</v>
      </c>
      <c r="B19">
        <v>18</v>
      </c>
    </row>
    <row r="20" spans="1:2" x14ac:dyDescent="0.35">
      <c r="A20">
        <v>84</v>
      </c>
      <c r="B20">
        <v>19</v>
      </c>
    </row>
    <row r="21" spans="1:2" x14ac:dyDescent="0.35">
      <c r="A21">
        <v>85</v>
      </c>
      <c r="B21">
        <v>20</v>
      </c>
    </row>
    <row r="22" spans="1:2" x14ac:dyDescent="0.35">
      <c r="A22">
        <v>86</v>
      </c>
      <c r="B22">
        <v>21</v>
      </c>
    </row>
    <row r="23" spans="1:2" x14ac:dyDescent="0.35">
      <c r="A23">
        <v>87</v>
      </c>
      <c r="B23">
        <v>22</v>
      </c>
    </row>
    <row r="24" spans="1:2" x14ac:dyDescent="0.35">
      <c r="A24">
        <v>88</v>
      </c>
      <c r="B24">
        <v>23</v>
      </c>
    </row>
    <row r="25" spans="1:2" x14ac:dyDescent="0.35">
      <c r="A25">
        <v>89</v>
      </c>
      <c r="B25">
        <v>24</v>
      </c>
    </row>
    <row r="26" spans="1:2" x14ac:dyDescent="0.35">
      <c r="A26">
        <v>90</v>
      </c>
      <c r="B26">
        <v>25</v>
      </c>
    </row>
    <row r="27" spans="1:2" x14ac:dyDescent="0.35">
      <c r="A27">
        <v>91</v>
      </c>
      <c r="B27">
        <v>26</v>
      </c>
    </row>
    <row r="28" spans="1:2" x14ac:dyDescent="0.35">
      <c r="A28">
        <v>92</v>
      </c>
      <c r="B28">
        <v>27</v>
      </c>
    </row>
    <row r="29" spans="1:2" x14ac:dyDescent="0.35">
      <c r="A29">
        <v>93</v>
      </c>
      <c r="B29">
        <v>28</v>
      </c>
    </row>
    <row r="30" spans="1:2" x14ac:dyDescent="0.35">
      <c r="A30">
        <v>94</v>
      </c>
      <c r="B30">
        <v>29</v>
      </c>
    </row>
    <row r="31" spans="1:2" x14ac:dyDescent="0.35">
      <c r="A31">
        <v>95</v>
      </c>
      <c r="B31">
        <v>30</v>
      </c>
    </row>
    <row r="32" spans="1:2" x14ac:dyDescent="0.35">
      <c r="A32">
        <v>96</v>
      </c>
      <c r="B32">
        <v>31</v>
      </c>
    </row>
    <row r="33" spans="1:2" x14ac:dyDescent="0.35">
      <c r="A33">
        <v>97</v>
      </c>
      <c r="B33">
        <v>32</v>
      </c>
    </row>
    <row r="34" spans="1:2" x14ac:dyDescent="0.35">
      <c r="A34">
        <v>98</v>
      </c>
      <c r="B34">
        <v>33</v>
      </c>
    </row>
    <row r="35" spans="1:2" x14ac:dyDescent="0.35">
      <c r="A35">
        <v>99</v>
      </c>
      <c r="B35">
        <v>34</v>
      </c>
    </row>
    <row r="36" spans="1:2" x14ac:dyDescent="0.35">
      <c r="A36">
        <v>100</v>
      </c>
      <c r="B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Retirement Planning </vt:lpstr>
      <vt:lpstr>Sheet1</vt:lpstr>
      <vt:lpstr>Pre-Retirement </vt:lpstr>
      <vt:lpstr>Post-Retirement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Pham</dc:creator>
  <cp:keywords/>
  <dc:description/>
  <cp:lastModifiedBy>Vanessa Pham</cp:lastModifiedBy>
  <cp:revision/>
  <dcterms:created xsi:type="dcterms:W3CDTF">2025-03-11T13:25:11Z</dcterms:created>
  <dcterms:modified xsi:type="dcterms:W3CDTF">2025-03-13T02:09:10Z</dcterms:modified>
  <cp:category/>
  <cp:contentStatus/>
</cp:coreProperties>
</file>