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ff96da58685304/Desktop/QMBE_3730_Vanessa_Pham_2025/QMBE_3730_Vanessa_Pham_2025/"/>
    </mc:Choice>
  </mc:AlternateContent>
  <xr:revisionPtr revIDLastSave="0" documentId="8_{987B54BF-D024-46F0-B2AB-A4B6BF0B61F6}" xr6:coauthVersionLast="47" xr6:coauthVersionMax="47" xr10:uidLastSave="{00000000-0000-0000-0000-000000000000}"/>
  <bookViews>
    <workbookView xWindow="-110" yWindow="-110" windowWidth="25820" windowHeight="13900" xr2:uid="{D8031B7E-A8A6-4544-91D0-FD91EEBEFC85}"/>
  </bookViews>
  <sheets>
    <sheet name="Sales Data" sheetId="1" r:id="rId1"/>
  </sheets>
  <definedNames>
    <definedName name="solver_adj" localSheetId="0" hidden="1">'Sales Data'!$B$36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'Sales Data'!$B$36</definedName>
    <definedName name="solver_lhs2" localSheetId="0" hidden="1">'Sales Data'!$B$37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'Sales Data'!$F$32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1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F32" i="1"/>
  <c r="F31" i="1"/>
  <c r="C32" i="1"/>
  <c r="E34" i="1"/>
  <c r="D34" i="1"/>
  <c r="Q31" i="1"/>
  <c r="C34" i="1"/>
  <c r="R31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5" i="1"/>
  <c r="P31" i="1"/>
  <c r="P29" i="1"/>
  <c r="P3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5" i="1"/>
  <c r="P6" i="1"/>
  <c r="P7" i="1"/>
  <c r="P8" i="1"/>
  <c r="P9" i="1"/>
  <c r="P10" i="1"/>
  <c r="P11" i="1"/>
  <c r="P4" i="1"/>
  <c r="E33" i="1"/>
  <c r="D33" i="1"/>
  <c r="C33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6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4" i="1"/>
  <c r="E32" i="1"/>
  <c r="D32" i="1"/>
  <c r="L31" i="1"/>
  <c r="J31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7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5" i="1"/>
  <c r="H3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4" i="1"/>
  <c r="G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</calcChain>
</file>

<file path=xl/sharedStrings.xml><?xml version="1.0" encoding="utf-8"?>
<sst xmlns="http://schemas.openxmlformats.org/spreadsheetml/2006/main" count="24" uniqueCount="24">
  <si>
    <t>Week</t>
  </si>
  <si>
    <t>ESF</t>
  </si>
  <si>
    <t>MSE</t>
  </si>
  <si>
    <t>MAE</t>
  </si>
  <si>
    <t>MAPE</t>
  </si>
  <si>
    <t>(F3-S)</t>
  </si>
  <si>
    <t>Sales (S)</t>
  </si>
  <si>
    <t>Forcast - 3 (F3)</t>
  </si>
  <si>
    <t>Forcast - 4 (F4)</t>
  </si>
  <si>
    <t xml:space="preserve">Forcast - 5 (F5) </t>
  </si>
  <si>
    <t>(F3-S)^2</t>
  </si>
  <si>
    <t xml:space="preserve">(F4-S) </t>
  </si>
  <si>
    <t>(F4-S)^2</t>
  </si>
  <si>
    <t>(F5-S)</t>
  </si>
  <si>
    <t>(F5-S)^2</t>
  </si>
  <si>
    <t>Abs. Diff F3</t>
  </si>
  <si>
    <t>Abs. Diff F4</t>
  </si>
  <si>
    <t>Abs. Diff F5</t>
  </si>
  <si>
    <t>Abs. per F3</t>
  </si>
  <si>
    <t>Abs. Per F4</t>
  </si>
  <si>
    <t>Abs. Per. F5</t>
  </si>
  <si>
    <t>Best alpha that minimalize MSE</t>
  </si>
  <si>
    <t>sum</t>
  </si>
  <si>
    <t xml:space="preserve">The seems like they all did very similar but it seems tnat MAPE did the best but we can't expactly tell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</si>
</sst>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E4D1-A3B9-4F1F-873A-20E8F4C2A5A2}">
  <dimension ref="A1:R36"/>
  <sheetViews>
    <sheetView tabSelected="1" topLeftCell="A27" workbookViewId="0">
      <selection activeCell="E38" sqref="E38"/>
    </sheetView>
  </sheetViews>
  <sheetFormatPr defaultRowHeight="14.5" x14ac:dyDescent="0.35"/>
  <cols>
    <col min="1" max="1" width="10.1796875" customWidth="1"/>
    <col min="3" max="4" width="13.08984375" bestFit="1" customWidth="1"/>
    <col min="5" max="5" width="13.54296875" bestFit="1" customWidth="1"/>
    <col min="13" max="15" width="10.26953125" bestFit="1" customWidth="1"/>
    <col min="16" max="17" width="10.08984375" bestFit="1" customWidth="1"/>
    <col min="18" max="18" width="10.6328125" bestFit="1" customWidth="1"/>
  </cols>
  <sheetData>
    <row r="1" spans="1:18" x14ac:dyDescent="0.35">
      <c r="A1" s="1" t="s">
        <v>0</v>
      </c>
      <c r="B1" s="1" t="s">
        <v>6</v>
      </c>
      <c r="C1" s="3" t="s">
        <v>7</v>
      </c>
      <c r="D1" s="3" t="s">
        <v>8</v>
      </c>
      <c r="E1" s="3" t="s">
        <v>9</v>
      </c>
      <c r="F1" s="3" t="s">
        <v>1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</row>
    <row r="2" spans="1:18" ht="15.5" x14ac:dyDescent="0.35">
      <c r="A2" s="2">
        <v>1</v>
      </c>
      <c r="B2" s="2">
        <v>17</v>
      </c>
      <c r="C2" t="e">
        <v>#N/A</v>
      </c>
      <c r="D2" t="e">
        <v>#N/A</v>
      </c>
      <c r="E2" t="e">
        <v>#N/A</v>
      </c>
      <c r="F2" t="e">
        <v>#N/A</v>
      </c>
    </row>
    <row r="3" spans="1:18" ht="15.5" x14ac:dyDescent="0.35">
      <c r="A3" s="2">
        <v>2</v>
      </c>
      <c r="B3" s="2">
        <v>21</v>
      </c>
      <c r="C3" t="e">
        <v>#N/A</v>
      </c>
      <c r="D3" t="e">
        <v>#N/A</v>
      </c>
      <c r="E3" t="e">
        <v>#N/A</v>
      </c>
      <c r="F3">
        <f>B2</f>
        <v>17</v>
      </c>
    </row>
    <row r="4" spans="1:18" ht="15.5" x14ac:dyDescent="0.35">
      <c r="A4" s="2">
        <v>3</v>
      </c>
      <c r="B4" s="2">
        <v>19</v>
      </c>
      <c r="C4">
        <f t="shared" ref="C4:C30" si="0">AVERAGE(B2:B4)</f>
        <v>19</v>
      </c>
      <c r="D4" t="e">
        <v>#N/A</v>
      </c>
      <c r="E4" t="e">
        <v>#N/A</v>
      </c>
      <c r="F4">
        <f t="shared" ref="F4:F30" si="1">0.5*B3+0.5*F3</f>
        <v>19</v>
      </c>
      <c r="G4">
        <f>C4-B4</f>
        <v>0</v>
      </c>
      <c r="H4">
        <f>(G4)^2</f>
        <v>0</v>
      </c>
      <c r="M4">
        <f>ABS(C4-B4)</f>
        <v>0</v>
      </c>
      <c r="P4">
        <f>M4/(B4*100)</f>
        <v>0</v>
      </c>
    </row>
    <row r="5" spans="1:18" ht="15.5" x14ac:dyDescent="0.35">
      <c r="A5" s="2">
        <v>4</v>
      </c>
      <c r="B5" s="2">
        <v>23</v>
      </c>
      <c r="C5">
        <f t="shared" si="0"/>
        <v>21</v>
      </c>
      <c r="D5">
        <f t="shared" ref="D5:D30" si="2">AVERAGE(B2:B5)</f>
        <v>20</v>
      </c>
      <c r="E5" t="e">
        <v>#N/A</v>
      </c>
      <c r="F5">
        <f t="shared" si="1"/>
        <v>19</v>
      </c>
      <c r="G5">
        <f t="shared" ref="G5:G30" si="3">C5-B5</f>
        <v>-2</v>
      </c>
      <c r="H5">
        <f t="shared" ref="H5:H30" si="4">(G5)^2</f>
        <v>4</v>
      </c>
      <c r="I5">
        <f>D5-B5</f>
        <v>-3</v>
      </c>
      <c r="J5">
        <f>(I5)^2</f>
        <v>9</v>
      </c>
      <c r="M5">
        <f t="shared" ref="M5:M31" si="5">ABS(C5-B5)</f>
        <v>2</v>
      </c>
      <c r="N5">
        <f>ABS(D5-B5)</f>
        <v>3</v>
      </c>
      <c r="P5">
        <f t="shared" ref="P5:P31" si="6">M5/(B5*100)</f>
        <v>8.6956521739130438E-4</v>
      </c>
      <c r="Q5">
        <f>N5/(B5*100)</f>
        <v>1.3043478260869566E-3</v>
      </c>
    </row>
    <row r="6" spans="1:18" ht="15.5" x14ac:dyDescent="0.35">
      <c r="A6" s="2">
        <v>5</v>
      </c>
      <c r="B6" s="2">
        <v>18</v>
      </c>
      <c r="C6">
        <f t="shared" si="0"/>
        <v>20</v>
      </c>
      <c r="D6">
        <f t="shared" si="2"/>
        <v>20.25</v>
      </c>
      <c r="E6">
        <f t="shared" ref="E6:E30" si="7">AVERAGE(B2:B6)</f>
        <v>19.600000000000001</v>
      </c>
      <c r="F6">
        <f t="shared" si="1"/>
        <v>21</v>
      </c>
      <c r="G6">
        <f t="shared" si="3"/>
        <v>2</v>
      </c>
      <c r="H6">
        <f t="shared" si="4"/>
        <v>4</v>
      </c>
      <c r="I6">
        <f t="shared" ref="I6:I30" si="8">D6-B6</f>
        <v>2.25</v>
      </c>
      <c r="J6">
        <f t="shared" ref="J6:J30" si="9">(I6)^2</f>
        <v>5.0625</v>
      </c>
      <c r="M6">
        <f t="shared" si="5"/>
        <v>2</v>
      </c>
      <c r="N6">
        <f t="shared" ref="N6:N31" si="10">ABS(D6-B6)</f>
        <v>2.25</v>
      </c>
      <c r="O6">
        <f>ABS(E6-B6)</f>
        <v>1.6000000000000014</v>
      </c>
      <c r="P6">
        <f t="shared" si="6"/>
        <v>1.1111111111111111E-3</v>
      </c>
      <c r="Q6">
        <f t="shared" ref="Q6:Q30" si="11">N6/(B6*100)</f>
        <v>1.25E-3</v>
      </c>
      <c r="R6">
        <f>O6/(B6*100)</f>
        <v>8.8888888888888969E-4</v>
      </c>
    </row>
    <row r="7" spans="1:18" ht="15.5" x14ac:dyDescent="0.35">
      <c r="A7" s="2">
        <v>6</v>
      </c>
      <c r="B7" s="2">
        <v>16</v>
      </c>
      <c r="C7">
        <f t="shared" si="0"/>
        <v>19</v>
      </c>
      <c r="D7">
        <f t="shared" si="2"/>
        <v>19</v>
      </c>
      <c r="E7">
        <f t="shared" si="7"/>
        <v>19.399999999999999</v>
      </c>
      <c r="F7">
        <f t="shared" si="1"/>
        <v>19.5</v>
      </c>
      <c r="G7">
        <f t="shared" si="3"/>
        <v>3</v>
      </c>
      <c r="H7">
        <f t="shared" si="4"/>
        <v>9</v>
      </c>
      <c r="I7">
        <f t="shared" si="8"/>
        <v>3</v>
      </c>
      <c r="J7">
        <f t="shared" si="9"/>
        <v>9</v>
      </c>
      <c r="K7">
        <f>E6-B6</f>
        <v>1.6000000000000014</v>
      </c>
      <c r="L7">
        <f>(K7)^2</f>
        <v>2.5600000000000045</v>
      </c>
      <c r="M7">
        <f t="shared" si="5"/>
        <v>3</v>
      </c>
      <c r="N7">
        <f t="shared" si="10"/>
        <v>3</v>
      </c>
      <c r="O7">
        <f t="shared" ref="O7:O31" si="12">ABS(E7-B7)</f>
        <v>3.3999999999999986</v>
      </c>
      <c r="P7">
        <f t="shared" si="6"/>
        <v>1.8749999999999999E-3</v>
      </c>
      <c r="Q7">
        <f t="shared" si="11"/>
        <v>1.8749999999999999E-3</v>
      </c>
      <c r="R7">
        <f t="shared" ref="R7:R30" si="13">O7/(B7*100)</f>
        <v>2.1249999999999993E-3</v>
      </c>
    </row>
    <row r="8" spans="1:18" ht="15.5" x14ac:dyDescent="0.35">
      <c r="A8" s="2">
        <v>7</v>
      </c>
      <c r="B8" s="2">
        <v>20</v>
      </c>
      <c r="C8">
        <f t="shared" si="0"/>
        <v>18</v>
      </c>
      <c r="D8">
        <f t="shared" si="2"/>
        <v>19.25</v>
      </c>
      <c r="E8">
        <f t="shared" si="7"/>
        <v>19.2</v>
      </c>
      <c r="F8">
        <f t="shared" si="1"/>
        <v>17.75</v>
      </c>
      <c r="G8">
        <f t="shared" si="3"/>
        <v>-2</v>
      </c>
      <c r="H8">
        <f t="shared" si="4"/>
        <v>4</v>
      </c>
      <c r="I8">
        <f t="shared" si="8"/>
        <v>-0.75</v>
      </c>
      <c r="J8">
        <f t="shared" si="9"/>
        <v>0.5625</v>
      </c>
      <c r="K8">
        <f t="shared" ref="K8:K30" si="14">E7-B7</f>
        <v>3.3999999999999986</v>
      </c>
      <c r="L8">
        <f t="shared" ref="L8:L30" si="15">(K8)^2</f>
        <v>11.55999999999999</v>
      </c>
      <c r="M8">
        <f t="shared" si="5"/>
        <v>2</v>
      </c>
      <c r="N8">
        <f t="shared" si="10"/>
        <v>0.75</v>
      </c>
      <c r="O8">
        <f t="shared" si="12"/>
        <v>0.80000000000000071</v>
      </c>
      <c r="P8">
        <f t="shared" si="6"/>
        <v>1E-3</v>
      </c>
      <c r="Q8">
        <f t="shared" si="11"/>
        <v>3.7500000000000001E-4</v>
      </c>
      <c r="R8">
        <f t="shared" si="13"/>
        <v>4.0000000000000034E-4</v>
      </c>
    </row>
    <row r="9" spans="1:18" ht="15.5" x14ac:dyDescent="0.35">
      <c r="A9" s="2">
        <v>8</v>
      </c>
      <c r="B9" s="2">
        <v>18</v>
      </c>
      <c r="C9">
        <f t="shared" si="0"/>
        <v>18</v>
      </c>
      <c r="D9">
        <f t="shared" si="2"/>
        <v>18</v>
      </c>
      <c r="E9">
        <f t="shared" si="7"/>
        <v>19</v>
      </c>
      <c r="F9">
        <f t="shared" si="1"/>
        <v>18.875</v>
      </c>
      <c r="G9">
        <f t="shared" si="3"/>
        <v>0</v>
      </c>
      <c r="H9">
        <f t="shared" si="4"/>
        <v>0</v>
      </c>
      <c r="I9">
        <f t="shared" si="8"/>
        <v>0</v>
      </c>
      <c r="J9">
        <f t="shared" si="9"/>
        <v>0</v>
      </c>
      <c r="K9">
        <f t="shared" si="14"/>
        <v>-0.80000000000000071</v>
      </c>
      <c r="L9">
        <f t="shared" si="15"/>
        <v>0.64000000000000112</v>
      </c>
      <c r="M9">
        <f t="shared" si="5"/>
        <v>0</v>
      </c>
      <c r="N9">
        <f t="shared" si="10"/>
        <v>0</v>
      </c>
      <c r="O9">
        <f t="shared" si="12"/>
        <v>1</v>
      </c>
      <c r="P9">
        <f t="shared" si="6"/>
        <v>0</v>
      </c>
      <c r="Q9">
        <f t="shared" si="11"/>
        <v>0</v>
      </c>
      <c r="R9">
        <f t="shared" si="13"/>
        <v>5.5555555555555556E-4</v>
      </c>
    </row>
    <row r="10" spans="1:18" ht="15.5" x14ac:dyDescent="0.35">
      <c r="A10" s="2">
        <v>9</v>
      </c>
      <c r="B10" s="2">
        <v>22</v>
      </c>
      <c r="C10">
        <f t="shared" si="0"/>
        <v>20</v>
      </c>
      <c r="D10">
        <f t="shared" si="2"/>
        <v>19</v>
      </c>
      <c r="E10">
        <f t="shared" si="7"/>
        <v>18.8</v>
      </c>
      <c r="F10">
        <f t="shared" si="1"/>
        <v>18.4375</v>
      </c>
      <c r="G10">
        <f t="shared" si="3"/>
        <v>-2</v>
      </c>
      <c r="H10">
        <f t="shared" si="4"/>
        <v>4</v>
      </c>
      <c r="I10">
        <f t="shared" si="8"/>
        <v>-3</v>
      </c>
      <c r="J10">
        <f t="shared" si="9"/>
        <v>9</v>
      </c>
      <c r="K10">
        <f t="shared" si="14"/>
        <v>1</v>
      </c>
      <c r="L10">
        <f t="shared" si="15"/>
        <v>1</v>
      </c>
      <c r="M10">
        <f t="shared" si="5"/>
        <v>2</v>
      </c>
      <c r="N10">
        <f t="shared" si="10"/>
        <v>3</v>
      </c>
      <c r="O10">
        <f t="shared" si="12"/>
        <v>3.1999999999999993</v>
      </c>
      <c r="P10">
        <f t="shared" si="6"/>
        <v>9.0909090909090909E-4</v>
      </c>
      <c r="Q10">
        <f t="shared" si="11"/>
        <v>1.3636363636363637E-3</v>
      </c>
      <c r="R10">
        <f t="shared" si="13"/>
        <v>1.4545454545454542E-3</v>
      </c>
    </row>
    <row r="11" spans="1:18" ht="15.5" x14ac:dyDescent="0.35">
      <c r="A11" s="2">
        <v>10</v>
      </c>
      <c r="B11" s="2">
        <v>20</v>
      </c>
      <c r="C11">
        <f t="shared" si="0"/>
        <v>20</v>
      </c>
      <c r="D11">
        <f t="shared" si="2"/>
        <v>20</v>
      </c>
      <c r="E11">
        <f t="shared" si="7"/>
        <v>19.2</v>
      </c>
      <c r="F11">
        <f t="shared" si="1"/>
        <v>20.21875</v>
      </c>
      <c r="G11">
        <f t="shared" si="3"/>
        <v>0</v>
      </c>
      <c r="H11">
        <f t="shared" si="4"/>
        <v>0</v>
      </c>
      <c r="I11">
        <f t="shared" si="8"/>
        <v>0</v>
      </c>
      <c r="J11">
        <f t="shared" si="9"/>
        <v>0</v>
      </c>
      <c r="K11">
        <f t="shared" si="14"/>
        <v>-3.1999999999999993</v>
      </c>
      <c r="L11">
        <f t="shared" si="15"/>
        <v>10.239999999999995</v>
      </c>
      <c r="M11">
        <f t="shared" si="5"/>
        <v>0</v>
      </c>
      <c r="N11">
        <f t="shared" si="10"/>
        <v>0</v>
      </c>
      <c r="O11">
        <f t="shared" si="12"/>
        <v>0.80000000000000071</v>
      </c>
      <c r="P11">
        <f t="shared" si="6"/>
        <v>0</v>
      </c>
      <c r="Q11">
        <f t="shared" si="11"/>
        <v>0</v>
      </c>
      <c r="R11">
        <f t="shared" si="13"/>
        <v>4.0000000000000034E-4</v>
      </c>
    </row>
    <row r="12" spans="1:18" ht="15.5" x14ac:dyDescent="0.35">
      <c r="A12" s="2">
        <v>11</v>
      </c>
      <c r="B12" s="2">
        <v>15</v>
      </c>
      <c r="C12">
        <f t="shared" si="0"/>
        <v>19</v>
      </c>
      <c r="D12">
        <f t="shared" si="2"/>
        <v>18.75</v>
      </c>
      <c r="E12">
        <f t="shared" si="7"/>
        <v>19</v>
      </c>
      <c r="F12">
        <f t="shared" si="1"/>
        <v>20.109375</v>
      </c>
      <c r="G12">
        <f t="shared" si="3"/>
        <v>4</v>
      </c>
      <c r="H12">
        <f t="shared" si="4"/>
        <v>16</v>
      </c>
      <c r="I12">
        <f t="shared" si="8"/>
        <v>3.75</v>
      </c>
      <c r="J12">
        <f t="shared" si="9"/>
        <v>14.0625</v>
      </c>
      <c r="K12">
        <f t="shared" si="14"/>
        <v>-0.80000000000000071</v>
      </c>
      <c r="L12">
        <f t="shared" si="15"/>
        <v>0.64000000000000112</v>
      </c>
      <c r="M12">
        <f t="shared" si="5"/>
        <v>4</v>
      </c>
      <c r="N12">
        <f t="shared" si="10"/>
        <v>3.75</v>
      </c>
      <c r="O12">
        <f t="shared" si="12"/>
        <v>4</v>
      </c>
      <c r="P12">
        <f t="shared" si="6"/>
        <v>2.6666666666666666E-3</v>
      </c>
      <c r="Q12">
        <f t="shared" si="11"/>
        <v>2.5000000000000001E-3</v>
      </c>
      <c r="R12">
        <f t="shared" si="13"/>
        <v>2.6666666666666666E-3</v>
      </c>
    </row>
    <row r="13" spans="1:18" ht="15.5" x14ac:dyDescent="0.35">
      <c r="A13" s="2">
        <v>12</v>
      </c>
      <c r="B13" s="2">
        <v>20</v>
      </c>
      <c r="C13">
        <f t="shared" si="0"/>
        <v>18.333333333333332</v>
      </c>
      <c r="D13">
        <f t="shared" si="2"/>
        <v>19.25</v>
      </c>
      <c r="E13">
        <f t="shared" si="7"/>
        <v>19</v>
      </c>
      <c r="F13">
        <f t="shared" si="1"/>
        <v>17.5546875</v>
      </c>
      <c r="G13">
        <f t="shared" si="3"/>
        <v>-1.6666666666666679</v>
      </c>
      <c r="H13">
        <f t="shared" si="4"/>
        <v>2.7777777777777817</v>
      </c>
      <c r="I13">
        <f t="shared" si="8"/>
        <v>-0.75</v>
      </c>
      <c r="J13">
        <f t="shared" si="9"/>
        <v>0.5625</v>
      </c>
      <c r="K13">
        <f t="shared" si="14"/>
        <v>4</v>
      </c>
      <c r="L13">
        <f t="shared" si="15"/>
        <v>16</v>
      </c>
      <c r="M13">
        <f t="shared" si="5"/>
        <v>1.6666666666666679</v>
      </c>
      <c r="N13">
        <f t="shared" si="10"/>
        <v>0.75</v>
      </c>
      <c r="O13">
        <f t="shared" si="12"/>
        <v>1</v>
      </c>
      <c r="P13">
        <f t="shared" si="6"/>
        <v>8.3333333333333393E-4</v>
      </c>
      <c r="Q13">
        <f t="shared" si="11"/>
        <v>3.7500000000000001E-4</v>
      </c>
      <c r="R13">
        <f t="shared" si="13"/>
        <v>5.0000000000000001E-4</v>
      </c>
    </row>
    <row r="14" spans="1:18" ht="15.5" x14ac:dyDescent="0.35">
      <c r="A14" s="2">
        <v>13</v>
      </c>
      <c r="B14" s="2">
        <v>20</v>
      </c>
      <c r="C14">
        <f t="shared" si="0"/>
        <v>18.333333333333332</v>
      </c>
      <c r="D14">
        <f t="shared" si="2"/>
        <v>18.75</v>
      </c>
      <c r="E14">
        <f t="shared" si="7"/>
        <v>19.399999999999999</v>
      </c>
      <c r="F14">
        <f t="shared" si="1"/>
        <v>18.77734375</v>
      </c>
      <c r="G14">
        <f t="shared" si="3"/>
        <v>-1.6666666666666679</v>
      </c>
      <c r="H14">
        <f t="shared" si="4"/>
        <v>2.7777777777777817</v>
      </c>
      <c r="I14">
        <f t="shared" si="8"/>
        <v>-1.25</v>
      </c>
      <c r="J14">
        <f t="shared" si="9"/>
        <v>1.5625</v>
      </c>
      <c r="K14">
        <f t="shared" si="14"/>
        <v>-1</v>
      </c>
      <c r="L14">
        <f t="shared" si="15"/>
        <v>1</v>
      </c>
      <c r="M14">
        <f t="shared" si="5"/>
        <v>1.6666666666666679</v>
      </c>
      <c r="N14">
        <f t="shared" si="10"/>
        <v>1.25</v>
      </c>
      <c r="O14">
        <f t="shared" si="12"/>
        <v>0.60000000000000142</v>
      </c>
      <c r="P14">
        <f t="shared" si="6"/>
        <v>8.3333333333333393E-4</v>
      </c>
      <c r="Q14">
        <f t="shared" si="11"/>
        <v>6.2500000000000001E-4</v>
      </c>
      <c r="R14">
        <f t="shared" si="13"/>
        <v>3.0000000000000073E-4</v>
      </c>
    </row>
    <row r="15" spans="1:18" ht="15.5" x14ac:dyDescent="0.35">
      <c r="A15" s="2">
        <v>14</v>
      </c>
      <c r="B15" s="2">
        <v>17</v>
      </c>
      <c r="C15">
        <f t="shared" si="0"/>
        <v>19</v>
      </c>
      <c r="D15">
        <f t="shared" si="2"/>
        <v>18</v>
      </c>
      <c r="E15">
        <f t="shared" si="7"/>
        <v>18.399999999999999</v>
      </c>
      <c r="F15">
        <f t="shared" si="1"/>
        <v>19.388671875</v>
      </c>
      <c r="G15">
        <f t="shared" si="3"/>
        <v>2</v>
      </c>
      <c r="H15">
        <f t="shared" si="4"/>
        <v>4</v>
      </c>
      <c r="I15">
        <f t="shared" si="8"/>
        <v>1</v>
      </c>
      <c r="J15">
        <f t="shared" si="9"/>
        <v>1</v>
      </c>
      <c r="K15">
        <f t="shared" si="14"/>
        <v>-0.60000000000000142</v>
      </c>
      <c r="L15">
        <f t="shared" si="15"/>
        <v>0.36000000000000171</v>
      </c>
      <c r="M15">
        <f t="shared" si="5"/>
        <v>2</v>
      </c>
      <c r="N15">
        <f t="shared" si="10"/>
        <v>1</v>
      </c>
      <c r="O15">
        <f t="shared" si="12"/>
        <v>1.3999999999999986</v>
      </c>
      <c r="P15">
        <f t="shared" si="6"/>
        <v>1.176470588235294E-3</v>
      </c>
      <c r="Q15">
        <f t="shared" si="11"/>
        <v>5.8823529411764701E-4</v>
      </c>
      <c r="R15">
        <f t="shared" si="13"/>
        <v>8.2352941176470505E-4</v>
      </c>
    </row>
    <row r="16" spans="1:18" ht="15.5" x14ac:dyDescent="0.35">
      <c r="A16" s="2">
        <v>15</v>
      </c>
      <c r="B16" s="2">
        <v>24</v>
      </c>
      <c r="C16">
        <f t="shared" si="0"/>
        <v>20.333333333333332</v>
      </c>
      <c r="D16">
        <f t="shared" si="2"/>
        <v>20.25</v>
      </c>
      <c r="E16">
        <f t="shared" si="7"/>
        <v>19.2</v>
      </c>
      <c r="F16">
        <f t="shared" si="1"/>
        <v>18.1943359375</v>
      </c>
      <c r="G16">
        <f t="shared" si="3"/>
        <v>-3.6666666666666679</v>
      </c>
      <c r="H16">
        <f t="shared" si="4"/>
        <v>13.444444444444454</v>
      </c>
      <c r="I16">
        <f t="shared" si="8"/>
        <v>-3.75</v>
      </c>
      <c r="J16">
        <f t="shared" si="9"/>
        <v>14.0625</v>
      </c>
      <c r="K16">
        <f t="shared" si="14"/>
        <v>1.3999999999999986</v>
      </c>
      <c r="L16">
        <f t="shared" si="15"/>
        <v>1.959999999999996</v>
      </c>
      <c r="M16">
        <f t="shared" si="5"/>
        <v>3.6666666666666679</v>
      </c>
      <c r="N16">
        <f t="shared" si="10"/>
        <v>3.75</v>
      </c>
      <c r="O16">
        <f t="shared" si="12"/>
        <v>4.8000000000000007</v>
      </c>
      <c r="P16">
        <f t="shared" si="6"/>
        <v>1.5277777777777783E-3</v>
      </c>
      <c r="Q16">
        <f t="shared" si="11"/>
        <v>1.5625000000000001E-3</v>
      </c>
      <c r="R16">
        <f t="shared" si="13"/>
        <v>2.0000000000000005E-3</v>
      </c>
    </row>
    <row r="17" spans="1:18" ht="15.5" x14ac:dyDescent="0.35">
      <c r="A17" s="2">
        <v>16</v>
      </c>
      <c r="B17" s="2">
        <v>21</v>
      </c>
      <c r="C17">
        <f t="shared" si="0"/>
        <v>20.666666666666668</v>
      </c>
      <c r="D17">
        <f t="shared" si="2"/>
        <v>20.5</v>
      </c>
      <c r="E17">
        <f t="shared" si="7"/>
        <v>20.399999999999999</v>
      </c>
      <c r="F17">
        <f t="shared" si="1"/>
        <v>21.09716796875</v>
      </c>
      <c r="G17">
        <f t="shared" si="3"/>
        <v>-0.33333333333333215</v>
      </c>
      <c r="H17">
        <f t="shared" si="4"/>
        <v>0.11111111111111033</v>
      </c>
      <c r="I17">
        <f t="shared" si="8"/>
        <v>-0.5</v>
      </c>
      <c r="J17">
        <f t="shared" si="9"/>
        <v>0.25</v>
      </c>
      <c r="K17">
        <f t="shared" si="14"/>
        <v>-4.8000000000000007</v>
      </c>
      <c r="L17">
        <f t="shared" si="15"/>
        <v>23.040000000000006</v>
      </c>
      <c r="M17">
        <f t="shared" si="5"/>
        <v>0.33333333333333215</v>
      </c>
      <c r="N17">
        <f t="shared" si="10"/>
        <v>0.5</v>
      </c>
      <c r="O17">
        <f t="shared" si="12"/>
        <v>0.60000000000000142</v>
      </c>
      <c r="P17">
        <f t="shared" si="6"/>
        <v>1.5873015873015816E-4</v>
      </c>
      <c r="Q17">
        <f t="shared" si="11"/>
        <v>2.380952380952381E-4</v>
      </c>
      <c r="R17">
        <f t="shared" si="13"/>
        <v>2.8571428571428639E-4</v>
      </c>
    </row>
    <row r="18" spans="1:18" ht="15.5" x14ac:dyDescent="0.35">
      <c r="A18" s="2">
        <v>17</v>
      </c>
      <c r="B18" s="2">
        <v>22</v>
      </c>
      <c r="C18">
        <f t="shared" si="0"/>
        <v>22.333333333333332</v>
      </c>
      <c r="D18">
        <f t="shared" si="2"/>
        <v>21</v>
      </c>
      <c r="E18">
        <f t="shared" si="7"/>
        <v>20.8</v>
      </c>
      <c r="F18">
        <f t="shared" si="1"/>
        <v>21.048583984375</v>
      </c>
      <c r="G18">
        <f t="shared" si="3"/>
        <v>0.33333333333333215</v>
      </c>
      <c r="H18">
        <f t="shared" si="4"/>
        <v>0.11111111111111033</v>
      </c>
      <c r="I18">
        <f t="shared" si="8"/>
        <v>-1</v>
      </c>
      <c r="J18">
        <f t="shared" si="9"/>
        <v>1</v>
      </c>
      <c r="K18">
        <f t="shared" si="14"/>
        <v>-0.60000000000000142</v>
      </c>
      <c r="L18">
        <f t="shared" si="15"/>
        <v>0.36000000000000171</v>
      </c>
      <c r="M18">
        <f t="shared" si="5"/>
        <v>0.33333333333333215</v>
      </c>
      <c r="N18">
        <f t="shared" si="10"/>
        <v>1</v>
      </c>
      <c r="O18">
        <f t="shared" si="12"/>
        <v>1.1999999999999993</v>
      </c>
      <c r="P18">
        <f t="shared" si="6"/>
        <v>1.5151515151515097E-4</v>
      </c>
      <c r="Q18">
        <f t="shared" si="11"/>
        <v>4.5454545454545455E-4</v>
      </c>
      <c r="R18">
        <f t="shared" si="13"/>
        <v>5.4545454545454515E-4</v>
      </c>
    </row>
    <row r="19" spans="1:18" ht="15.5" x14ac:dyDescent="0.35">
      <c r="A19" s="2">
        <v>18</v>
      </c>
      <c r="B19" s="2">
        <v>17</v>
      </c>
      <c r="C19">
        <f t="shared" si="0"/>
        <v>20</v>
      </c>
      <c r="D19">
        <f t="shared" si="2"/>
        <v>21</v>
      </c>
      <c r="E19">
        <f t="shared" si="7"/>
        <v>20.2</v>
      </c>
      <c r="F19">
        <f t="shared" si="1"/>
        <v>21.5242919921875</v>
      </c>
      <c r="G19">
        <f t="shared" si="3"/>
        <v>3</v>
      </c>
      <c r="H19">
        <f t="shared" si="4"/>
        <v>9</v>
      </c>
      <c r="I19">
        <f t="shared" si="8"/>
        <v>4</v>
      </c>
      <c r="J19">
        <f t="shared" si="9"/>
        <v>16</v>
      </c>
      <c r="K19">
        <f t="shared" si="14"/>
        <v>-1.1999999999999993</v>
      </c>
      <c r="L19">
        <f t="shared" si="15"/>
        <v>1.4399999999999984</v>
      </c>
      <c r="M19">
        <f t="shared" si="5"/>
        <v>3</v>
      </c>
      <c r="N19">
        <f t="shared" si="10"/>
        <v>4</v>
      </c>
      <c r="O19">
        <f t="shared" si="12"/>
        <v>3.1999999999999993</v>
      </c>
      <c r="P19">
        <f t="shared" si="6"/>
        <v>1.7647058823529412E-3</v>
      </c>
      <c r="Q19">
        <f t="shared" si="11"/>
        <v>2.352941176470588E-3</v>
      </c>
      <c r="R19">
        <f t="shared" si="13"/>
        <v>1.8823529411764702E-3</v>
      </c>
    </row>
    <row r="20" spans="1:18" ht="15.5" x14ac:dyDescent="0.35">
      <c r="A20" s="2">
        <v>19</v>
      </c>
      <c r="B20" s="2">
        <v>24</v>
      </c>
      <c r="C20">
        <f t="shared" si="0"/>
        <v>21</v>
      </c>
      <c r="D20">
        <f t="shared" si="2"/>
        <v>21</v>
      </c>
      <c r="E20">
        <f t="shared" si="7"/>
        <v>21.6</v>
      </c>
      <c r="F20">
        <f t="shared" si="1"/>
        <v>19.26214599609375</v>
      </c>
      <c r="G20">
        <f t="shared" si="3"/>
        <v>-3</v>
      </c>
      <c r="H20">
        <f t="shared" si="4"/>
        <v>9</v>
      </c>
      <c r="I20">
        <f t="shared" si="8"/>
        <v>-3</v>
      </c>
      <c r="J20">
        <f t="shared" si="9"/>
        <v>9</v>
      </c>
      <c r="K20">
        <f t="shared" si="14"/>
        <v>3.1999999999999993</v>
      </c>
      <c r="L20">
        <f t="shared" si="15"/>
        <v>10.239999999999995</v>
      </c>
      <c r="M20">
        <f t="shared" si="5"/>
        <v>3</v>
      </c>
      <c r="N20">
        <f t="shared" si="10"/>
        <v>3</v>
      </c>
      <c r="O20">
        <f t="shared" si="12"/>
        <v>2.3999999999999986</v>
      </c>
      <c r="P20">
        <f t="shared" si="6"/>
        <v>1.25E-3</v>
      </c>
      <c r="Q20">
        <f t="shared" si="11"/>
        <v>1.25E-3</v>
      </c>
      <c r="R20">
        <f t="shared" si="13"/>
        <v>9.9999999999999937E-4</v>
      </c>
    </row>
    <row r="21" spans="1:18" ht="15.5" x14ac:dyDescent="0.35">
      <c r="A21" s="2">
        <v>20</v>
      </c>
      <c r="B21" s="2">
        <v>23</v>
      </c>
      <c r="C21">
        <f t="shared" si="0"/>
        <v>21.333333333333332</v>
      </c>
      <c r="D21">
        <f t="shared" si="2"/>
        <v>21.5</v>
      </c>
      <c r="E21">
        <f t="shared" si="7"/>
        <v>21.4</v>
      </c>
      <c r="F21">
        <f t="shared" si="1"/>
        <v>21.631072998046875</v>
      </c>
      <c r="G21">
        <f t="shared" si="3"/>
        <v>-1.6666666666666679</v>
      </c>
      <c r="H21">
        <f t="shared" si="4"/>
        <v>2.7777777777777817</v>
      </c>
      <c r="I21">
        <f t="shared" si="8"/>
        <v>-1.5</v>
      </c>
      <c r="J21">
        <f t="shared" si="9"/>
        <v>2.25</v>
      </c>
      <c r="K21">
        <f t="shared" si="14"/>
        <v>-2.3999999999999986</v>
      </c>
      <c r="L21">
        <f t="shared" si="15"/>
        <v>5.7599999999999936</v>
      </c>
      <c r="M21">
        <f t="shared" si="5"/>
        <v>1.6666666666666679</v>
      </c>
      <c r="N21">
        <f t="shared" si="10"/>
        <v>1.5</v>
      </c>
      <c r="O21">
        <f t="shared" si="12"/>
        <v>1.6000000000000014</v>
      </c>
      <c r="P21">
        <f t="shared" si="6"/>
        <v>7.2463768115942084E-4</v>
      </c>
      <c r="Q21">
        <f t="shared" si="11"/>
        <v>6.5217391304347831E-4</v>
      </c>
      <c r="R21">
        <f t="shared" si="13"/>
        <v>6.9565217391304407E-4</v>
      </c>
    </row>
    <row r="22" spans="1:18" ht="15.5" x14ac:dyDescent="0.35">
      <c r="A22" s="2">
        <v>21</v>
      </c>
      <c r="B22" s="2">
        <v>26</v>
      </c>
      <c r="C22">
        <f t="shared" si="0"/>
        <v>24.333333333333332</v>
      </c>
      <c r="D22">
        <f t="shared" si="2"/>
        <v>22.5</v>
      </c>
      <c r="E22">
        <f t="shared" si="7"/>
        <v>22.4</v>
      </c>
      <c r="F22">
        <f t="shared" si="1"/>
        <v>22.315536499023438</v>
      </c>
      <c r="G22">
        <f t="shared" si="3"/>
        <v>-1.6666666666666679</v>
      </c>
      <c r="H22">
        <f t="shared" si="4"/>
        <v>2.7777777777777817</v>
      </c>
      <c r="I22">
        <f t="shared" si="8"/>
        <v>-3.5</v>
      </c>
      <c r="J22">
        <f t="shared" si="9"/>
        <v>12.25</v>
      </c>
      <c r="K22">
        <f t="shared" si="14"/>
        <v>-1.6000000000000014</v>
      </c>
      <c r="L22">
        <f t="shared" si="15"/>
        <v>2.5600000000000045</v>
      </c>
      <c r="M22">
        <f t="shared" si="5"/>
        <v>1.6666666666666679</v>
      </c>
      <c r="N22">
        <f t="shared" si="10"/>
        <v>3.5</v>
      </c>
      <c r="O22">
        <f t="shared" si="12"/>
        <v>3.6000000000000014</v>
      </c>
      <c r="P22">
        <f t="shared" si="6"/>
        <v>6.4102564102564146E-4</v>
      </c>
      <c r="Q22">
        <f t="shared" si="11"/>
        <v>1.3461538461538461E-3</v>
      </c>
      <c r="R22">
        <f t="shared" si="13"/>
        <v>1.3846153846153852E-3</v>
      </c>
    </row>
    <row r="23" spans="1:18" ht="15.5" x14ac:dyDescent="0.35">
      <c r="A23" s="2">
        <v>22</v>
      </c>
      <c r="B23" s="2">
        <v>23</v>
      </c>
      <c r="C23">
        <f t="shared" si="0"/>
        <v>24</v>
      </c>
      <c r="D23">
        <f t="shared" si="2"/>
        <v>24</v>
      </c>
      <c r="E23">
        <f t="shared" si="7"/>
        <v>22.6</v>
      </c>
      <c r="F23">
        <f t="shared" si="1"/>
        <v>24.157768249511719</v>
      </c>
      <c r="G23">
        <f t="shared" si="3"/>
        <v>1</v>
      </c>
      <c r="H23">
        <f t="shared" si="4"/>
        <v>1</v>
      </c>
      <c r="I23">
        <f t="shared" si="8"/>
        <v>1</v>
      </c>
      <c r="J23">
        <f t="shared" si="9"/>
        <v>1</v>
      </c>
      <c r="K23">
        <f t="shared" si="14"/>
        <v>-3.6000000000000014</v>
      </c>
      <c r="L23">
        <f t="shared" si="15"/>
        <v>12.96000000000001</v>
      </c>
      <c r="M23">
        <f t="shared" si="5"/>
        <v>1</v>
      </c>
      <c r="N23">
        <f t="shared" si="10"/>
        <v>1</v>
      </c>
      <c r="O23">
        <f t="shared" si="12"/>
        <v>0.39999999999999858</v>
      </c>
      <c r="P23">
        <f t="shared" si="6"/>
        <v>4.3478260869565219E-4</v>
      </c>
      <c r="Q23">
        <f t="shared" si="11"/>
        <v>4.3478260869565219E-4</v>
      </c>
      <c r="R23">
        <f t="shared" si="13"/>
        <v>1.7391304347826026E-4</v>
      </c>
    </row>
    <row r="24" spans="1:18" ht="15.5" x14ac:dyDescent="0.35">
      <c r="A24" s="2">
        <v>23</v>
      </c>
      <c r="B24" s="2">
        <v>23</v>
      </c>
      <c r="C24">
        <f t="shared" si="0"/>
        <v>24</v>
      </c>
      <c r="D24">
        <f t="shared" si="2"/>
        <v>23.75</v>
      </c>
      <c r="E24">
        <f t="shared" si="7"/>
        <v>23.8</v>
      </c>
      <c r="F24">
        <f t="shared" si="1"/>
        <v>23.578884124755859</v>
      </c>
      <c r="G24">
        <f t="shared" si="3"/>
        <v>1</v>
      </c>
      <c r="H24">
        <f t="shared" si="4"/>
        <v>1</v>
      </c>
      <c r="I24">
        <f t="shared" si="8"/>
        <v>0.75</v>
      </c>
      <c r="J24">
        <f t="shared" si="9"/>
        <v>0.5625</v>
      </c>
      <c r="K24">
        <f t="shared" si="14"/>
        <v>-0.39999999999999858</v>
      </c>
      <c r="L24">
        <f t="shared" si="15"/>
        <v>0.15999999999999887</v>
      </c>
      <c r="M24">
        <f t="shared" si="5"/>
        <v>1</v>
      </c>
      <c r="N24">
        <f t="shared" si="10"/>
        <v>0.75</v>
      </c>
      <c r="O24">
        <f t="shared" si="12"/>
        <v>0.80000000000000071</v>
      </c>
      <c r="P24">
        <f t="shared" si="6"/>
        <v>4.3478260869565219E-4</v>
      </c>
      <c r="Q24">
        <f t="shared" si="11"/>
        <v>3.2608695652173916E-4</v>
      </c>
      <c r="R24">
        <f t="shared" si="13"/>
        <v>3.4782608695652203E-4</v>
      </c>
    </row>
    <row r="25" spans="1:18" ht="15.5" x14ac:dyDescent="0.35">
      <c r="A25" s="2">
        <v>24</v>
      </c>
      <c r="B25" s="2">
        <v>24</v>
      </c>
      <c r="C25">
        <f t="shared" si="0"/>
        <v>23.333333333333332</v>
      </c>
      <c r="D25">
        <f t="shared" si="2"/>
        <v>24</v>
      </c>
      <c r="E25">
        <f t="shared" si="7"/>
        <v>23.8</v>
      </c>
      <c r="F25">
        <f t="shared" si="1"/>
        <v>23.28944206237793</v>
      </c>
      <c r="G25">
        <f t="shared" si="3"/>
        <v>-0.66666666666666785</v>
      </c>
      <c r="H25">
        <f t="shared" si="4"/>
        <v>0.44444444444444603</v>
      </c>
      <c r="I25">
        <f t="shared" si="8"/>
        <v>0</v>
      </c>
      <c r="J25">
        <f t="shared" si="9"/>
        <v>0</v>
      </c>
      <c r="K25">
        <f t="shared" si="14"/>
        <v>0.80000000000000071</v>
      </c>
      <c r="L25">
        <f t="shared" si="15"/>
        <v>0.64000000000000112</v>
      </c>
      <c r="M25">
        <f t="shared" si="5"/>
        <v>0.66666666666666785</v>
      </c>
      <c r="N25">
        <f t="shared" si="10"/>
        <v>0</v>
      </c>
      <c r="O25">
        <f t="shared" si="12"/>
        <v>0.19999999999999929</v>
      </c>
      <c r="P25">
        <f t="shared" si="6"/>
        <v>2.7777777777777827E-4</v>
      </c>
      <c r="Q25">
        <f t="shared" si="11"/>
        <v>0</v>
      </c>
      <c r="R25">
        <f t="shared" si="13"/>
        <v>8.3333333333333032E-5</v>
      </c>
    </row>
    <row r="26" spans="1:18" ht="15.5" x14ac:dyDescent="0.35">
      <c r="A26" s="2">
        <v>25</v>
      </c>
      <c r="B26" s="2">
        <v>20</v>
      </c>
      <c r="C26">
        <f t="shared" si="0"/>
        <v>22.333333333333332</v>
      </c>
      <c r="D26">
        <f t="shared" si="2"/>
        <v>22.5</v>
      </c>
      <c r="E26">
        <f t="shared" si="7"/>
        <v>23.2</v>
      </c>
      <c r="F26">
        <f t="shared" si="1"/>
        <v>23.644721031188965</v>
      </c>
      <c r="G26">
        <f t="shared" si="3"/>
        <v>2.3333333333333321</v>
      </c>
      <c r="H26">
        <f t="shared" si="4"/>
        <v>5.4444444444444393</v>
      </c>
      <c r="I26">
        <f t="shared" si="8"/>
        <v>2.5</v>
      </c>
      <c r="J26">
        <f t="shared" si="9"/>
        <v>6.25</v>
      </c>
      <c r="K26">
        <f t="shared" si="14"/>
        <v>-0.19999999999999929</v>
      </c>
      <c r="L26">
        <f t="shared" si="15"/>
        <v>3.9999999999999716E-2</v>
      </c>
      <c r="M26">
        <f t="shared" si="5"/>
        <v>2.3333333333333321</v>
      </c>
      <c r="N26">
        <f t="shared" si="10"/>
        <v>2.5</v>
      </c>
      <c r="O26">
        <f t="shared" si="12"/>
        <v>3.1999999999999993</v>
      </c>
      <c r="P26">
        <f t="shared" si="6"/>
        <v>1.1666666666666661E-3</v>
      </c>
      <c r="Q26">
        <f t="shared" si="11"/>
        <v>1.25E-3</v>
      </c>
      <c r="R26">
        <f t="shared" si="13"/>
        <v>1.5999999999999996E-3</v>
      </c>
    </row>
    <row r="27" spans="1:18" ht="15.5" x14ac:dyDescent="0.35">
      <c r="A27" s="2">
        <v>26</v>
      </c>
      <c r="B27" s="2">
        <v>20</v>
      </c>
      <c r="C27">
        <f t="shared" si="0"/>
        <v>21.333333333333332</v>
      </c>
      <c r="D27">
        <f t="shared" si="2"/>
        <v>21.75</v>
      </c>
      <c r="E27">
        <f t="shared" si="7"/>
        <v>22</v>
      </c>
      <c r="F27">
        <f t="shared" si="1"/>
        <v>21.822360515594482</v>
      </c>
      <c r="G27">
        <f t="shared" si="3"/>
        <v>1.3333333333333321</v>
      </c>
      <c r="H27">
        <f t="shared" si="4"/>
        <v>1.7777777777777746</v>
      </c>
      <c r="I27">
        <f t="shared" si="8"/>
        <v>1.75</v>
      </c>
      <c r="J27">
        <f t="shared" si="9"/>
        <v>3.0625</v>
      </c>
      <c r="K27">
        <f t="shared" si="14"/>
        <v>3.1999999999999993</v>
      </c>
      <c r="L27">
        <f t="shared" si="15"/>
        <v>10.239999999999995</v>
      </c>
      <c r="M27">
        <f t="shared" si="5"/>
        <v>1.3333333333333321</v>
      </c>
      <c r="N27">
        <f t="shared" si="10"/>
        <v>1.75</v>
      </c>
      <c r="O27">
        <f t="shared" si="12"/>
        <v>2</v>
      </c>
      <c r="P27">
        <f t="shared" si="6"/>
        <v>6.666666666666661E-4</v>
      </c>
      <c r="Q27">
        <f t="shared" si="11"/>
        <v>8.7500000000000002E-4</v>
      </c>
      <c r="R27">
        <f t="shared" si="13"/>
        <v>1E-3</v>
      </c>
    </row>
    <row r="28" spans="1:18" ht="15.5" x14ac:dyDescent="0.35">
      <c r="A28" s="2">
        <v>27</v>
      </c>
      <c r="B28" s="2">
        <v>15</v>
      </c>
      <c r="C28">
        <f t="shared" si="0"/>
        <v>18.333333333333332</v>
      </c>
      <c r="D28">
        <f t="shared" si="2"/>
        <v>19.75</v>
      </c>
      <c r="E28">
        <f t="shared" si="7"/>
        <v>20.399999999999999</v>
      </c>
      <c r="F28">
        <f t="shared" si="1"/>
        <v>20.911180257797241</v>
      </c>
      <c r="G28">
        <f t="shared" si="3"/>
        <v>3.3333333333333321</v>
      </c>
      <c r="H28">
        <f t="shared" si="4"/>
        <v>11.111111111111104</v>
      </c>
      <c r="I28">
        <f t="shared" si="8"/>
        <v>4.75</v>
      </c>
      <c r="J28">
        <f t="shared" si="9"/>
        <v>22.5625</v>
      </c>
      <c r="K28">
        <f t="shared" si="14"/>
        <v>2</v>
      </c>
      <c r="L28">
        <f t="shared" si="15"/>
        <v>4</v>
      </c>
      <c r="M28">
        <f t="shared" si="5"/>
        <v>3.3333333333333321</v>
      </c>
      <c r="N28">
        <f t="shared" si="10"/>
        <v>4.75</v>
      </c>
      <c r="O28">
        <f t="shared" si="12"/>
        <v>5.3999999999999986</v>
      </c>
      <c r="P28">
        <f t="shared" si="6"/>
        <v>2.2222222222222214E-3</v>
      </c>
      <c r="Q28">
        <f t="shared" si="11"/>
        <v>3.1666666666666666E-3</v>
      </c>
      <c r="R28">
        <f t="shared" si="13"/>
        <v>3.599999999999999E-3</v>
      </c>
    </row>
    <row r="29" spans="1:18" ht="15.5" x14ac:dyDescent="0.35">
      <c r="A29" s="2">
        <v>28</v>
      </c>
      <c r="B29" s="2">
        <v>20</v>
      </c>
      <c r="C29">
        <f t="shared" si="0"/>
        <v>18.333333333333332</v>
      </c>
      <c r="D29">
        <f t="shared" si="2"/>
        <v>18.75</v>
      </c>
      <c r="E29">
        <f t="shared" si="7"/>
        <v>19.8</v>
      </c>
      <c r="F29">
        <f t="shared" si="1"/>
        <v>17.955590128898621</v>
      </c>
      <c r="G29">
        <f t="shared" si="3"/>
        <v>-1.6666666666666679</v>
      </c>
      <c r="H29">
        <f t="shared" si="4"/>
        <v>2.7777777777777817</v>
      </c>
      <c r="I29">
        <f t="shared" si="8"/>
        <v>-1.25</v>
      </c>
      <c r="J29">
        <f t="shared" si="9"/>
        <v>1.5625</v>
      </c>
      <c r="K29">
        <f t="shared" si="14"/>
        <v>5.3999999999999986</v>
      </c>
      <c r="L29">
        <f t="shared" si="15"/>
        <v>29.159999999999986</v>
      </c>
      <c r="M29">
        <f t="shared" si="5"/>
        <v>1.6666666666666679</v>
      </c>
      <c r="N29">
        <f t="shared" si="10"/>
        <v>1.25</v>
      </c>
      <c r="O29">
        <f t="shared" si="12"/>
        <v>0.19999999999999929</v>
      </c>
      <c r="P29">
        <f>M29/(B29*100)</f>
        <v>8.3333333333333393E-4</v>
      </c>
      <c r="Q29">
        <f t="shared" si="11"/>
        <v>6.2500000000000001E-4</v>
      </c>
      <c r="R29">
        <f t="shared" si="13"/>
        <v>9.9999999999999639E-5</v>
      </c>
    </row>
    <row r="30" spans="1:18" ht="15.5" x14ac:dyDescent="0.35">
      <c r="A30" s="2">
        <v>29</v>
      </c>
      <c r="B30" s="2">
        <v>17</v>
      </c>
      <c r="C30">
        <f t="shared" si="0"/>
        <v>17.333333333333332</v>
      </c>
      <c r="D30">
        <f t="shared" si="2"/>
        <v>18</v>
      </c>
      <c r="E30">
        <f t="shared" si="7"/>
        <v>18.399999999999999</v>
      </c>
      <c r="F30">
        <f t="shared" si="1"/>
        <v>18.97779506444931</v>
      </c>
      <c r="G30">
        <f t="shared" si="3"/>
        <v>0.33333333333333215</v>
      </c>
      <c r="H30">
        <f t="shared" si="4"/>
        <v>0.11111111111111033</v>
      </c>
      <c r="I30">
        <f t="shared" si="8"/>
        <v>1</v>
      </c>
      <c r="J30">
        <f t="shared" si="9"/>
        <v>1</v>
      </c>
      <c r="K30">
        <f t="shared" si="14"/>
        <v>-0.19999999999999929</v>
      </c>
      <c r="L30">
        <f t="shared" si="15"/>
        <v>3.9999999999999716E-2</v>
      </c>
      <c r="M30">
        <f t="shared" si="5"/>
        <v>0.33333333333333215</v>
      </c>
      <c r="N30">
        <f t="shared" si="10"/>
        <v>1</v>
      </c>
      <c r="O30">
        <f t="shared" si="12"/>
        <v>1.3999999999999986</v>
      </c>
      <c r="P30">
        <f t="shared" si="6"/>
        <v>1.9607843137254833E-4</v>
      </c>
      <c r="Q30">
        <f t="shared" si="11"/>
        <v>5.8823529411764701E-4</v>
      </c>
      <c r="R30">
        <f t="shared" si="13"/>
        <v>8.2352941176470505E-4</v>
      </c>
    </row>
    <row r="31" spans="1:18" x14ac:dyDescent="0.35">
      <c r="A31" t="s">
        <v>22</v>
      </c>
      <c r="F31">
        <f>SUM(F3:F30)</f>
        <v>566.02220493555069</v>
      </c>
      <c r="H31">
        <f>SUM(H4:H30)</f>
        <v>111.44444444444447</v>
      </c>
      <c r="J31">
        <f>SUM(J5:J30)</f>
        <v>140.625</v>
      </c>
      <c r="L31">
        <f>SUM(L7:L30)</f>
        <v>146.59999999999997</v>
      </c>
      <c r="P31">
        <f>AVERAGE(P4:P30)</f>
        <v>8.7871384322790985E-4</v>
      </c>
      <c r="Q31">
        <f>AVERAGE(Q5:Q30)</f>
        <v>9.7609233223658787E-4</v>
      </c>
      <c r="R31">
        <f>AVERAGE(R6:R30)</f>
        <v>1.0254630873531131E-3</v>
      </c>
    </row>
    <row r="32" spans="1:18" x14ac:dyDescent="0.35">
      <c r="A32" t="s">
        <v>2</v>
      </c>
      <c r="C32">
        <f>H31/(COUNT(C4:C30))</f>
        <v>4.1275720164609062</v>
      </c>
      <c r="D32">
        <f>J31/(COUNT(D5:D30))</f>
        <v>5.4086538461538458</v>
      </c>
      <c r="E32">
        <f>L31/(COUNT(E6:E30))</f>
        <v>5.863999999999999</v>
      </c>
      <c r="F32">
        <f>F31/(COUNT(F3:F30))</f>
        <v>20.215078747698239</v>
      </c>
    </row>
    <row r="33" spans="1:6" x14ac:dyDescent="0.35">
      <c r="A33" t="s">
        <v>3</v>
      </c>
      <c r="C33">
        <f>SUMPRODUCT(M4:M31)/COUNT(M4:M31)</f>
        <v>1.6913580246913578</v>
      </c>
      <c r="D33">
        <f>SUMPRODUCT(N5:N31)/COUNT(N5:N31)</f>
        <v>1.8846153846153846</v>
      </c>
      <c r="E33">
        <f>SUMPRODUCT(O6:O31)/COUNT(O6:O31)</f>
        <v>1.9520000000000002</v>
      </c>
      <c r="F33">
        <f>SUMPRODUCT(F3:F30)/COUNT(F3:F30)</f>
        <v>20.215078747698239</v>
      </c>
    </row>
    <row r="34" spans="1:6" x14ac:dyDescent="0.35">
      <c r="A34" t="s">
        <v>4</v>
      </c>
      <c r="C34">
        <f>AVERAGE(P4:P30)</f>
        <v>8.7871384322790985E-4</v>
      </c>
      <c r="D34">
        <f>AVERAGE(Q5:Q30)</f>
        <v>9.7609233223658787E-4</v>
      </c>
      <c r="E34">
        <f>AVERAGE(R6:R30)</f>
        <v>1.0254630873531131E-3</v>
      </c>
      <c r="F34">
        <f>AVERAGE(F3:F30)</f>
        <v>20.215078747698239</v>
      </c>
    </row>
    <row r="35" spans="1:6" ht="15.5" x14ac:dyDescent="0.35">
      <c r="E35" s="2"/>
    </row>
    <row r="36" spans="1:6" ht="58" x14ac:dyDescent="0.35">
      <c r="A36" s="4" t="s">
        <v>21</v>
      </c>
      <c r="B36" s="4">
        <v>0.5</v>
      </c>
      <c r="C36" s="4"/>
      <c r="D3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Vanessa Pham</cp:lastModifiedBy>
  <dcterms:created xsi:type="dcterms:W3CDTF">2021-04-19T03:52:47Z</dcterms:created>
  <dcterms:modified xsi:type="dcterms:W3CDTF">2025-02-18T05:15:08Z</dcterms:modified>
</cp:coreProperties>
</file>