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4" Type="http://schemas.openxmlformats.org/officeDocument/2006/relationships/custom-properties" Target="docProps/custom.xml" /><Relationship Id="rId3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windowWidth="20430" windowHeight="5055" activeTab="3"/>
  </bookViews>
  <sheets>
    <sheet name="Global" sheetId="1" r:id="rId1"/>
    <sheet name="WebStrat_Automation" sheetId="2" r:id="rId2"/>
    <sheet name="WebStratUrl" sheetId="3" r:id="rId3"/>
    <sheet name="Login" sheetId="4" r:id="rId4"/>
    <sheet name="MedicalRN" sheetId="5" r:id="rId5"/>
  </sheets>
  <calcPr calcId="125725"/>
</workbook>
</file>

<file path=xl/sharedStrings.xml><?xml version="1.0" encoding="utf-8"?>
<sst xmlns="http://schemas.openxmlformats.org/spreadsheetml/2006/main" uniqueCount="82">
  <si>
    <t>Environments</t>
  </si>
  <si>
    <t>Webstrat_Urls</t>
  </si>
  <si>
    <t>UrlExecution</t>
  </si>
  <si>
    <t>Web.Strat DEV</t>
  </si>
  <si>
    <t>http://apsed1544/HSS/WebStrat/login.aspx</t>
  </si>
  <si>
    <t>N</t>
  </si>
  <si>
    <t>Web.Strat Test</t>
  </si>
  <si>
    <t>http://apset1004/HSS/WebStrat/login.aspx</t>
  </si>
  <si>
    <t>Y</t>
  </si>
  <si>
    <t>Web.Strat Staging</t>
  </si>
  <si>
    <t>http://webstratstg/HSS/WebStrat/login.aspx</t>
  </si>
  <si>
    <t>Web.Strat Staging - webes0398</t>
  </si>
  <si>
    <t>http://webes0398/Hss/WebStrat/login.aspx</t>
  </si>
  <si>
    <t>Web.Strat Staging - webes0399</t>
  </si>
  <si>
    <t>http://webes0399/Hss/WebStrat/login.aspx</t>
  </si>
  <si>
    <t>Web.Strat Production</t>
  </si>
  <si>
    <t>http://webstrat.uhc.com/HSS/WebStrat/login.aspx</t>
  </si>
  <si>
    <t>Web.Strat Production - webep0407</t>
  </si>
  <si>
    <t>http://webep0407/HSS/WebStrat/login.aspx</t>
  </si>
  <si>
    <t>Web.Strat Production - webep0408</t>
  </si>
  <si>
    <t>http://webep0408/HSS/WebStrat/login.aspx</t>
  </si>
  <si>
    <t>UserID</t>
  </si>
  <si>
    <t>Password</t>
  </si>
  <si>
    <t>LoginExecution</t>
  </si>
  <si>
    <t>ERC_WSD</t>
  </si>
  <si>
    <t>hss_PATDB</t>
  </si>
  <si>
    <t>MED_WSD</t>
  </si>
  <si>
    <t>hss_MEDDB</t>
  </si>
  <si>
    <t>PIC_WSD</t>
  </si>
  <si>
    <t>hss_PICDB</t>
  </si>
  <si>
    <t>MNRP_WSD</t>
  </si>
  <si>
    <t>hssMNRP1</t>
  </si>
  <si>
    <t>MedicalRecordNumber</t>
  </si>
  <si>
    <t>PatientType</t>
  </si>
  <si>
    <t>St1</t>
  </si>
  <si>
    <t>RC1</t>
  </si>
  <si>
    <t>Total1</t>
  </si>
  <si>
    <t>APC1</t>
  </si>
  <si>
    <t>Status</t>
  </si>
  <si>
    <t>DRG</t>
  </si>
  <si>
    <t>Base</t>
  </si>
  <si>
    <t>TotalReimbursement</t>
  </si>
  <si>
    <t>St2</t>
  </si>
  <si>
    <t>RC2</t>
  </si>
  <si>
    <t>Total2</t>
  </si>
  <si>
    <t>APC2</t>
  </si>
  <si>
    <t>St3</t>
  </si>
  <si>
    <t>RC3</t>
  </si>
  <si>
    <t>Total3</t>
  </si>
  <si>
    <t>APC3</t>
  </si>
  <si>
    <t>WS.V1804.HOPDP.1.0</t>
  </si>
  <si>
    <t>T</t>
  </si>
  <si>
    <t>Pass</t>
  </si>
  <si>
    <t/>
  </si>
  <si>
    <t>WS.V1804.HOPDP.2.0</t>
  </si>
  <si>
    <t>WS.V1804.HOPDP.3.0</t>
  </si>
  <si>
    <t>KN</t>
  </si>
  <si>
    <t>V</t>
  </si>
  <si>
    <t>WS.V1804.ONMPRF.4.0</t>
  </si>
  <si>
    <t>S</t>
  </si>
  <si>
    <t>WS.ASC.18Q2R1.1.1</t>
  </si>
  <si>
    <t>J8</t>
  </si>
  <si>
    <t>P3</t>
  </si>
  <si>
    <t>WS.ASC.18Q2R1.3.1</t>
  </si>
  <si>
    <t>K2</t>
  </si>
  <si>
    <t>WS.ASC.18Q2R1.4.1</t>
  </si>
  <si>
    <t>WS.APC.18Q2R1.1.1</t>
  </si>
  <si>
    <t>G</t>
  </si>
  <si>
    <t>WS.APC.18Q2R1.2.1</t>
  </si>
  <si>
    <t>WS.APC.18Q2R1.3.1</t>
  </si>
  <si>
    <t>K</t>
  </si>
  <si>
    <t>WS.APC.18Q2R1.4.1</t>
  </si>
  <si>
    <t>WS.APC.18Q2R1.5.1</t>
  </si>
  <si>
    <t>WS.APC.18Q2R1.6.1</t>
  </si>
  <si>
    <t>WS.APC.18Q2R1.7.1</t>
  </si>
  <si>
    <t>WS.APC.18Q2R1.8.1</t>
  </si>
  <si>
    <t>E1</t>
  </si>
  <si>
    <t>WS.DRG.18Q2R1.2.0</t>
  </si>
  <si>
    <t>WS.DRG.18Q2R1.4.0</t>
  </si>
  <si>
    <t>WS.NMPRF.18Q2R1.1.0</t>
  </si>
  <si>
    <t>WS.NMPRF.18Q2R1.2.0</t>
  </si>
  <si>
    <t>WS.V1804.APCF.3.0</t>
  </si>
</sst>
</file>

<file path=xl/styles.xml><?xml version="1.0" encoding="utf-8"?>
<styleSheet xmlns="http://schemas.openxmlformats.org/spreadsheetml/2006/main">
  <numFmts count="7">
    <numFmt numFmtId="0" formatCode="General"/>
    <numFmt numFmtId="84" formatCode="_(* #,##0.00_);\(* #,##0.00\);_(* &quot;-&quot;??_);_(@_)"/>
    <numFmt numFmtId="82" formatCode="_(* #,##0_);\(* #,##0\);_(* &quot;-&quot;_);_(@_)"/>
    <numFmt numFmtId="85" formatCode="_(&quot;$&quot;* #,##0.00_);\(&quot;$&quot;* #,##0.00\);_(&quot;$&quot;* &quot;-&quot;??_);_(@_)"/>
    <numFmt numFmtId="83" formatCode="_(&quot;$&quot;* #,##0_);\(&quot;$&quot;* #,##0\);_(&quot;$&quot;* &quot;-&quot;_);_(@_)"/>
    <numFmt numFmtId="9" formatCode="0%"/>
    <numFmt numFmtId="7" formatCode="&quot;$&quot;#,##0.00_);\(&quot;$&quot;#,##0.00\)"/>
  </numFmts>
  <fonts count="7">
    <font>
      <sz val="10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SansSerif"/>
    </font>
    <font>
      <sz val="11"/>
      <name val="Mic Shell Dlg"/>
    </font>
    <font>
      <sz val="11"/>
      <color indexed="8"/>
      <name val="Mic Shell Dlg"/>
    </font>
  </fonts>
  <fills count="3">
    <fill>
      <patternFill patternType="none"/>
    </fill>
    <fill>
      <patternFill patternType="gray125">
        <fgColor indexed="64"/>
        <bgColor indexed="64"/>
      </patternFill>
    </fill>
    <fill>
      <patternFill patternType="solid">
        <fgColor indexed="23"/>
        <bgColor indexed="1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32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84" fontId="1" fillId="0" borderId="0" applyAlignment="1" applyBorder="1" applyFont="1" applyFill="1" applyProtection="1"/>
    <xf numFmtId="82" fontId="1" fillId="0" borderId="0" applyAlignment="1" applyBorder="1" applyFont="1" applyFill="1" applyProtection="1"/>
    <xf numFmtId="85" fontId="1" fillId="0" borderId="0" applyAlignment="1" applyBorder="1" applyFont="1" applyFill="1" applyProtection="1"/>
    <xf numFmtId="83" fontId="1" fillId="0" borderId="0" applyAlignment="1" applyBorder="1" applyFont="1" applyFill="1" applyProtection="1"/>
    <xf numFmtId="9" fontId="1" fillId="0" borderId="0" applyAlignment="1" applyBorder="1" applyFont="1" applyFill="1" applyProtection="1"/>
    <xf numFmtId="0" fontId="5" fillId="0" borderId="0" applyBorder="1" applyFont="1" applyFill="1"/>
    <xf numFmtId="0" fontId="5" fillId="0" borderId="1" applyAlignment="1" applyBorder="1" applyFont="1" applyFill="1">
      <alignment wrapText="1" vertical="top"/>
    </xf>
    <xf numFmtId="0" fontId="5" fillId="2" borderId="1" applyAlignment="1" applyBorder="1" applyFont="1" applyFill="1">
      <alignment wrapText="1" vertical="top"/>
    </xf>
    <xf numFmtId="0" fontId="0" fillId="0" borderId="2" applyBorder="1"/>
    <xf numFmtId="0" fontId="5" fillId="0" borderId="2" applyBorder="1" applyFont="1" applyFill="1"/>
    <xf numFmtId="0" fontId="5" fillId="0" borderId="0" applyBorder="1" applyFont="1" applyFill="1"/>
    <xf numFmtId="0" fontId="5" fillId="0" borderId="1" applyBorder="1" applyFont="1" applyFill="1"/>
    <xf numFmtId="0" fontId="6" fillId="0" borderId="1" applyBorder="1" applyFont="1" applyFill="1"/>
    <xf numFmtId="0" fontId="0" fillId="0" borderId="2" applyBorder="1"/>
    <xf numFmtId="7" fontId="6" fillId="0" borderId="1" applyBorder="1" applyFont="1" applyNumberFormat="1" applyFill="1"/>
    <xf numFmtId="7" fontId="0" fillId="0" borderId="2" applyBorder="1" applyNumberFormat="1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5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4" Type="http://schemas.openxmlformats.org/officeDocument/2006/relationships/worksheet" Target="worksheets/sheet4.xml" /><Relationship Id="rId6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sheetViews>
    <sheetView topLeftCell="A1" workbookViewId="0">
      <selection activeCell="A20" sqref="A20:IV20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sheetViews>
    <sheetView topLeftCell="A1" workbookViewId="0">
      <selection activeCell="A20" sqref="A20:IV20"/>
    </sheetView>
  </sheetViews>
  <sheetFormatPr defaultColWidth="9.1484375" defaultRowHeight="12.75"/>
  <cols>
    <col min="1" max="256" width="9.1484375" customWidth="1" style="15"/>
  </cols>
  <sheetData>
    <row r="1" customHeight="1"/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/>
  <sheetViews>
    <sheetView topLeftCell="A1" workbookViewId="0">
      <selection activeCell="A20" sqref="A20:IV20"/>
    </sheetView>
  </sheetViews>
  <sheetFormatPr defaultColWidth="9.1484375" defaultRowHeight="12.75"/>
  <cols>
    <col min="1" max="1" width="30.125" customWidth="1" style="21"/>
    <col min="2" max="2" width="42.375" customWidth="1" style="21"/>
    <col min="3" max="3" width="25.125" customWidth="1" style="21"/>
    <col min="4" max="256" width="9.125" customWidth="1" style="21"/>
  </cols>
  <sheetData>
    <row r="1" customHeight="1">
      <c r="A1" s="21" t="s">
        <v>0</v>
      </c>
      <c r="B1" s="21" t="s">
        <v>1</v>
      </c>
      <c r="C1" s="21" t="s">
        <v>2</v>
      </c>
    </row>
    <row r="2" s="24" customFormat="1" ht="25.5" customHeight="1">
      <c r="A2" s="22" t="s">
        <v>3</v>
      </c>
      <c r="B2" s="22" t="s">
        <v>4</v>
      </c>
      <c r="C2" s="25" t="s">
        <v>5</v>
      </c>
    </row>
    <row r="3" s="24" customFormat="1" ht="25.5" customHeight="1">
      <c r="A3" s="22" t="s">
        <v>6</v>
      </c>
      <c r="B3" s="22" t="s">
        <v>7</v>
      </c>
      <c r="C3" s="25" t="s">
        <v>8</v>
      </c>
    </row>
    <row r="4" s="24" customFormat="1" ht="25.5" customHeight="1">
      <c r="A4" s="23" t="s">
        <v>9</v>
      </c>
      <c r="B4" s="23" t="s">
        <v>10</v>
      </c>
      <c r="C4" s="25" t="s">
        <v>5</v>
      </c>
    </row>
    <row r="5" s="24" customFormat="1" ht="25.5" customHeight="1">
      <c r="A5" s="22" t="s">
        <v>11</v>
      </c>
      <c r="B5" s="22" t="s">
        <v>12</v>
      </c>
      <c r="C5" s="25" t="s">
        <v>5</v>
      </c>
    </row>
    <row r="6" s="24" customFormat="1" ht="25.5" customHeight="1">
      <c r="A6" s="22" t="s">
        <v>13</v>
      </c>
      <c r="B6" s="22" t="s">
        <v>14</v>
      </c>
      <c r="C6" s="25" t="s">
        <v>5</v>
      </c>
    </row>
    <row r="7" s="24" customFormat="1" ht="25.5" customHeight="1">
      <c r="A7" s="23" t="s">
        <v>15</v>
      </c>
      <c r="B7" s="23" t="s">
        <v>16</v>
      </c>
      <c r="C7" s="25" t="s">
        <v>5</v>
      </c>
    </row>
    <row r="8" s="24" customFormat="1" ht="25.5" customHeight="1">
      <c r="A8" s="22" t="s">
        <v>17</v>
      </c>
      <c r="B8" s="22" t="s">
        <v>18</v>
      </c>
      <c r="C8" s="25" t="s">
        <v>5</v>
      </c>
    </row>
    <row r="9" s="24" customFormat="1" ht="25.5" customHeight="1">
      <c r="A9" s="22" t="s">
        <v>19</v>
      </c>
      <c r="B9" s="22" t="s">
        <v>20</v>
      </c>
      <c r="C9" s="25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/>
  <sheetViews>
    <sheetView tabSelected="1" topLeftCell="A1" workbookViewId="0">
      <selection activeCell="A20" sqref="A20:IV20"/>
    </sheetView>
  </sheetViews>
  <sheetFormatPr defaultColWidth="9.1484375" defaultRowHeight="12.75"/>
  <cols>
    <col min="1" max="1" width="16.125" customWidth="1" style="26"/>
    <col min="2" max="2" width="23.25" customWidth="1" style="26"/>
    <col min="3" max="3" width="17.625" customWidth="1" style="26"/>
    <col min="4" max="4" width="9.125" customWidth="1" style="26"/>
    <col min="5" max="5" width="18.25" customWidth="1" style="26"/>
    <col min="6" max="256" width="9.125" customWidth="1" style="26"/>
  </cols>
  <sheetData>
    <row r="1" customHeight="1">
      <c r="A1" s="26" t="s">
        <v>21</v>
      </c>
      <c r="B1" s="26" t="s">
        <v>22</v>
      </c>
      <c r="C1" s="26" t="s">
        <v>23</v>
      </c>
    </row>
    <row r="2" s="24" customFormat="1">
      <c r="A2" s="27" t="s">
        <v>24</v>
      </c>
      <c r="B2" s="27" t="s">
        <v>25</v>
      </c>
      <c r="C2" s="27" t="s">
        <v>8</v>
      </c>
    </row>
    <row r="3" s="24" customFormat="1">
      <c r="A3" s="27" t="s">
        <v>26</v>
      </c>
      <c r="B3" s="27" t="s">
        <v>27</v>
      </c>
      <c r="C3" s="27" t="s">
        <v>5</v>
      </c>
    </row>
    <row r="4" s="24" customFormat="1">
      <c r="A4" s="27" t="s">
        <v>28</v>
      </c>
      <c r="B4" s="27" t="s">
        <v>29</v>
      </c>
      <c r="C4" s="27" t="s">
        <v>5</v>
      </c>
    </row>
    <row r="5" s="24" customFormat="1">
      <c r="A5" s="27" t="s">
        <v>30</v>
      </c>
      <c r="B5" s="27" t="s">
        <v>31</v>
      </c>
      <c r="C5" s="27" t="s">
        <v>5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5"/>
  <sheetViews>
    <sheetView topLeftCell="A1" workbookViewId="0">
      <selection activeCell="A20" sqref="A20:IV20"/>
    </sheetView>
  </sheetViews>
  <sheetFormatPr defaultColWidth="9.1484375" defaultRowHeight="12.75"/>
  <cols>
    <col min="1" max="1" width="21.28515625" customWidth="1" style="15"/>
    <col min="2" max="2" width="11.140625" customWidth="1" style="15"/>
    <col min="3" max="3" width="5.140625" customWidth="1" style="15"/>
    <col min="4" max="4" width="4.7109375" customWidth="1" style="15"/>
    <col min="5" max="5" width="11.42578125" customWidth="1" style="15"/>
    <col min="6" max="6" width="5.28515625" customWidth="1" style="15"/>
    <col min="7" max="7" width="9.28515625" customWidth="1" style="15"/>
    <col min="8" max="8" width="6.42578125" customWidth="1" style="15"/>
    <col min="9" max="9" width="11" customWidth="1" style="15"/>
    <col min="10" max="10" width="19.28515625" customWidth="1" style="15"/>
    <col min="11" max="11" width="4.85546875" customWidth="1" style="15"/>
    <col min="12" max="256" width="9.1484375" customWidth="1" style="15"/>
  </cols>
  <sheetData>
    <row r="1" customHeight="1">
      <c r="A1" s="15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  <c r="P1" s="15" t="s">
        <v>47</v>
      </c>
      <c r="Q1" s="15" t="s">
        <v>48</v>
      </c>
      <c r="R1" s="15" t="s">
        <v>49</v>
      </c>
    </row>
    <row r="2" s="29" customFormat="1">
      <c r="A2" s="28" t="s">
        <v>50</v>
      </c>
      <c r="B2" s="28" t="str">
        <f>"02"</f>
        <v>02</v>
      </c>
      <c r="C2" s="28" t="s">
        <v>51</v>
      </c>
      <c r="D2" s="28" t="str">
        <f>"00"</f>
        <v>00</v>
      </c>
      <c r="E2" s="30" t="str">
        <f>"$105962.93"</f>
        <v>$105962.93</v>
      </c>
      <c r="F2" s="28" t="str">
        <f>"01904"</f>
        <v>01904</v>
      </c>
      <c r="G2" s="28" t="s">
        <v>52</v>
      </c>
      <c r="H2" s="28"/>
      <c r="I2" s="28"/>
      <c r="J2" s="30">
        <v>105962.93</v>
      </c>
      <c r="K2" s="29" t="s">
        <v>5</v>
      </c>
      <c r="L2" s="29" t="str">
        <f>"09"</f>
        <v>09</v>
      </c>
      <c r="M2" s="29" t="s">
        <v>53</v>
      </c>
      <c r="N2" s="29" t="s">
        <v>53</v>
      </c>
      <c r="O2" s="29" t="s">
        <v>53</v>
      </c>
      <c r="P2" s="29" t="s">
        <v>53</v>
      </c>
      <c r="Q2" s="29" t="s">
        <v>53</v>
      </c>
      <c r="R2" s="29" t="s">
        <v>53</v>
      </c>
    </row>
    <row r="3" s="29" customFormat="1">
      <c r="A3" s="28" t="s">
        <v>54</v>
      </c>
      <c r="B3" s="28" t="str">
        <f>"02"</f>
        <v>02</v>
      </c>
      <c r="C3" s="28" t="s">
        <v>51</v>
      </c>
      <c r="D3" s="28" t="str">
        <f>"00"</f>
        <v>00</v>
      </c>
      <c r="E3" s="30" t="str">
        <f>"$105962.93"</f>
        <v>$105962.93</v>
      </c>
      <c r="F3" s="28" t="str">
        <f>"01904"</f>
        <v>01904</v>
      </c>
      <c r="G3" s="28" t="s">
        <v>52</v>
      </c>
      <c r="H3" s="28"/>
      <c r="I3" s="28"/>
      <c r="J3" s="30">
        <v>105962.93</v>
      </c>
      <c r="K3" s="29" t="s">
        <v>5</v>
      </c>
      <c r="L3" s="29" t="str">
        <f>"09"</f>
        <v>09</v>
      </c>
      <c r="M3" s="29" t="s">
        <v>53</v>
      </c>
      <c r="N3" s="29" t="s">
        <v>53</v>
      </c>
      <c r="O3" s="29" t="s">
        <v>53</v>
      </c>
      <c r="P3" s="29" t="s">
        <v>53</v>
      </c>
      <c r="Q3" s="29" t="s">
        <v>53</v>
      </c>
      <c r="R3" s="29" t="s">
        <v>53</v>
      </c>
    </row>
    <row r="4" s="29" customFormat="1">
      <c r="A4" s="28" t="s">
        <v>55</v>
      </c>
      <c r="B4" s="28" t="str">
        <f>"02"</f>
        <v>02</v>
      </c>
      <c r="C4" s="28" t="s">
        <v>56</v>
      </c>
      <c r="D4" s="28" t="str">
        <f>"00"</f>
        <v>00</v>
      </c>
      <c r="E4" s="30">
        <v>113.51</v>
      </c>
      <c r="F4" s="28" t="str">
        <f>"01630"</f>
        <v>01630</v>
      </c>
      <c r="G4" s="28" t="s">
        <v>52</v>
      </c>
      <c r="H4" s="28"/>
      <c r="I4" s="28"/>
      <c r="J4" s="30">
        <v>211.85</v>
      </c>
      <c r="K4" s="29" t="s">
        <v>57</v>
      </c>
      <c r="L4" s="29" t="str">
        <f>"00"</f>
        <v>00</v>
      </c>
      <c r="M4" s="31">
        <v>98.34</v>
      </c>
      <c r="N4" s="29" t="str">
        <f>"05012"</f>
        <v>05012</v>
      </c>
      <c r="O4" s="29" t="s">
        <v>53</v>
      </c>
      <c r="P4" s="29" t="s">
        <v>53</v>
      </c>
      <c r="Q4" s="29" t="s">
        <v>53</v>
      </c>
      <c r="R4" s="29" t="s">
        <v>53</v>
      </c>
    </row>
    <row r="5" s="29" customFormat="1">
      <c r="A5" s="28" t="s">
        <v>58</v>
      </c>
      <c r="B5" s="28" t="str">
        <f>"02"</f>
        <v>02</v>
      </c>
      <c r="C5" s="28" t="s">
        <v>59</v>
      </c>
      <c r="D5" s="28" t="str">
        <f>"00"</f>
        <v>00</v>
      </c>
      <c r="E5" s="30" t="str">
        <f>"$5045.86"</f>
        <v>$5045.86</v>
      </c>
      <c r="F5" s="28" t="str">
        <f>"05243"</f>
        <v>05243</v>
      </c>
      <c r="G5" s="28" t="s">
        <v>52</v>
      </c>
      <c r="H5" s="28"/>
      <c r="I5" s="28"/>
      <c r="J5" s="30">
        <v>5045.86</v>
      </c>
      <c r="K5" s="29" t="s">
        <v>53</v>
      </c>
      <c r="L5" s="29" t="s">
        <v>53</v>
      </c>
      <c r="M5" s="29" t="s">
        <v>53</v>
      </c>
      <c r="N5" s="29" t="s">
        <v>53</v>
      </c>
      <c r="O5" s="29" t="s">
        <v>53</v>
      </c>
      <c r="P5" s="29" t="s">
        <v>53</v>
      </c>
      <c r="Q5" s="29" t="s">
        <v>53</v>
      </c>
      <c r="R5" s="29" t="s">
        <v>53</v>
      </c>
    </row>
    <row r="6" s="29" customFormat="1">
      <c r="A6" s="28" t="s">
        <v>60</v>
      </c>
      <c r="B6" s="28" t="str">
        <f>"02"</f>
        <v>02</v>
      </c>
      <c r="C6" s="28" t="s">
        <v>61</v>
      </c>
      <c r="D6" s="28" t="str">
        <f>"00"</f>
        <v>00</v>
      </c>
      <c r="E6" s="30" t="str">
        <f>"$1191.11"</f>
        <v>$1191.11</v>
      </c>
      <c r="F6" s="28" t="s">
        <v>53</v>
      </c>
      <c r="G6" s="28" t="s">
        <v>52</v>
      </c>
      <c r="H6" s="28"/>
      <c r="I6" s="28"/>
      <c r="J6" s="30">
        <v>1224.3</v>
      </c>
      <c r="K6" s="29" t="s">
        <v>62</v>
      </c>
      <c r="L6" s="29" t="str">
        <f>"00"</f>
        <v>00</v>
      </c>
      <c r="M6" s="31">
        <v>33.19</v>
      </c>
      <c r="N6" s="29" t="s">
        <v>53</v>
      </c>
      <c r="O6" s="29" t="s">
        <v>53</v>
      </c>
      <c r="P6" s="29" t="s">
        <v>53</v>
      </c>
      <c r="Q6" s="29" t="s">
        <v>53</v>
      </c>
      <c r="R6" s="29" t="s">
        <v>53</v>
      </c>
    </row>
    <row r="7" s="29" customFormat="1">
      <c r="A7" s="28" t="s">
        <v>63</v>
      </c>
      <c r="B7" s="28" t="str">
        <f>"02"</f>
        <v>02</v>
      </c>
      <c r="C7" s="28" t="s">
        <v>64</v>
      </c>
      <c r="D7" s="28" t="str">
        <f>"00"</f>
        <v>00</v>
      </c>
      <c r="E7" s="30">
        <v>45.72</v>
      </c>
      <c r="F7" s="28" t="s">
        <v>53</v>
      </c>
      <c r="G7" s="28" t="s">
        <v>52</v>
      </c>
      <c r="H7" s="28"/>
      <c r="I7" s="28"/>
      <c r="J7" s="30">
        <v>112.11</v>
      </c>
      <c r="K7" s="29" t="s">
        <v>62</v>
      </c>
      <c r="L7" s="29" t="str">
        <f>"00"</f>
        <v>00</v>
      </c>
      <c r="M7" s="31">
        <v>66.39</v>
      </c>
      <c r="N7" s="29" t="s">
        <v>53</v>
      </c>
      <c r="O7" s="29" t="s">
        <v>53</v>
      </c>
      <c r="P7" s="29" t="s">
        <v>53</v>
      </c>
      <c r="Q7" s="29" t="s">
        <v>53</v>
      </c>
      <c r="R7" s="29" t="s">
        <v>53</v>
      </c>
    </row>
    <row r="8" s="29" customFormat="1">
      <c r="A8" s="28" t="s">
        <v>65</v>
      </c>
      <c r="B8" s="28" t="str">
        <f>"02"</f>
        <v>02</v>
      </c>
      <c r="C8" s="28" t="s">
        <v>64</v>
      </c>
      <c r="D8" s="28" t="str">
        <f>"00"</f>
        <v>00</v>
      </c>
      <c r="E8" s="30">
        <v>2.41</v>
      </c>
      <c r="F8" s="28" t="s">
        <v>53</v>
      </c>
      <c r="G8" s="28" t="s">
        <v>52</v>
      </c>
      <c r="H8" s="28"/>
      <c r="I8" s="28"/>
      <c r="J8" s="30">
        <v>68.8</v>
      </c>
      <c r="K8" s="29" t="s">
        <v>62</v>
      </c>
      <c r="L8" s="29" t="str">
        <f>"00"</f>
        <v>00</v>
      </c>
      <c r="M8" s="31">
        <v>66.39</v>
      </c>
      <c r="N8" s="29" t="s">
        <v>53</v>
      </c>
      <c r="O8" s="29" t="s">
        <v>53</v>
      </c>
      <c r="P8" s="29" t="s">
        <v>53</v>
      </c>
      <c r="Q8" s="29" t="s">
        <v>53</v>
      </c>
      <c r="R8" s="29" t="s">
        <v>53</v>
      </c>
    </row>
    <row r="9" s="29" customFormat="1">
      <c r="A9" s="28" t="s">
        <v>66</v>
      </c>
      <c r="B9" s="29" t="str">
        <f>"02"</f>
        <v>02</v>
      </c>
      <c r="C9" s="29" t="s">
        <v>67</v>
      </c>
      <c r="D9" s="29" t="str">
        <f>"00"</f>
        <v>00</v>
      </c>
      <c r="E9" s="31">
        <v>18.88</v>
      </c>
      <c r="F9" s="29" t="str">
        <f>"09469"</f>
        <v>09469</v>
      </c>
      <c r="G9" s="29" t="s">
        <v>52</v>
      </c>
      <c r="J9" s="31">
        <v>218.36</v>
      </c>
      <c r="K9" s="29" t="s">
        <v>51</v>
      </c>
      <c r="L9" s="29" t="str">
        <f>"00"</f>
        <v>00</v>
      </c>
      <c r="M9" s="31">
        <v>199.48</v>
      </c>
      <c r="N9" s="29" t="str">
        <f>"05051"</f>
        <v>05051</v>
      </c>
      <c r="O9" s="29" t="s">
        <v>53</v>
      </c>
      <c r="P9" s="29" t="s">
        <v>53</v>
      </c>
      <c r="Q9" s="29" t="s">
        <v>53</v>
      </c>
      <c r="R9" s="29" t="s">
        <v>53</v>
      </c>
    </row>
    <row r="10" s="29" customFormat="1">
      <c r="A10" s="28" t="s">
        <v>68</v>
      </c>
      <c r="B10" s="29" t="str">
        <f>"02"</f>
        <v>02</v>
      </c>
      <c r="C10" s="29" t="s">
        <v>67</v>
      </c>
      <c r="D10" s="29" t="str">
        <f>"00"</f>
        <v>00</v>
      </c>
      <c r="E10" s="31">
        <v>0.47</v>
      </c>
      <c r="F10" s="29" t="str">
        <f>"09462"</f>
        <v>09462</v>
      </c>
      <c r="G10" s="29" t="s">
        <v>52</v>
      </c>
      <c r="J10" s="31">
        <v>199.95</v>
      </c>
      <c r="K10" s="29" t="s">
        <v>51</v>
      </c>
      <c r="L10" s="29" t="str">
        <f>"00"</f>
        <v>00</v>
      </c>
      <c r="M10" s="31">
        <v>199.48</v>
      </c>
      <c r="N10" s="29" t="str">
        <f>"05051"</f>
        <v>05051</v>
      </c>
      <c r="O10" s="29" t="s">
        <v>53</v>
      </c>
      <c r="P10" s="29" t="s">
        <v>53</v>
      </c>
      <c r="Q10" s="29" t="s">
        <v>53</v>
      </c>
      <c r="R10" s="29" t="s">
        <v>53</v>
      </c>
    </row>
    <row r="11" s="29" customFormat="1">
      <c r="A11" s="28" t="s">
        <v>69</v>
      </c>
      <c r="B11" s="29" t="str">
        <f>"02"</f>
        <v>02</v>
      </c>
      <c r="C11" s="29" t="s">
        <v>70</v>
      </c>
      <c r="D11" s="29" t="str">
        <f>"00"</f>
        <v>00</v>
      </c>
      <c r="E11" s="31">
        <v>22.62</v>
      </c>
      <c r="F11" s="29" t="str">
        <f>"00858"</f>
        <v>00858</v>
      </c>
      <c r="G11" s="29" t="s">
        <v>52</v>
      </c>
      <c r="J11" s="31">
        <v>222.1</v>
      </c>
      <c r="K11" s="29" t="s">
        <v>51</v>
      </c>
      <c r="L11" s="29" t="str">
        <f>"00"</f>
        <v>00</v>
      </c>
      <c r="M11" s="31">
        <v>199.48</v>
      </c>
      <c r="N11" s="29" t="str">
        <f>"05051"</f>
        <v>05051</v>
      </c>
      <c r="O11" s="29" t="s">
        <v>53</v>
      </c>
      <c r="P11" s="29" t="s">
        <v>53</v>
      </c>
      <c r="Q11" s="29" t="s">
        <v>53</v>
      </c>
      <c r="R11" s="29" t="s">
        <v>53</v>
      </c>
    </row>
    <row r="12" s="29" customFormat="1">
      <c r="A12" s="28" t="s">
        <v>71</v>
      </c>
      <c r="B12" s="29" t="str">
        <f>"02"</f>
        <v>02</v>
      </c>
      <c r="C12" s="29" t="s">
        <v>70</v>
      </c>
      <c r="D12" s="29" t="str">
        <f>"00"</f>
        <v>00</v>
      </c>
      <c r="E12" s="31">
        <v>3.03</v>
      </c>
      <c r="F12" s="29" t="str">
        <f>"01486"</f>
        <v>01486</v>
      </c>
      <c r="G12" s="29" t="s">
        <v>52</v>
      </c>
      <c r="J12" s="31">
        <v>202.51</v>
      </c>
      <c r="K12" s="29" t="s">
        <v>51</v>
      </c>
      <c r="L12" s="29" t="str">
        <f>"00"</f>
        <v>00</v>
      </c>
      <c r="M12" s="31">
        <v>199.48</v>
      </c>
      <c r="N12" s="29" t="str">
        <f>"05051"</f>
        <v>05051</v>
      </c>
      <c r="O12" s="29" t="s">
        <v>53</v>
      </c>
      <c r="P12" s="29" t="s">
        <v>53</v>
      </c>
      <c r="Q12" s="29" t="s">
        <v>53</v>
      </c>
      <c r="R12" s="29" t="s">
        <v>53</v>
      </c>
    </row>
    <row r="13" s="29" customFormat="1">
      <c r="A13" s="28" t="s">
        <v>72</v>
      </c>
      <c r="B13" s="29" t="str">
        <f>"02"</f>
        <v>02</v>
      </c>
      <c r="C13" s="29" t="s">
        <v>67</v>
      </c>
      <c r="D13" s="29" t="str">
        <f>"00"</f>
        <v>00</v>
      </c>
      <c r="E13" s="31" t="str">
        <f>"$500838.64"</f>
        <v>$500838.64</v>
      </c>
      <c r="F13" s="29" t="str">
        <f>"09081"</f>
        <v>09081</v>
      </c>
      <c r="G13" s="29" t="s">
        <v>52</v>
      </c>
      <c r="J13" s="31">
        <v>501038.12</v>
      </c>
      <c r="K13" s="29" t="s">
        <v>51</v>
      </c>
      <c r="L13" s="29" t="str">
        <f>"00"</f>
        <v>00</v>
      </c>
      <c r="M13" s="31">
        <v>199.48</v>
      </c>
      <c r="N13" s="29" t="str">
        <f>"05051"</f>
        <v>05051</v>
      </c>
      <c r="O13" s="29" t="s">
        <v>53</v>
      </c>
      <c r="P13" s="29" t="s">
        <v>53</v>
      </c>
      <c r="Q13" s="29" t="s">
        <v>53</v>
      </c>
      <c r="R13" s="29" t="s">
        <v>53</v>
      </c>
    </row>
    <row r="14" s="29" customFormat="1">
      <c r="A14" s="28" t="s">
        <v>73</v>
      </c>
      <c r="B14" s="29" t="str">
        <f>"02"</f>
        <v>02</v>
      </c>
      <c r="C14" s="29" t="s">
        <v>67</v>
      </c>
      <c r="D14" s="29" t="str">
        <f>"00"</f>
        <v>00</v>
      </c>
      <c r="E14" s="31">
        <v>70.38</v>
      </c>
      <c r="F14" s="29" t="str">
        <f>"09036"</f>
        <v>09036</v>
      </c>
      <c r="G14" s="29" t="s">
        <v>52</v>
      </c>
      <c r="J14" s="31">
        <v>269.86</v>
      </c>
      <c r="K14" s="29" t="s">
        <v>51</v>
      </c>
      <c r="L14" s="29" t="str">
        <f>"00"</f>
        <v>00</v>
      </c>
      <c r="M14" s="31">
        <v>199.48</v>
      </c>
      <c r="N14" s="29" t="str">
        <f>"05051"</f>
        <v>05051</v>
      </c>
      <c r="O14" s="29" t="s">
        <v>53</v>
      </c>
      <c r="P14" s="29" t="s">
        <v>53</v>
      </c>
      <c r="Q14" s="29" t="s">
        <v>53</v>
      </c>
      <c r="R14" s="29" t="s">
        <v>53</v>
      </c>
    </row>
    <row r="15" s="29" customFormat="1">
      <c r="A15" s="28" t="s">
        <v>74</v>
      </c>
      <c r="B15" s="29" t="str">
        <f>"02"</f>
        <v>02</v>
      </c>
      <c r="C15" s="29" t="s">
        <v>67</v>
      </c>
      <c r="D15" s="29" t="str">
        <f>"00"</f>
        <v>00</v>
      </c>
      <c r="E15" s="31" t="str">
        <f>"$1033.50"</f>
        <v>$1033.50</v>
      </c>
      <c r="F15" s="29" t="str">
        <f>"09465"</f>
        <v>09465</v>
      </c>
      <c r="G15" s="29" t="s">
        <v>52</v>
      </c>
      <c r="J15" s="31">
        <v>1232.98</v>
      </c>
      <c r="K15" s="29" t="s">
        <v>51</v>
      </c>
      <c r="L15" s="29" t="str">
        <f>"00"</f>
        <v>00</v>
      </c>
      <c r="M15" s="31">
        <v>199.48</v>
      </c>
      <c r="N15" s="29" t="str">
        <f>"05051"</f>
        <v>05051</v>
      </c>
      <c r="O15" s="29" t="s">
        <v>53</v>
      </c>
      <c r="P15" s="29" t="s">
        <v>53</v>
      </c>
      <c r="Q15" s="29" t="s">
        <v>53</v>
      </c>
      <c r="R15" s="29" t="s">
        <v>53</v>
      </c>
    </row>
    <row r="16" s="29" customFormat="1">
      <c r="A16" s="28" t="s">
        <v>75</v>
      </c>
      <c r="B16" s="29" t="str">
        <f>"02"</f>
        <v>02</v>
      </c>
      <c r="C16" s="29" t="s">
        <v>76</v>
      </c>
      <c r="D16" s="29">
        <v>10</v>
      </c>
      <c r="E16" s="29" t="s">
        <v>53</v>
      </c>
      <c r="F16" s="29" t="s">
        <v>53</v>
      </c>
      <c r="G16" s="29" t="s">
        <v>52</v>
      </c>
      <c r="J16" s="31">
        <v>199.48</v>
      </c>
      <c r="K16" s="29" t="s">
        <v>51</v>
      </c>
      <c r="L16" s="29" t="str">
        <f>"00"</f>
        <v>00</v>
      </c>
      <c r="M16" s="31">
        <v>199.48</v>
      </c>
      <c r="N16" s="29" t="str">
        <f>"05051"</f>
        <v>05051</v>
      </c>
      <c r="O16" s="29" t="s">
        <v>53</v>
      </c>
      <c r="P16" s="29" t="s">
        <v>53</v>
      </c>
      <c r="Q16" s="29" t="s">
        <v>53</v>
      </c>
      <c r="R16" s="29" t="s">
        <v>53</v>
      </c>
    </row>
    <row r="17" s="29" customFormat="1">
      <c r="A17" s="29" t="s">
        <v>77</v>
      </c>
      <c r="B17" s="29" t="str">
        <f>"01"</f>
        <v>01</v>
      </c>
      <c r="G17" s="29" t="s">
        <v>52</v>
      </c>
      <c r="H17" s="29" t="str">
        <f>"00813"</f>
        <v>00813</v>
      </c>
      <c r="I17" s="31">
        <v>11372.65</v>
      </c>
      <c r="J17" s="31">
        <v>11786.45</v>
      </c>
    </row>
    <row r="18" s="29" customFormat="1">
      <c r="A18" s="29" t="s">
        <v>78</v>
      </c>
      <c r="B18" s="29" t="str">
        <f>"01"</f>
        <v>01</v>
      </c>
      <c r="G18" s="29" t="s">
        <v>52</v>
      </c>
      <c r="H18" s="29" t="str">
        <f>"00014"</f>
        <v>00014</v>
      </c>
      <c r="I18" s="31">
        <v>69473.7</v>
      </c>
      <c r="J18" s="31">
        <v>69887.5</v>
      </c>
    </row>
    <row r="19" s="29" customFormat="1">
      <c r="A19" s="29" t="s">
        <v>79</v>
      </c>
      <c r="B19" s="29" t="str">
        <f>"01"</f>
        <v>01</v>
      </c>
      <c r="G19" s="29" t="s">
        <v>52</v>
      </c>
      <c r="H19" s="29" t="str">
        <f>"00813"</f>
        <v>00813</v>
      </c>
      <c r="I19" s="31">
        <v>11006.15</v>
      </c>
      <c r="J19" s="31">
        <v>11291.25</v>
      </c>
    </row>
    <row r="20" s="29" customFormat="1">
      <c r="A20" s="29" t="s">
        <v>80</v>
      </c>
      <c r="B20" s="29" t="str">
        <f>"01"</f>
        <v>01</v>
      </c>
      <c r="G20" s="29" t="s">
        <v>52</v>
      </c>
      <c r="H20" s="29" t="str">
        <f>"00373"</f>
        <v>00373</v>
      </c>
      <c r="I20" s="31">
        <v>4200.19</v>
      </c>
      <c r="J20" s="31">
        <v>4200.19</v>
      </c>
    </row>
    <row r="21" s="29" customFormat="1">
      <c r="A21" s="29" t="s">
        <v>81</v>
      </c>
      <c r="B21" s="29" t="str">
        <f>"02"</f>
        <v>02</v>
      </c>
      <c r="C21" s="29" t="s">
        <v>56</v>
      </c>
      <c r="D21" s="29" t="str">
        <f>"00"</f>
        <v>00</v>
      </c>
      <c r="E21" s="31">
        <v>113.51</v>
      </c>
      <c r="F21" s="29" t="str">
        <f>"01630"</f>
        <v>01630</v>
      </c>
      <c r="G21" s="29" t="s">
        <v>52</v>
      </c>
      <c r="J21" s="31">
        <v>211.85</v>
      </c>
      <c r="K21" s="29" t="s">
        <v>57</v>
      </c>
      <c r="L21" s="29" t="str">
        <f>"00"</f>
        <v>00</v>
      </c>
      <c r="M21" s="31">
        <v>98.34</v>
      </c>
      <c r="N21" s="29" t="str">
        <f>"05012"</f>
        <v>05012</v>
      </c>
      <c r="O21" s="29" t="s">
        <v>53</v>
      </c>
      <c r="P21" s="29" t="s">
        <v>53</v>
      </c>
      <c r="Q21" s="29" t="s">
        <v>53</v>
      </c>
      <c r="R21" s="29" t="s">
        <v>53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