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rainy\"/>
    </mc:Choice>
  </mc:AlternateContent>
  <bookViews>
    <workbookView xWindow="240" yWindow="60" windowWidth="20115" windowHeight="8010" activeTab="1"/>
  </bookViews>
  <sheets>
    <sheet name="Dataset" sheetId="1" r:id="rId1"/>
    <sheet name="Kriteria" sheetId="2" r:id="rId2"/>
    <sheet name="Weighted Product" sheetId="3" r:id="rId3"/>
  </sheets>
  <calcPr calcId="162913"/>
</workbook>
</file>

<file path=xl/calcChain.xml><?xml version="1.0" encoding="utf-8"?>
<calcChain xmlns="http://schemas.openxmlformats.org/spreadsheetml/2006/main">
  <c r="I3" i="3" l="1"/>
  <c r="D5" i="3" l="1"/>
  <c r="D11" i="3"/>
  <c r="D14" i="3"/>
  <c r="D3" i="3"/>
  <c r="D7" i="3"/>
  <c r="D17" i="3"/>
  <c r="D8" i="3"/>
  <c r="D15" i="3"/>
  <c r="D12" i="3"/>
  <c r="D6" i="3"/>
  <c r="D9" i="3"/>
  <c r="D4" i="3"/>
  <c r="D10" i="3"/>
  <c r="D16" i="3"/>
  <c r="D13" i="3"/>
  <c r="B11" i="3"/>
  <c r="C11" i="3"/>
  <c r="E11" i="3"/>
  <c r="F11" i="3"/>
  <c r="G11" i="3"/>
  <c r="B14" i="3"/>
  <c r="C14" i="3"/>
  <c r="E14" i="3"/>
  <c r="F14" i="3"/>
  <c r="G14" i="3"/>
  <c r="B3" i="3"/>
  <c r="C3" i="3"/>
  <c r="E3" i="3"/>
  <c r="F3" i="3"/>
  <c r="G3" i="3"/>
  <c r="B7" i="3"/>
  <c r="C7" i="3"/>
  <c r="E7" i="3"/>
  <c r="F7" i="3"/>
  <c r="G7" i="3"/>
  <c r="B17" i="3"/>
  <c r="C17" i="3"/>
  <c r="H17" i="3" s="1"/>
  <c r="E17" i="3"/>
  <c r="F17" i="3"/>
  <c r="G17" i="3"/>
  <c r="B8" i="3"/>
  <c r="C8" i="3"/>
  <c r="E8" i="3"/>
  <c r="F8" i="3"/>
  <c r="G8" i="3"/>
  <c r="B15" i="3"/>
  <c r="C15" i="3"/>
  <c r="E15" i="3"/>
  <c r="F15" i="3"/>
  <c r="G15" i="3"/>
  <c r="B12" i="3"/>
  <c r="C12" i="3"/>
  <c r="E12" i="3"/>
  <c r="F12" i="3"/>
  <c r="G12" i="3"/>
  <c r="B6" i="3"/>
  <c r="C6" i="3"/>
  <c r="E6" i="3"/>
  <c r="F6" i="3"/>
  <c r="G6" i="3"/>
  <c r="B9" i="3"/>
  <c r="C9" i="3"/>
  <c r="E9" i="3"/>
  <c r="F9" i="3"/>
  <c r="G9" i="3"/>
  <c r="B4" i="3"/>
  <c r="C4" i="3"/>
  <c r="E4" i="3"/>
  <c r="F4" i="3"/>
  <c r="G4" i="3"/>
  <c r="B10" i="3"/>
  <c r="C10" i="3"/>
  <c r="E10" i="3"/>
  <c r="F10" i="3"/>
  <c r="G10" i="3"/>
  <c r="B16" i="3"/>
  <c r="C16" i="3"/>
  <c r="E16" i="3"/>
  <c r="F16" i="3"/>
  <c r="G16" i="3"/>
  <c r="B5" i="3"/>
  <c r="C5" i="3"/>
  <c r="E5" i="3"/>
  <c r="F5" i="3"/>
  <c r="G5" i="3"/>
  <c r="C13" i="3"/>
  <c r="E13" i="3"/>
  <c r="F13" i="3"/>
  <c r="G13" i="3"/>
  <c r="B13" i="3"/>
  <c r="H16" i="3" l="1"/>
  <c r="H6" i="3"/>
  <c r="H11" i="3"/>
  <c r="H10" i="3"/>
  <c r="H7" i="3"/>
  <c r="H15" i="3"/>
  <c r="H13" i="3"/>
  <c r="H9" i="3"/>
  <c r="H14" i="3"/>
  <c r="H3" i="3"/>
  <c r="H12" i="3"/>
  <c r="H4" i="3"/>
  <c r="H5" i="3"/>
  <c r="H8" i="3"/>
  <c r="D12" i="2"/>
  <c r="E5" i="2"/>
  <c r="E9" i="2"/>
  <c r="E10" i="2"/>
  <c r="E11" i="2"/>
  <c r="E4" i="2"/>
  <c r="H18" i="3" l="1"/>
  <c r="I13" i="3" s="1"/>
  <c r="E12" i="2"/>
  <c r="I10" i="3" l="1"/>
  <c r="I9" i="3"/>
  <c r="I5" i="3"/>
  <c r="I8" i="3"/>
  <c r="I15" i="3"/>
  <c r="I14" i="3"/>
  <c r="I12" i="3"/>
  <c r="I11" i="3"/>
  <c r="I6" i="3"/>
  <c r="I16" i="3"/>
  <c r="I17" i="3"/>
  <c r="I7" i="3"/>
  <c r="I4" i="3"/>
  <c r="I18" i="3" l="1"/>
</calcChain>
</file>

<file path=xl/sharedStrings.xml><?xml version="1.0" encoding="utf-8"?>
<sst xmlns="http://schemas.openxmlformats.org/spreadsheetml/2006/main" count="62" uniqueCount="39">
  <si>
    <t>DATA GURU LES PRIVAT</t>
  </si>
  <si>
    <t>NO</t>
  </si>
  <si>
    <t>Nama Guru</t>
  </si>
  <si>
    <t xml:space="preserve">Isti Marlisa fitriani </t>
  </si>
  <si>
    <t>Wahyu Indah Windarti</t>
  </si>
  <si>
    <t>Lutfiana D</t>
  </si>
  <si>
    <t>Amira Wahyu Anditasari</t>
  </si>
  <si>
    <t>Restiana Erma Riastanti</t>
  </si>
  <si>
    <t>Muhammad Fahreza</t>
  </si>
  <si>
    <t>Diana</t>
  </si>
  <si>
    <t>Ezza Zaping Aniayya</t>
  </si>
  <si>
    <t>Vivi Dwi K</t>
  </si>
  <si>
    <t>Anggit Putri</t>
  </si>
  <si>
    <t>Ari Setiawan</t>
  </si>
  <si>
    <t>Zakky Amaliya</t>
  </si>
  <si>
    <t>Diah Daniarti</t>
  </si>
  <si>
    <t>Puput Indah Puspitasari</t>
  </si>
  <si>
    <t>Putra Wijaya</t>
  </si>
  <si>
    <t xml:space="preserve">Lulusan </t>
  </si>
  <si>
    <t>Rating</t>
  </si>
  <si>
    <t xml:space="preserve">Sertifikat </t>
  </si>
  <si>
    <t>Lama Bekerja (bulan)</t>
  </si>
  <si>
    <t>S1</t>
  </si>
  <si>
    <t>Jam Mengajar (maks 21)</t>
  </si>
  <si>
    <t>Kriteria</t>
  </si>
  <si>
    <t>Lama Bekerja</t>
  </si>
  <si>
    <t>Lulusan</t>
  </si>
  <si>
    <t>Sertifikat</t>
  </si>
  <si>
    <t>Jam Mengajar</t>
  </si>
  <si>
    <t>Nilai</t>
  </si>
  <si>
    <t>SMA</t>
  </si>
  <si>
    <t>D1</t>
  </si>
  <si>
    <t>D3</t>
  </si>
  <si>
    <t>Bobot Penilaian</t>
  </si>
  <si>
    <t>KRITERIA PENILAIAN</t>
  </si>
  <si>
    <t>Jumlah</t>
  </si>
  <si>
    <t>Vektor S(i)</t>
  </si>
  <si>
    <t>V(i)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</si>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</sst>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5" sqref="G15"/>
    </sheetView>
  </sheetViews>
  <sheetFormatPr defaultRowHeight="15" x14ac:dyDescent="0.25"/>
  <cols>
    <col min="2" max="2" width="27" customWidth="1"/>
    <col min="3" max="3" width="29.5703125" customWidth="1"/>
    <col min="4" max="4" width="23.42578125" customWidth="1"/>
    <col min="5" max="5" width="20.42578125" customWidth="1"/>
    <col min="6" max="6" width="14.5703125" customWidth="1"/>
    <col min="7" max="7" width="25" customWidth="1"/>
    <col min="8" max="8" width="16.42578125" customWidth="1"/>
  </cols>
  <sheetData>
    <row r="1" spans="1:7" ht="28.5" x14ac:dyDescent="0.45">
      <c r="A1" s="9" t="s">
        <v>0</v>
      </c>
      <c r="B1" s="9"/>
      <c r="C1" s="9"/>
      <c r="D1" s="9"/>
      <c r="E1" s="9"/>
      <c r="F1" s="9"/>
      <c r="G1" s="9"/>
    </row>
    <row r="3" spans="1:7" x14ac:dyDescent="0.25">
      <c r="A3" s="7" t="s">
        <v>1</v>
      </c>
      <c r="B3" s="7" t="s">
        <v>2</v>
      </c>
      <c r="C3" s="6" t="s">
        <v>21</v>
      </c>
      <c r="D3" s="6" t="s">
        <v>18</v>
      </c>
      <c r="E3" s="6" t="s">
        <v>19</v>
      </c>
      <c r="F3" s="6" t="s">
        <v>20</v>
      </c>
      <c r="G3" s="6" t="s">
        <v>23</v>
      </c>
    </row>
    <row r="4" spans="1:7" x14ac:dyDescent="0.25">
      <c r="A4" s="2">
        <v>1</v>
      </c>
      <c r="B4" s="1" t="s">
        <v>3</v>
      </c>
      <c r="C4" s="2">
        <v>12</v>
      </c>
      <c r="D4" s="2" t="s">
        <v>22</v>
      </c>
      <c r="E4" s="2">
        <v>4</v>
      </c>
      <c r="F4" s="2">
        <v>3</v>
      </c>
      <c r="G4" s="2">
        <v>14</v>
      </c>
    </row>
    <row r="5" spans="1:7" x14ac:dyDescent="0.25">
      <c r="A5" s="2">
        <v>2</v>
      </c>
      <c r="B5" s="1" t="s">
        <v>4</v>
      </c>
      <c r="C5" s="2">
        <v>12</v>
      </c>
      <c r="D5" s="2" t="s">
        <v>22</v>
      </c>
      <c r="E5" s="2">
        <v>4</v>
      </c>
      <c r="F5" s="2">
        <v>4</v>
      </c>
      <c r="G5" s="2">
        <v>14</v>
      </c>
    </row>
    <row r="6" spans="1:7" x14ac:dyDescent="0.25">
      <c r="A6" s="2">
        <v>3</v>
      </c>
      <c r="B6" s="1" t="s">
        <v>5</v>
      </c>
      <c r="C6" s="2">
        <v>12</v>
      </c>
      <c r="D6" s="2" t="s">
        <v>32</v>
      </c>
      <c r="E6" s="2">
        <v>4</v>
      </c>
      <c r="F6" s="2">
        <v>2</v>
      </c>
      <c r="G6" s="2">
        <v>8</v>
      </c>
    </row>
    <row r="7" spans="1:7" x14ac:dyDescent="0.25">
      <c r="A7" s="2">
        <v>4</v>
      </c>
      <c r="B7" s="1" t="s">
        <v>6</v>
      </c>
      <c r="C7" s="2">
        <v>24</v>
      </c>
      <c r="D7" s="2" t="s">
        <v>22</v>
      </c>
      <c r="E7" s="2">
        <v>5</v>
      </c>
      <c r="F7" s="2">
        <v>6</v>
      </c>
      <c r="G7" s="2">
        <v>2</v>
      </c>
    </row>
    <row r="8" spans="1:7" x14ac:dyDescent="0.25">
      <c r="A8" s="2">
        <v>5</v>
      </c>
      <c r="B8" s="1" t="s">
        <v>7</v>
      </c>
      <c r="C8" s="2">
        <v>36</v>
      </c>
      <c r="D8" s="2" t="s">
        <v>30</v>
      </c>
      <c r="E8" s="2">
        <v>5</v>
      </c>
      <c r="F8" s="2">
        <v>6</v>
      </c>
      <c r="G8" s="2">
        <v>12</v>
      </c>
    </row>
    <row r="9" spans="1:7" x14ac:dyDescent="0.25">
      <c r="A9" s="2">
        <v>6</v>
      </c>
      <c r="B9" s="1" t="s">
        <v>8</v>
      </c>
      <c r="C9" s="2">
        <v>8</v>
      </c>
      <c r="D9" s="2" t="s">
        <v>30</v>
      </c>
      <c r="E9" s="2">
        <v>3</v>
      </c>
      <c r="F9" s="2">
        <v>4</v>
      </c>
      <c r="G9" s="2">
        <v>5</v>
      </c>
    </row>
    <row r="10" spans="1:7" x14ac:dyDescent="0.25">
      <c r="A10" s="2">
        <v>7</v>
      </c>
      <c r="B10" s="1" t="s">
        <v>9</v>
      </c>
      <c r="C10" s="2">
        <v>12</v>
      </c>
      <c r="D10" s="2" t="s">
        <v>22</v>
      </c>
      <c r="E10" s="2">
        <v>4</v>
      </c>
      <c r="F10" s="2">
        <v>2</v>
      </c>
      <c r="G10" s="2">
        <v>4</v>
      </c>
    </row>
    <row r="11" spans="1:7" x14ac:dyDescent="0.25">
      <c r="A11" s="2">
        <v>8</v>
      </c>
      <c r="B11" s="1" t="s">
        <v>10</v>
      </c>
      <c r="C11" s="2">
        <v>6</v>
      </c>
      <c r="D11" s="2" t="s">
        <v>22</v>
      </c>
      <c r="E11" s="2">
        <v>4</v>
      </c>
      <c r="F11" s="2">
        <v>2</v>
      </c>
      <c r="G11" s="2">
        <v>5</v>
      </c>
    </row>
    <row r="12" spans="1:7" x14ac:dyDescent="0.25">
      <c r="A12" s="2">
        <v>9</v>
      </c>
      <c r="B12" s="1" t="s">
        <v>11</v>
      </c>
      <c r="C12" s="2">
        <v>18</v>
      </c>
      <c r="D12" s="2" t="s">
        <v>31</v>
      </c>
      <c r="E12" s="2">
        <v>4</v>
      </c>
      <c r="F12" s="2">
        <v>3</v>
      </c>
      <c r="G12" s="2">
        <v>12</v>
      </c>
    </row>
    <row r="13" spans="1:7" x14ac:dyDescent="0.25">
      <c r="A13" s="2">
        <v>10</v>
      </c>
      <c r="B13" s="1" t="s">
        <v>12</v>
      </c>
      <c r="C13" s="2">
        <v>30</v>
      </c>
      <c r="D13" s="2" t="s">
        <v>31</v>
      </c>
      <c r="E13" s="2">
        <v>3</v>
      </c>
      <c r="F13" s="2">
        <v>6</v>
      </c>
      <c r="G13" s="2">
        <v>5</v>
      </c>
    </row>
    <row r="14" spans="1:7" x14ac:dyDescent="0.25">
      <c r="A14" s="2">
        <v>11</v>
      </c>
      <c r="B14" s="1" t="s">
        <v>13</v>
      </c>
      <c r="C14" s="2">
        <v>13</v>
      </c>
      <c r="D14" s="2" t="s">
        <v>32</v>
      </c>
      <c r="E14" s="2">
        <v>4</v>
      </c>
      <c r="F14" s="2">
        <v>4</v>
      </c>
      <c r="G14" s="2">
        <v>7</v>
      </c>
    </row>
    <row r="15" spans="1:7" x14ac:dyDescent="0.25">
      <c r="A15" s="2">
        <v>12</v>
      </c>
      <c r="B15" s="1" t="s">
        <v>14</v>
      </c>
      <c r="C15" s="2">
        <v>48</v>
      </c>
      <c r="D15" s="2" t="s">
        <v>32</v>
      </c>
      <c r="E15" s="2">
        <v>5</v>
      </c>
      <c r="F15" s="2">
        <v>3</v>
      </c>
      <c r="G15" s="2">
        <v>21</v>
      </c>
    </row>
    <row r="16" spans="1:7" x14ac:dyDescent="0.25">
      <c r="A16" s="2">
        <v>13</v>
      </c>
      <c r="B16" s="1" t="s">
        <v>15</v>
      </c>
      <c r="C16" s="2">
        <v>40</v>
      </c>
      <c r="D16" s="2" t="s">
        <v>30</v>
      </c>
      <c r="E16" s="2">
        <v>4</v>
      </c>
      <c r="F16" s="2">
        <v>3</v>
      </c>
      <c r="G16" s="2">
        <v>21</v>
      </c>
    </row>
    <row r="17" spans="1:7" x14ac:dyDescent="0.25">
      <c r="A17" s="2">
        <v>14</v>
      </c>
      <c r="B17" s="1" t="s">
        <v>16</v>
      </c>
      <c r="C17" s="2">
        <v>15</v>
      </c>
      <c r="D17" s="2" t="s">
        <v>30</v>
      </c>
      <c r="E17" s="2">
        <v>3</v>
      </c>
      <c r="F17" s="2">
        <v>3</v>
      </c>
      <c r="G17" s="2">
        <v>14</v>
      </c>
    </row>
    <row r="18" spans="1:7" x14ac:dyDescent="0.25">
      <c r="A18" s="2">
        <v>15</v>
      </c>
      <c r="B18" s="1" t="s">
        <v>17</v>
      </c>
      <c r="C18" s="2">
        <v>21</v>
      </c>
      <c r="D18" s="2" t="s">
        <v>22</v>
      </c>
      <c r="E18" s="2">
        <v>4</v>
      </c>
      <c r="F18" s="2">
        <v>6</v>
      </c>
      <c r="G18" s="2">
        <v>7</v>
      </c>
    </row>
    <row r="19" spans="1:7" x14ac:dyDescent="0.25">
      <c r="A19" s="1"/>
      <c r="B19" s="1"/>
      <c r="C19" s="1"/>
      <c r="D19" s="1"/>
      <c r="E19" s="1"/>
      <c r="F19" s="1"/>
      <c r="G19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0" sqref="F10"/>
    </sheetView>
  </sheetViews>
  <sheetFormatPr defaultRowHeight="15" x14ac:dyDescent="0.25"/>
  <cols>
    <col min="1" max="1" width="17" customWidth="1"/>
    <col min="2" max="2" width="12.42578125" customWidth="1"/>
    <col min="4" max="5" width="11.7109375" customWidth="1"/>
  </cols>
  <sheetData>
    <row r="1" spans="1:5" ht="21" x14ac:dyDescent="0.35">
      <c r="A1" s="10" t="s">
        <v>34</v>
      </c>
      <c r="B1" s="10"/>
      <c r="C1" s="10"/>
      <c r="D1" s="10"/>
      <c r="E1" s="10"/>
    </row>
    <row r="2" spans="1:5" x14ac:dyDescent="0.25">
      <c r="A2" s="3"/>
      <c r="B2" s="3"/>
      <c r="C2" s="3"/>
      <c r="D2" s="3"/>
      <c r="E2" s="3"/>
    </row>
    <row r="3" spans="1:5" x14ac:dyDescent="0.25">
      <c r="A3" s="14" t="s">
        <v>24</v>
      </c>
      <c r="B3" s="14"/>
      <c r="C3" s="6" t="s">
        <v>29</v>
      </c>
      <c r="D3" s="17" t="s">
        <v>33</v>
      </c>
      <c r="E3" s="18"/>
    </row>
    <row r="4" spans="1:5" x14ac:dyDescent="0.25">
      <c r="A4" s="1" t="s">
        <v>25</v>
      </c>
      <c r="B4" s="1"/>
      <c r="C4" s="2"/>
      <c r="D4" s="4">
        <v>30</v>
      </c>
      <c r="E4" s="2">
        <f>D4/100</f>
        <v>0.3</v>
      </c>
    </row>
    <row r="5" spans="1:5" x14ac:dyDescent="0.25">
      <c r="A5" s="15" t="s">
        <v>26</v>
      </c>
      <c r="B5" s="1" t="s">
        <v>30</v>
      </c>
      <c r="C5" s="2">
        <v>30</v>
      </c>
      <c r="D5" s="16">
        <v>20</v>
      </c>
      <c r="E5" s="11">
        <f t="shared" ref="E5:E11" si="0">D5/100</f>
        <v>0.2</v>
      </c>
    </row>
    <row r="6" spans="1:5" x14ac:dyDescent="0.25">
      <c r="A6" s="15"/>
      <c r="B6" s="1" t="s">
        <v>31</v>
      </c>
      <c r="C6" s="2">
        <v>50</v>
      </c>
      <c r="D6" s="16"/>
      <c r="E6" s="12"/>
    </row>
    <row r="7" spans="1:5" x14ac:dyDescent="0.25">
      <c r="A7" s="15"/>
      <c r="B7" s="1" t="s">
        <v>32</v>
      </c>
      <c r="C7" s="2">
        <v>80</v>
      </c>
      <c r="D7" s="16"/>
      <c r="E7" s="12"/>
    </row>
    <row r="8" spans="1:5" x14ac:dyDescent="0.25">
      <c r="A8" s="15"/>
      <c r="B8" s="1" t="s">
        <v>22</v>
      </c>
      <c r="C8" s="2">
        <v>100</v>
      </c>
      <c r="D8" s="16"/>
      <c r="E8" s="13"/>
    </row>
    <row r="9" spans="1:5" x14ac:dyDescent="0.25">
      <c r="A9" s="1" t="s">
        <v>19</v>
      </c>
      <c r="B9" s="1"/>
      <c r="C9" s="2"/>
      <c r="D9" s="4">
        <v>25</v>
      </c>
      <c r="E9" s="2">
        <f t="shared" si="0"/>
        <v>0.25</v>
      </c>
    </row>
    <row r="10" spans="1:5" x14ac:dyDescent="0.25">
      <c r="A10" s="1" t="s">
        <v>27</v>
      </c>
      <c r="B10" s="1"/>
      <c r="C10" s="2"/>
      <c r="D10" s="4">
        <v>10</v>
      </c>
      <c r="E10" s="2">
        <f t="shared" si="0"/>
        <v>0.1</v>
      </c>
    </row>
    <row r="11" spans="1:5" x14ac:dyDescent="0.25">
      <c r="A11" s="1" t="s">
        <v>28</v>
      </c>
      <c r="B11" s="1"/>
      <c r="C11" s="2"/>
      <c r="D11" s="4">
        <v>15</v>
      </c>
      <c r="E11" s="2">
        <f t="shared" si="0"/>
        <v>0.15</v>
      </c>
    </row>
    <row r="12" spans="1:5" x14ac:dyDescent="0.25">
      <c r="A12" s="14" t="s">
        <v>35</v>
      </c>
      <c r="B12" s="14"/>
      <c r="C12" s="14"/>
      <c r="D12" s="4">
        <f>SUM(D4:D11)</f>
        <v>100</v>
      </c>
      <c r="E12" s="4">
        <f>SUM(E4:E11)</f>
        <v>1</v>
      </c>
    </row>
  </sheetData>
  <mergeCells count="7">
    <mergeCell ref="A1:E1"/>
    <mergeCell ref="E5:E8"/>
    <mergeCell ref="A12:C12"/>
    <mergeCell ref="A5:A8"/>
    <mergeCell ref="A3:B3"/>
    <mergeCell ref="D5:D8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I3" sqref="I3"/>
    </sheetView>
  </sheetViews>
  <sheetFormatPr defaultRowHeight="15" x14ac:dyDescent="0.25"/>
  <cols>
    <col min="2" max="2" width="36.140625" customWidth="1"/>
    <col min="3" max="3" width="27.5703125" customWidth="1"/>
    <col min="4" max="4" width="11.85546875" customWidth="1"/>
    <col min="5" max="5" width="13.42578125" customWidth="1"/>
    <col min="6" max="6" width="17.5703125" customWidth="1"/>
    <col min="7" max="7" width="22.140625" customWidth="1"/>
    <col min="8" max="8" width="17.28515625" customWidth="1"/>
    <col min="9" max="9" width="21" customWidth="1"/>
  </cols>
  <sheetData>
    <row r="2" spans="1:9" x14ac:dyDescent="0.25">
      <c r="A2" s="7" t="s">
        <v>1</v>
      </c>
      <c r="B2" s="7" t="s">
        <v>2</v>
      </c>
      <c r="C2" s="6" t="s">
        <v>21</v>
      </c>
      <c r="D2" s="6" t="s">
        <v>18</v>
      </c>
      <c r="E2" s="6" t="s">
        <v>19</v>
      </c>
      <c r="F2" s="6" t="s">
        <v>20</v>
      </c>
      <c r="G2" s="6" t="s">
        <v>23</v>
      </c>
      <c r="H2" s="6" t="s">
        <v>36</v>
      </c>
      <c r="I2" s="6" t="s">
        <v>37</v>
      </c>
    </row>
    <row r="3" spans="1:9" x14ac:dyDescent="0.25">
      <c r="A3" s="2">
        <v>4</v>
      </c>
      <c r="B3" s="8" t="str">
        <f>Dataset!B7</f>
        <v>Amira Wahyu Anditasari</v>
      </c>
      <c r="C3" s="5">
        <f>Dataset!C7</f>
        <v>24</v>
      </c>
      <c r="D3" s="5">
        <f>IF(Dataset!D7&lt;&gt;Kriteria!$B$8,IF(Dataset!D7&lt;&gt;Kriteria!$B$7,IF(Dataset!D7&lt;&gt;Kriteria!$B$6,IF(Dataset!D7&lt;&gt;Kriteria!$B$5,Kriteria!$C$5,Kriteria!$C$5),Kriteria!$C$6),Kriteria!$C$7),Kriteria!$C$8)</f>
        <v>100</v>
      </c>
      <c r="E3" s="5">
        <f>Dataset!E7</f>
        <v>5</v>
      </c>
      <c r="F3" s="5">
        <f>Dataset!F7</f>
        <v>6</v>
      </c>
      <c r="G3" s="5">
        <f>Dataset!G7</f>
        <v>2</v>
      </c>
      <c r="H3" s="1">
        <f>(C3^Kriteria!$E$4)*(D3^Kriteria!$E$5)*(E3^Kriteria!$E$9)*('Weighted Product'!F6^Kriteria!$E$10)*('Weighted Product'!G6^-Kriteria!$E$11)</f>
        <v>9.1574698608616529</v>
      </c>
      <c r="I3" s="1">
        <f>H3/$H$18</f>
        <v>9.4575431192895937E-2</v>
      </c>
    </row>
    <row r="4" spans="1:9" x14ac:dyDescent="0.25">
      <c r="A4" s="2">
        <v>12</v>
      </c>
      <c r="B4" s="8" t="str">
        <f>Dataset!B15</f>
        <v>Zakky Amaliya</v>
      </c>
      <c r="C4" s="5">
        <f>Dataset!C15</f>
        <v>48</v>
      </c>
      <c r="D4" s="5">
        <f>IF(Dataset!D15&lt;&gt;Kriteria!$B$8,IF(Dataset!D15&lt;&gt;Kriteria!$B$7,IF(Dataset!D15&lt;&gt;Kriteria!$B$6,IF(Dataset!D15&lt;&gt;Kriteria!$B$5,Kriteria!$C$5,Kriteria!$C$5),Kriteria!$C$6),Kriteria!$C$7),Kriteria!$C$8)</f>
        <v>80</v>
      </c>
      <c r="E4" s="5">
        <f>Dataset!E15</f>
        <v>5</v>
      </c>
      <c r="F4" s="5">
        <f>Dataset!F15</f>
        <v>3</v>
      </c>
      <c r="G4" s="5">
        <f>Dataset!G15</f>
        <v>21</v>
      </c>
      <c r="H4" s="1">
        <f>(C4^Kriteria!$E$4)*(D4^Kriteria!$E$5)*(E4^Kriteria!$E$9)*('Weighted Product'!F14^Kriteria!$E$10)*('Weighted Product'!G14^-Kriteria!$E$11)</f>
        <v>9.0026915624436796</v>
      </c>
      <c r="I4" s="1">
        <f t="shared" ref="I3:I17" si="0">H4/$H$18</f>
        <v>9.2976930238528044E-2</v>
      </c>
    </row>
    <row r="5" spans="1:9" x14ac:dyDescent="0.25">
      <c r="A5" s="2">
        <v>15</v>
      </c>
      <c r="B5" s="8" t="str">
        <f>Dataset!B18</f>
        <v>Putra Wijaya</v>
      </c>
      <c r="C5" s="5">
        <f>Dataset!C18</f>
        <v>21</v>
      </c>
      <c r="D5" s="5">
        <f>IF(Dataset!D18&lt;&gt;Kriteria!$B$8,IF(Dataset!D18&lt;&gt;Kriteria!$B$7,IF(Dataset!D18&lt;&gt;Kriteria!$B$6,IF(Dataset!D18&lt;&gt;Kriteria!$B$5,Kriteria!$C$5,Kriteria!$C$5),Kriteria!$C$6),Kriteria!$C$7),Kriteria!$C$8)</f>
        <v>100</v>
      </c>
      <c r="E5" s="5">
        <f>Dataset!E18</f>
        <v>4</v>
      </c>
      <c r="F5" s="5">
        <f>Dataset!F18</f>
        <v>6</v>
      </c>
      <c r="G5" s="5">
        <f>Dataset!G18</f>
        <v>7</v>
      </c>
      <c r="H5" s="1">
        <f>(C5^Kriteria!$E$4)*(D5^Kriteria!$E$5)*(E5^Kriteria!$E$9)*('Weighted Product'!F17^Kriteria!$E$10)*('Weighted Product'!G17^-Kriteria!$E$11)</f>
        <v>7.9898989132632989</v>
      </c>
      <c r="I5" s="1">
        <f t="shared" si="0"/>
        <v>8.2517130429127727E-2</v>
      </c>
    </row>
    <row r="6" spans="1:9" x14ac:dyDescent="0.25">
      <c r="A6" s="2">
        <v>10</v>
      </c>
      <c r="B6" s="8" t="str">
        <f>Dataset!B13</f>
        <v>Anggit Putri</v>
      </c>
      <c r="C6" s="5">
        <f>Dataset!C13</f>
        <v>30</v>
      </c>
      <c r="D6" s="5">
        <f>IF(Dataset!D13&lt;&gt;Kriteria!$B$8,IF(Dataset!D13&lt;&gt;Kriteria!$B$7,IF(Dataset!D13&lt;&gt;Kriteria!$B$6,IF(Dataset!D13&lt;&gt;Kriteria!$B$5,Kriteria!$C$5,Kriteria!$C$5),Kriteria!$C$6),Kriteria!$C$7),Kriteria!$C$8)</f>
        <v>50</v>
      </c>
      <c r="E6" s="5">
        <f>Dataset!E13</f>
        <v>3</v>
      </c>
      <c r="F6" s="5">
        <f>Dataset!F13</f>
        <v>6</v>
      </c>
      <c r="G6" s="5">
        <f>Dataset!G13</f>
        <v>5</v>
      </c>
      <c r="H6" s="1">
        <f>(C6^Kriteria!$E$4)*(D6^Kriteria!$E$5)*(E6^Kriteria!$E$9)*('Weighted Product'!F12^Kriteria!$E$10)*('Weighted Product'!G12^-Kriteria!$E$11)</f>
        <v>6.1382649399193996</v>
      </c>
      <c r="I6" s="1">
        <f t="shared" si="0"/>
        <v>6.3394044674965386E-2</v>
      </c>
    </row>
    <row r="7" spans="1:9" x14ac:dyDescent="0.25">
      <c r="A7" s="2">
        <v>5</v>
      </c>
      <c r="B7" s="8" t="str">
        <f>Dataset!B8</f>
        <v>Restiana Erma Riastanti</v>
      </c>
      <c r="C7" s="5">
        <f>Dataset!C8</f>
        <v>36</v>
      </c>
      <c r="D7" s="5">
        <f>IF(Dataset!D8&lt;&gt;Kriteria!$B$8,IF(Dataset!D8&lt;&gt;Kriteria!$B$7,IF(Dataset!D8&lt;&gt;Kriteria!$B$6,IF(Dataset!D8&lt;&gt;Kriteria!$B$5,Kriteria!$C$5,Kriteria!$C$5),Kriteria!$C$6),Kriteria!$C$7),Kriteria!$C$8)</f>
        <v>30</v>
      </c>
      <c r="E7" s="5">
        <f>Dataset!E8</f>
        <v>5</v>
      </c>
      <c r="F7" s="5">
        <f>Dataset!F8</f>
        <v>6</v>
      </c>
      <c r="G7" s="5">
        <f>Dataset!G8</f>
        <v>12</v>
      </c>
      <c r="H7" s="1">
        <f>(C7^Kriteria!$E$4)*(D7^Kriteria!$E$5)*(E7^Kriteria!$E$9)*('Weighted Product'!F7^Kriteria!$E$10)*('Weighted Product'!G7^-Kriteria!$E$11)</f>
        <v>7.1284554599916943</v>
      </c>
      <c r="I7" s="1">
        <f t="shared" si="0"/>
        <v>7.3620416895877464E-2</v>
      </c>
    </row>
    <row r="8" spans="1:9" x14ac:dyDescent="0.25">
      <c r="A8" s="2">
        <v>7</v>
      </c>
      <c r="B8" s="8" t="str">
        <f>Dataset!B10</f>
        <v>Diana</v>
      </c>
      <c r="C8" s="5">
        <f>Dataset!C10</f>
        <v>12</v>
      </c>
      <c r="D8" s="5">
        <f>IF(Dataset!D10&lt;&gt;Kriteria!$B$8,IF(Dataset!D10&lt;&gt;Kriteria!$B$7,IF(Dataset!D10&lt;&gt;Kriteria!$B$6,IF(Dataset!D10&lt;&gt;Kriteria!$B$5,Kriteria!$C$5,Kriteria!$C$5),Kriteria!$C$6),Kriteria!$C$7),Kriteria!$C$8)</f>
        <v>100</v>
      </c>
      <c r="E8" s="5">
        <f>Dataset!E10</f>
        <v>4</v>
      </c>
      <c r="F8" s="5">
        <f>Dataset!F10</f>
        <v>2</v>
      </c>
      <c r="G8" s="5">
        <f>Dataset!G10</f>
        <v>4</v>
      </c>
      <c r="H8" s="1">
        <f>(C8^Kriteria!$E$4)*(D8^Kriteria!$E$5)*(E8^Kriteria!$E$9)*('Weighted Product'!F9^Kriteria!$E$10)*('Weighted Product'!G9^-Kriteria!$E$11)</f>
        <v>6.4225968916305911</v>
      </c>
      <c r="I8" s="1">
        <f t="shared" si="0"/>
        <v>6.6330534485314965E-2</v>
      </c>
    </row>
    <row r="9" spans="1:9" x14ac:dyDescent="0.25">
      <c r="A9" s="2">
        <v>11</v>
      </c>
      <c r="B9" s="8" t="str">
        <f>Dataset!B14</f>
        <v>Ari Setiawan</v>
      </c>
      <c r="C9" s="5">
        <f>Dataset!C14</f>
        <v>13</v>
      </c>
      <c r="D9" s="5">
        <f>IF(Dataset!D14&lt;&gt;Kriteria!$B$8,IF(Dataset!D14&lt;&gt;Kriteria!$B$7,IF(Dataset!D14&lt;&gt;Kriteria!$B$6,IF(Dataset!D14&lt;&gt;Kriteria!$B$5,Kriteria!$C$5,Kriteria!$C$5),Kriteria!$C$6),Kriteria!$C$7),Kriteria!$C$8)</f>
        <v>80</v>
      </c>
      <c r="E9" s="5">
        <f>Dataset!E14</f>
        <v>4</v>
      </c>
      <c r="F9" s="5">
        <f>Dataset!F14</f>
        <v>4</v>
      </c>
      <c r="G9" s="5">
        <f>Dataset!G14</f>
        <v>7</v>
      </c>
      <c r="H9" s="1">
        <f>(C9^Kriteria!$E$4)*(D9^Kriteria!$E$5)*(E9^Kriteria!$E$9)*('Weighted Product'!F13^Kriteria!$E$10)*('Weighted Product'!G13^-Kriteria!$E$11)</f>
        <v>5.5094585628318855</v>
      </c>
      <c r="I9" s="1">
        <f t="shared" si="0"/>
        <v>5.6899932747383385E-2</v>
      </c>
    </row>
    <row r="10" spans="1:9" x14ac:dyDescent="0.25">
      <c r="A10" s="2">
        <v>13</v>
      </c>
      <c r="B10" s="8" t="str">
        <f>Dataset!B16</f>
        <v>Diah Daniarti</v>
      </c>
      <c r="C10" s="5">
        <f>Dataset!C16</f>
        <v>40</v>
      </c>
      <c r="D10" s="5">
        <f>IF(Dataset!D16&lt;&gt;Kriteria!$B$8,IF(Dataset!D16&lt;&gt;Kriteria!$B$7,IF(Dataset!D16&lt;&gt;Kriteria!$B$6,IF(Dataset!D16&lt;&gt;Kriteria!$B$5,Kriteria!$C$5,Kriteria!$C$5),Kriteria!$C$6),Kriteria!$C$7),Kriteria!$C$8)</f>
        <v>30</v>
      </c>
      <c r="E10" s="5">
        <f>Dataset!E16</f>
        <v>4</v>
      </c>
      <c r="F10" s="5">
        <f>Dataset!F16</f>
        <v>3</v>
      </c>
      <c r="G10" s="5">
        <f>Dataset!G16</f>
        <v>21</v>
      </c>
      <c r="H10" s="1">
        <f>(C10^Kriteria!$E$4)*(D10^Kriteria!$E$5)*(E10^Kriteria!$E$9)*('Weighted Product'!F15^Kriteria!$E$10)*('Weighted Product'!G15^-Kriteria!$E$11)</f>
        <v>7.1091019941953055</v>
      </c>
      <c r="I10" s="1">
        <f t="shared" si="0"/>
        <v>7.3420540467062409E-2</v>
      </c>
    </row>
    <row r="11" spans="1:9" x14ac:dyDescent="0.25">
      <c r="A11" s="2">
        <v>2</v>
      </c>
      <c r="B11" s="8" t="str">
        <f>Dataset!B5</f>
        <v>Wahyu Indah Windarti</v>
      </c>
      <c r="C11" s="5">
        <f>Dataset!C5</f>
        <v>12</v>
      </c>
      <c r="D11" s="5">
        <f>IF(Dataset!D5&lt;&gt;Kriteria!$B$8,IF(Dataset!D5&lt;&gt;Kriteria!$B$7,IF(Dataset!D5&lt;&gt;Kriteria!$B$6,IF(Dataset!D5&lt;&gt;Kriteria!$B$5,Kriteria!$C$5,Kriteria!$C$5),Kriteria!$C$6),Kriteria!$C$7),Kriteria!$C$8)</f>
        <v>100</v>
      </c>
      <c r="E11" s="5">
        <f>Dataset!E5</f>
        <v>4</v>
      </c>
      <c r="F11" s="5">
        <f>Dataset!F5</f>
        <v>4</v>
      </c>
      <c r="G11" s="5">
        <f>Dataset!G5</f>
        <v>14</v>
      </c>
      <c r="H11" s="1">
        <f>(C11^Kriteria!$E$4)*(D11^Kriteria!$E$5)*(E11^Kriteria!$E$9)*('Weighted Product'!F4^Kriteria!$E$10)*('Weighted Product'!G4^-Kriteria!$E$11)</f>
        <v>5.2923505503538024</v>
      </c>
      <c r="I11" s="1">
        <f t="shared" si="0"/>
        <v>5.4657710364178581E-2</v>
      </c>
    </row>
    <row r="12" spans="1:9" x14ac:dyDescent="0.25">
      <c r="A12" s="2">
        <v>9</v>
      </c>
      <c r="B12" s="8" t="str">
        <f>Dataset!B12</f>
        <v>Vivi Dwi K</v>
      </c>
      <c r="C12" s="5">
        <f>Dataset!C12</f>
        <v>18</v>
      </c>
      <c r="D12" s="5">
        <f>IF(Dataset!D12&lt;&gt;Kriteria!$B$8,IF(Dataset!D12&lt;&gt;Kriteria!$B$7,IF(Dataset!D12&lt;&gt;Kriteria!$B$6,IF(Dataset!D12&lt;&gt;Kriteria!$B$5,Kriteria!$C$5,Kriteria!$C$5),Kriteria!$C$6),Kriteria!$C$7),Kriteria!$C$8)</f>
        <v>50</v>
      </c>
      <c r="E12" s="5">
        <f>Dataset!E12</f>
        <v>4</v>
      </c>
      <c r="F12" s="5">
        <f>Dataset!F12</f>
        <v>3</v>
      </c>
      <c r="G12" s="5">
        <f>Dataset!G12</f>
        <v>12</v>
      </c>
      <c r="H12" s="1">
        <f>(C12^Kriteria!$E$4)*(D12^Kriteria!$E$5)*(E12^Kriteria!$E$9)*('Weighted Product'!F11^Kriteria!$E$10)*('Weighted Product'!G11^-Kriteria!$E$11)</f>
        <v>5.6908553126212809</v>
      </c>
      <c r="I12" s="1">
        <f t="shared" si="0"/>
        <v>5.8773340586992448E-2</v>
      </c>
    </row>
    <row r="13" spans="1:9" x14ac:dyDescent="0.25">
      <c r="A13" s="2">
        <v>1</v>
      </c>
      <c r="B13" s="8" t="str">
        <f>Dataset!B4</f>
        <v xml:space="preserve">Isti Marlisa fitriani </v>
      </c>
      <c r="C13" s="5">
        <f>Dataset!C4</f>
        <v>12</v>
      </c>
      <c r="D13" s="5">
        <f>IF(Dataset!D4&lt;&gt;Kriteria!$B$8,IF(Dataset!D4&lt;&gt;Kriteria!$B$7,IF(Dataset!D4&lt;&gt;Kriteria!$B$6,IF(Dataset!D4&lt;&gt;Kriteria!$B$5,Kriteria!$C$5,Kriteria!$C$5),Kriteria!$C$6),Kriteria!$C$7),Kriteria!$C$8)</f>
        <v>100</v>
      </c>
      <c r="E13" s="5">
        <f>Dataset!E4</f>
        <v>4</v>
      </c>
      <c r="F13" s="5">
        <f>Dataset!F4</f>
        <v>3</v>
      </c>
      <c r="G13" s="5">
        <f>Dataset!G4</f>
        <v>14</v>
      </c>
      <c r="H13" s="1">
        <f>(C13^Kriteria!$E$4)*(D13^Kriteria!$E$5)*(E13^Kriteria!$E$9)*('Weighted Product'!F3^Kriteria!$E$10)*('Weighted Product'!G3^-Kriteria!$E$11)</f>
        <v>8.0710492486704606</v>
      </c>
      <c r="I13" s="1">
        <f t="shared" si="0"/>
        <v>8.3355225239068853E-2</v>
      </c>
    </row>
    <row r="14" spans="1:9" x14ac:dyDescent="0.25">
      <c r="A14" s="2">
        <v>3</v>
      </c>
      <c r="B14" s="8" t="str">
        <f>Dataset!B6</f>
        <v>Lutfiana D</v>
      </c>
      <c r="C14" s="5">
        <f>Dataset!C6</f>
        <v>12</v>
      </c>
      <c r="D14" s="5">
        <f>IF(Dataset!D6&lt;&gt;Kriteria!$B$8,IF(Dataset!D6&lt;&gt;Kriteria!$B$7,IF(Dataset!D6&lt;&gt;Kriteria!$B$6,IF(Dataset!D6&lt;&gt;Kriteria!$B$5,Kriteria!$C$5,Kriteria!$C$5),Kriteria!$C$6),Kriteria!$C$7),Kriteria!$C$8)</f>
        <v>80</v>
      </c>
      <c r="E14" s="5">
        <f>Dataset!E6</f>
        <v>4</v>
      </c>
      <c r="F14" s="5">
        <f>Dataset!F6</f>
        <v>2</v>
      </c>
      <c r="G14" s="5">
        <f>Dataset!G6</f>
        <v>8</v>
      </c>
      <c r="H14" s="1">
        <f>(C14^Kriteria!$E$4)*(D14^Kriteria!$E$5)*(E14^Kriteria!$E$9)*('Weighted Product'!F5^Kriteria!$E$10)*('Weighted Product'!G5^-Kriteria!$E$11)</f>
        <v>6.3964320115835447</v>
      </c>
      <c r="I14" s="1">
        <f t="shared" si="0"/>
        <v>6.606031194020609E-2</v>
      </c>
    </row>
    <row r="15" spans="1:9" x14ac:dyDescent="0.25">
      <c r="A15" s="2">
        <v>8</v>
      </c>
      <c r="B15" s="8" t="str">
        <f>Dataset!B11</f>
        <v>Ezza Zaping Aniayya</v>
      </c>
      <c r="C15" s="5">
        <f>Dataset!C11</f>
        <v>6</v>
      </c>
      <c r="D15" s="5">
        <f>IF(Dataset!D11&lt;&gt;Kriteria!$B$8,IF(Dataset!D11&lt;&gt;Kriteria!$B$7,IF(Dataset!D11&lt;&gt;Kriteria!$B$6,IF(Dataset!D11&lt;&gt;Kriteria!$B$5,Kriteria!$C$5,Kriteria!$C$5),Kriteria!$C$6),Kriteria!$C$7),Kriteria!$C$8)</f>
        <v>100</v>
      </c>
      <c r="E15" s="5">
        <f>Dataset!E11</f>
        <v>4</v>
      </c>
      <c r="F15" s="5">
        <f>Dataset!F11</f>
        <v>2</v>
      </c>
      <c r="G15" s="5">
        <f>Dataset!G11</f>
        <v>5</v>
      </c>
      <c r="H15" s="1">
        <f>(C15^Kriteria!$E$4)*(D15^Kriteria!$E$5)*(E15^Kriteria!$E$9)*('Weighted Product'!F10^Kriteria!$E$10)*('Weighted Product'!G10^-Kriteria!$E$11)</f>
        <v>4.298724416882119</v>
      </c>
      <c r="I15" s="1">
        <f t="shared" si="0"/>
        <v>4.4395856222649119E-2</v>
      </c>
    </row>
    <row r="16" spans="1:9" x14ac:dyDescent="0.25">
      <c r="A16" s="2">
        <v>14</v>
      </c>
      <c r="B16" s="8" t="str">
        <f>Dataset!B17</f>
        <v>Puput Indah Puspitasari</v>
      </c>
      <c r="C16" s="5">
        <f>Dataset!C17</f>
        <v>15</v>
      </c>
      <c r="D16" s="5">
        <f>IF(Dataset!D17&lt;&gt;Kriteria!$B$8,IF(Dataset!D17&lt;&gt;Kriteria!$B$7,IF(Dataset!D17&lt;&gt;Kriteria!$B$6,IF(Dataset!D17&lt;&gt;Kriteria!$B$5,Kriteria!$C$5,Kriteria!$C$5),Kriteria!$C$6),Kriteria!$C$7),Kriteria!$C$8)</f>
        <v>30</v>
      </c>
      <c r="E16" s="5">
        <f>Dataset!E17</f>
        <v>3</v>
      </c>
      <c r="F16" s="5">
        <f>Dataset!F17</f>
        <v>3</v>
      </c>
      <c r="G16" s="5">
        <f>Dataset!G17</f>
        <v>14</v>
      </c>
      <c r="H16" s="1">
        <f>(C16^Kriteria!$E$4)*(D16^Kriteria!$E$5)*(E16^Kriteria!$E$9)*('Weighted Product'!F16^Kriteria!$E$10)*('Weighted Product'!G16^-Kriteria!$E$11)</f>
        <v>4.3987052587861282</v>
      </c>
      <c r="I16" s="1">
        <f t="shared" si="0"/>
        <v>4.5428426504372184E-2</v>
      </c>
    </row>
    <row r="17" spans="1:9" x14ac:dyDescent="0.25">
      <c r="A17" s="2">
        <v>6</v>
      </c>
      <c r="B17" s="8" t="str">
        <f>Dataset!B9</f>
        <v>Muhammad Fahreza</v>
      </c>
      <c r="C17" s="5">
        <f>Dataset!C9</f>
        <v>8</v>
      </c>
      <c r="D17" s="5">
        <f>IF(Dataset!D9&lt;&gt;Kriteria!$B$8,IF(Dataset!D9&lt;&gt;Kriteria!$B$7,IF(Dataset!D9&lt;&gt;Kriteria!$B$6,IF(Dataset!D9&lt;&gt;Kriteria!$B$5,Kriteria!$C$5,Kriteria!$C$5),Kriteria!$C$6),Kriteria!$C$7),Kriteria!$C$8)</f>
        <v>30</v>
      </c>
      <c r="E17" s="5">
        <f>Dataset!E9</f>
        <v>3</v>
      </c>
      <c r="F17" s="5">
        <f>Dataset!F9</f>
        <v>4</v>
      </c>
      <c r="G17" s="5">
        <f>Dataset!G9</f>
        <v>5</v>
      </c>
      <c r="H17" s="1">
        <f>(C17^Kriteria!$E$4)*(D17^Kriteria!$E$5)*(E17^Kriteria!$E$9)*('Weighted Product'!F8^Kriteria!$E$10)*('Weighted Product'!G8^-Kriteria!$E$11)</f>
        <v>4.2210992288186935</v>
      </c>
      <c r="I17" s="1">
        <f t="shared" si="0"/>
        <v>4.3594168011377478E-2</v>
      </c>
    </row>
    <row r="18" spans="1:9" x14ac:dyDescent="0.25">
      <c r="A18" s="16" t="s">
        <v>38</v>
      </c>
      <c r="B18" s="16"/>
      <c r="C18" s="16"/>
      <c r="D18" s="16"/>
      <c r="E18" s="16"/>
      <c r="F18" s="16"/>
      <c r="G18" s="16"/>
      <c r="H18" s="1">
        <f>SUM(H3:H17)</f>
        <v>96.827154212853529</v>
      </c>
      <c r="I18" s="1">
        <f>SUM(I3:I17)</f>
        <v>1</v>
      </c>
    </row>
  </sheetData>
  <sortState ref="A3:I17">
    <sortCondition descending="1" ref="I3:I17"/>
  </sortState>
  <mergeCells count="1"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Kriteria</vt:lpstr>
      <vt:lpstr>Weighted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Vriza Wahyu Saputra</cp:lastModifiedBy>
  <dcterms:created xsi:type="dcterms:W3CDTF">2019-07-14T07:52:10Z</dcterms:created>
  <dcterms:modified xsi:type="dcterms:W3CDTF">2019-07-20T18:52:02Z</dcterms:modified>
</cp:coreProperties>
</file>