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ча 1" sheetId="1" r:id="rId1"/>
    <sheet name="Задача 2" sheetId="2" r:id="rId2"/>
    <sheet name="Задача 3" sheetId="7" r:id="rId3"/>
  </sheets>
  <definedNames>
    <definedName name="solver_adj" localSheetId="0" hidden="1">'Задача 1'!$C$4:$C$17</definedName>
    <definedName name="solver_adj" localSheetId="1" hidden="1">'Задача 2'!$A$8:$T$8</definedName>
    <definedName name="solver_adj" localSheetId="2" hidden="1">'Задача 3'!$B$19:$K$19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1'!$E$10</definedName>
    <definedName name="solver_lhs1" localSheetId="1" hidden="1">'Задача 2'!$A$8:$T$8</definedName>
    <definedName name="solver_lhs1" localSheetId="2" hidden="1">'Задача 3'!$B$19:$K$19</definedName>
    <definedName name="solver_lhs10" localSheetId="1" hidden="1">'Задача 2'!$C$20</definedName>
    <definedName name="solver_lhs10" localSheetId="2" hidden="1">'Задача 3'!$J$20</definedName>
    <definedName name="solver_lhs11" localSheetId="1" hidden="1">'Задача 2'!$C$21</definedName>
    <definedName name="solver_lhs12" localSheetId="1" hidden="1">'Задача 2'!$C$22</definedName>
    <definedName name="solver_lhs13" localSheetId="1" hidden="1">'Задача 2'!$E$9</definedName>
    <definedName name="solver_lhs14" localSheetId="1" hidden="1">'Задача 2'!$G$22</definedName>
    <definedName name="solver_lhs15" localSheetId="1" hidden="1">'Задача 2'!$G$9</definedName>
    <definedName name="solver_lhs16" localSheetId="1" hidden="1">'Задача 2'!$I$9</definedName>
    <definedName name="solver_lhs17" localSheetId="1" hidden="1">'Задача 2'!$K$13</definedName>
    <definedName name="solver_lhs18" localSheetId="1" hidden="1">'Задача 2'!$K$14</definedName>
    <definedName name="solver_lhs19" localSheetId="1" hidden="1">'Задача 2'!$K$15</definedName>
    <definedName name="solver_lhs2" localSheetId="0" hidden="1">'Задача 1'!$E$11</definedName>
    <definedName name="solver_lhs2" localSheetId="1" hidden="1">'Задача 2'!$A$9:$C$9</definedName>
    <definedName name="solver_lhs2" localSheetId="2" hidden="1">'Задача 3'!$B$20:$D$20</definedName>
    <definedName name="solver_lhs20" localSheetId="1" hidden="1">'Задача 2'!$K$16</definedName>
    <definedName name="solver_lhs21" localSheetId="1" hidden="1">'Задача 2'!$K$17</definedName>
    <definedName name="solver_lhs22" localSheetId="1" hidden="1">'Задача 2'!$K$18</definedName>
    <definedName name="solver_lhs23" localSheetId="1" hidden="1">'Задача 2'!$K$9</definedName>
    <definedName name="solver_lhs24" localSheetId="1" hidden="1">'Задача 2'!$M$9</definedName>
    <definedName name="solver_lhs3" localSheetId="0" hidden="1">'Задача 1'!$E$12</definedName>
    <definedName name="solver_lhs3" localSheetId="1" hidden="1">'Задача 2'!$C$13</definedName>
    <definedName name="solver_lhs3" localSheetId="2" hidden="1">'Задача 3'!$C$24:$C$25</definedName>
    <definedName name="solver_lhs4" localSheetId="0" hidden="1">'Задача 1'!$E$5</definedName>
    <definedName name="solver_lhs4" localSheetId="1" hidden="1">'Задача 2'!$C$14</definedName>
    <definedName name="solver_lhs4" localSheetId="2" hidden="1">'Задача 3'!$C$27:$C$31</definedName>
    <definedName name="solver_lhs5" localSheetId="0" hidden="1">'Задача 1'!$E$6</definedName>
    <definedName name="solver_lhs5" localSheetId="1" hidden="1">'Задача 2'!$C$15</definedName>
    <definedName name="solver_lhs5" localSheetId="2" hidden="1">'Задача 3'!$C$27:$C$31</definedName>
    <definedName name="solver_lhs6" localSheetId="0" hidden="1">'Задача 1'!$E$7</definedName>
    <definedName name="solver_lhs6" localSheetId="1" hidden="1">'Задача 2'!$C$16</definedName>
    <definedName name="solver_lhs6" localSheetId="2" hidden="1">'Задача 3'!$F$20</definedName>
    <definedName name="solver_lhs7" localSheetId="0" hidden="1">'Задача 1'!$E$8</definedName>
    <definedName name="solver_lhs7" localSheetId="1" hidden="1">'Задача 2'!$C$17</definedName>
    <definedName name="solver_lhs7" localSheetId="2" hidden="1">'Задача 3'!$H$20</definedName>
    <definedName name="solver_lhs8" localSheetId="0" hidden="1">'Задача 1'!$E$9</definedName>
    <definedName name="solver_lhs8" localSheetId="1" hidden="1">'Задача 2'!$C$18</definedName>
    <definedName name="solver_lhs8" localSheetId="2" hidden="1">'Задача 3'!$J$20</definedName>
    <definedName name="solver_lhs9" localSheetId="1" hidden="1">'Задача 2'!$C$19</definedName>
    <definedName name="solver_lhs9" localSheetId="2" hidden="1">'Задача 3'!$J$20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24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1'!$C$2</definedName>
    <definedName name="solver_opt" localSheetId="1" hidden="1">'Задача 2'!$O$14</definedName>
    <definedName name="solver_opt" localSheetId="2" hidden="1">'Задача 3'!$B$19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1</definedName>
    <definedName name="solver_rel10" localSheetId="1" hidden="1">3</definedName>
    <definedName name="solver_rel10" localSheetId="2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1</definedName>
    <definedName name="solver_rel15" localSheetId="1" hidden="1">3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0" localSheetId="1" hidden="1">2</definedName>
    <definedName name="solver_rel21" localSheetId="1" hidden="1">2</definedName>
    <definedName name="solver_rel22" localSheetId="1" hidden="1">2</definedName>
    <definedName name="solver_rel23" localSheetId="1" hidden="1">3</definedName>
    <definedName name="solver_rel24" localSheetId="1" hidden="1">3</definedName>
    <definedName name="solver_rel3" localSheetId="0" hidden="1">2</definedName>
    <definedName name="solver_rel3" localSheetId="1" hidden="1">3</definedName>
    <definedName name="solver_rel3" localSheetId="2" hidden="1">1</definedName>
    <definedName name="solver_rel4" localSheetId="0" hidden="1">2</definedName>
    <definedName name="solver_rel4" localSheetId="1" hidden="1">3</definedName>
    <definedName name="solver_rel4" localSheetId="2" hidden="1">1</definedName>
    <definedName name="solver_rel5" localSheetId="0" hidden="1">2</definedName>
    <definedName name="solver_rel5" localSheetId="1" hidden="1">3</definedName>
    <definedName name="solver_rel5" localSheetId="2" hidden="1">3</definedName>
    <definedName name="solver_rel6" localSheetId="0" hidden="1">2</definedName>
    <definedName name="solver_rel6" localSheetId="1" hidden="1">3</definedName>
    <definedName name="solver_rel6" localSheetId="2" hidden="1">3</definedName>
    <definedName name="solver_rel7" localSheetId="0" hidden="1">2</definedName>
    <definedName name="solver_rel7" localSheetId="1" hidden="1">3</definedName>
    <definedName name="solver_rel7" localSheetId="2" hidden="1">3</definedName>
    <definedName name="solver_rel8" localSheetId="0" hidden="1">2</definedName>
    <definedName name="solver_rel8" localSheetId="1" hidden="1">3</definedName>
    <definedName name="solver_rel8" localSheetId="2" hidden="1">3</definedName>
    <definedName name="solver_rel9" localSheetId="1" hidden="1">3</definedName>
    <definedName name="solver_rel9" localSheetId="2" hidden="1">3</definedName>
    <definedName name="solver_rhs1" localSheetId="0" hidden="1">'Задача 1'!$G$10</definedName>
    <definedName name="solver_rhs1" localSheetId="1" hidden="1">0</definedName>
    <definedName name="solver_rhs1" localSheetId="2" hidden="1">17</definedName>
    <definedName name="solver_rhs10" localSheetId="1" hidden="1">'Задача 2'!$E$20</definedName>
    <definedName name="solver_rhs10" localSheetId="2" hidden="1">3</definedName>
    <definedName name="solver_rhs11" localSheetId="1" hidden="1">'Задача 2'!$E$21</definedName>
    <definedName name="solver_rhs12" localSheetId="1" hidden="1">'Задача 2'!$E$22</definedName>
    <definedName name="solver_rhs13" localSheetId="1" hidden="1">'Задача 2'!$E$11</definedName>
    <definedName name="solver_rhs14" localSheetId="1" hidden="1">'Задача 2'!$I$22</definedName>
    <definedName name="solver_rhs15" localSheetId="1" hidden="1">'Задача 2'!$G$11</definedName>
    <definedName name="solver_rhs16" localSheetId="1" hidden="1">'Задача 2'!$I$11</definedName>
    <definedName name="solver_rhs17" localSheetId="1" hidden="1">'Задача 2'!$M$13</definedName>
    <definedName name="solver_rhs18" localSheetId="1" hidden="1">'Задача 2'!$M$14</definedName>
    <definedName name="solver_rhs19" localSheetId="1" hidden="1">'Задача 2'!$M$15</definedName>
    <definedName name="solver_rhs2" localSheetId="0" hidden="1">'Задача 1'!$G$11</definedName>
    <definedName name="solver_rhs2" localSheetId="1" hidden="1">'Задача 2'!$A$11:$C$11</definedName>
    <definedName name="solver_rhs2" localSheetId="2" hidden="1">'Задача 3'!$B$22:$D$22</definedName>
    <definedName name="solver_rhs20" localSheetId="1" hidden="1">'Задача 2'!$M$16</definedName>
    <definedName name="solver_rhs21" localSheetId="1" hidden="1">'Задача 2'!$M$17</definedName>
    <definedName name="solver_rhs22" localSheetId="1" hidden="1">'Задача 2'!$M$18</definedName>
    <definedName name="solver_rhs23" localSheetId="1" hidden="1">'Задача 2'!$K$11</definedName>
    <definedName name="solver_rhs24" localSheetId="1" hidden="1">'Задача 2'!$M$11</definedName>
    <definedName name="solver_rhs3" localSheetId="0" hidden="1">'Задача 1'!$G$12</definedName>
    <definedName name="solver_rhs3" localSheetId="1" hidden="1">'Задача 2'!$E$13</definedName>
    <definedName name="solver_rhs3" localSheetId="2" hidden="1">17</definedName>
    <definedName name="solver_rhs4" localSheetId="0" hidden="1">'Задача 1'!$G$5</definedName>
    <definedName name="solver_rhs4" localSheetId="1" hidden="1">'Задача 2'!$E$14</definedName>
    <definedName name="solver_rhs4" localSheetId="2" hidden="1">17</definedName>
    <definedName name="solver_rhs5" localSheetId="0" hidden="1">'Задача 1'!$G$6</definedName>
    <definedName name="solver_rhs5" localSheetId="1" hidden="1">'Задача 2'!$E$15</definedName>
    <definedName name="solver_rhs5" localSheetId="2" hidden="1">'Задача 3'!$E$27:$E$31</definedName>
    <definedName name="solver_rhs6" localSheetId="0" hidden="1">'Задача 1'!$G$7</definedName>
    <definedName name="solver_rhs6" localSheetId="1" hidden="1">'Задача 2'!$E$16</definedName>
    <definedName name="solver_rhs6" localSheetId="2" hidden="1">'Задача 3'!$F$22</definedName>
    <definedName name="solver_rhs7" localSheetId="0" hidden="1">'Задача 1'!$G$8</definedName>
    <definedName name="solver_rhs7" localSheetId="1" hidden="1">'Задача 2'!$E$17</definedName>
    <definedName name="solver_rhs7" localSheetId="2" hidden="1">'Задача 3'!$H$22</definedName>
    <definedName name="solver_rhs8" localSheetId="0" hidden="1">'Задача 1'!$G$9</definedName>
    <definedName name="solver_rhs8" localSheetId="1" hidden="1">'Задача 2'!$E$18</definedName>
    <definedName name="solver_rhs8" localSheetId="2" hidden="1">'Задача 3'!$J$22</definedName>
    <definedName name="solver_rhs9" localSheetId="1" hidden="1">'Задача 2'!$E$19</definedName>
    <definedName name="solver_rhs9" localSheetId="2" hidden="1">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7" l="1"/>
  <c r="I29" i="7"/>
  <c r="I30" i="7"/>
  <c r="I26" i="7"/>
  <c r="I27" i="7"/>
  <c r="I28" i="7"/>
  <c r="C24" i="7"/>
  <c r="B20" i="7"/>
  <c r="C31" i="7"/>
  <c r="C30" i="7"/>
  <c r="C29" i="7"/>
  <c r="C28" i="7"/>
  <c r="C27" i="7"/>
  <c r="C25" i="7"/>
  <c r="C20" i="7"/>
  <c r="J20" i="7"/>
  <c r="D20" i="7"/>
  <c r="H20" i="7"/>
  <c r="F20" i="7"/>
  <c r="K13" i="2"/>
  <c r="O14" i="2"/>
  <c r="S16" i="2"/>
  <c r="E9" i="2"/>
  <c r="A9" i="2"/>
  <c r="K18" i="2"/>
  <c r="K17" i="2"/>
  <c r="K16" i="2"/>
  <c r="K15" i="2"/>
  <c r="K14" i="2"/>
  <c r="G22" i="2"/>
  <c r="I24" i="7" l="1"/>
  <c r="C13" i="2" l="1"/>
  <c r="E7" i="1"/>
  <c r="C2" i="1"/>
  <c r="E12" i="1"/>
  <c r="E11" i="1"/>
  <c r="E10" i="1"/>
  <c r="E9" i="1"/>
  <c r="E8" i="1"/>
  <c r="E6" i="1"/>
  <c r="E5" i="1"/>
  <c r="C15" i="2" l="1"/>
  <c r="B9" i="2" l="1"/>
  <c r="G9" i="2"/>
  <c r="C14" i="2" l="1"/>
  <c r="E19" i="1"/>
  <c r="C22" i="2" l="1"/>
  <c r="K9" i="2"/>
  <c r="M9" i="2"/>
  <c r="I9" i="2"/>
  <c r="C9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<sst xmlns="http://schemas.openxmlformats.org/spreadsheetml/2006/main" count="211" uniqueCount="146">
  <si>
    <t>X12</t>
  </si>
  <si>
    <t>X12=</t>
  </si>
  <si>
    <t>X13=</t>
  </si>
  <si>
    <t>X14=</t>
  </si>
  <si>
    <t>X24=</t>
  </si>
  <si>
    <t>X25=</t>
  </si>
  <si>
    <t>X34=</t>
  </si>
  <si>
    <t>X36=</t>
  </si>
  <si>
    <t>X45=</t>
  </si>
  <si>
    <t>X46=</t>
  </si>
  <si>
    <t>X47=</t>
  </si>
  <si>
    <t>X58=</t>
  </si>
  <si>
    <t>X67=</t>
  </si>
  <si>
    <t>X68=</t>
  </si>
  <si>
    <t>X78=</t>
  </si>
  <si>
    <t>F=</t>
  </si>
  <si>
    <t>Ограничения</t>
  </si>
  <si>
    <t xml:space="preserve">Критический путь = </t>
  </si>
  <si>
    <t>Путь:</t>
  </si>
  <si>
    <t>либо</t>
  </si>
  <si>
    <t>1-4-5-8</t>
  </si>
  <si>
    <t>1-2-4-5-8</t>
  </si>
  <si>
    <t>Второе число - d(ij) - минимальное возможное время</t>
  </si>
  <si>
    <t>t'(ij) = t(ij) * (1 - k(ij) * x(ij))</t>
  </si>
  <si>
    <t>Время выполнения работ:</t>
  </si>
  <si>
    <t>k12=</t>
  </si>
  <si>
    <t>k13=</t>
  </si>
  <si>
    <t>k23=</t>
  </si>
  <si>
    <t>k24=</t>
  </si>
  <si>
    <t>k35=</t>
  </si>
  <si>
    <t>k45=</t>
  </si>
  <si>
    <t>t12=</t>
  </si>
  <si>
    <t>t13=</t>
  </si>
  <si>
    <t>d12=</t>
  </si>
  <si>
    <t>d13=</t>
  </si>
  <si>
    <t>d23=</t>
  </si>
  <si>
    <t>d24=</t>
  </si>
  <si>
    <t>d35=</t>
  </si>
  <si>
    <t>d45=</t>
  </si>
  <si>
    <t>t23=</t>
  </si>
  <si>
    <t>t24=</t>
  </si>
  <si>
    <t>t35=</t>
  </si>
  <si>
    <t>t45=</t>
  </si>
  <si>
    <t xml:space="preserve">C= </t>
  </si>
  <si>
    <t>&lt;=</t>
  </si>
  <si>
    <t>&gt;=</t>
  </si>
  <si>
    <t>Первое число - t(ij) - продолжительность выполнения работ</t>
  </si>
  <si>
    <t>---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</si>
  <si>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</si>
  <si>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</si>
  <si>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</si>
  <si>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</si>
  <si>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</si>
  <si>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</si>
  <si>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</si>
  <si>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</si>
  <si>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</si>
  <si>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</si>
  <si>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</si>
  <si>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</si>
  <si>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</si>
  <si>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</si>
  <si>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</si>
  <si>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</si>
  <si>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</si>
  <si>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</si>
  <si>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</si>
  <si>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</si>
  <si>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То12</t>
  </si>
  <si>
    <t>То13</t>
  </si>
  <si>
    <t>Тн23</t>
  </si>
  <si>
    <t>То23</t>
  </si>
  <si>
    <t>Тн24</t>
  </si>
  <si>
    <t>То24</t>
  </si>
  <si>
    <t>Тн35</t>
  </si>
  <si>
    <t>То35</t>
  </si>
  <si>
    <t>Тн45</t>
  </si>
  <si>
    <t>То45</t>
  </si>
  <si>
    <t>Тн34</t>
  </si>
  <si>
    <t>То34</t>
  </si>
  <si>
    <t>Тн56</t>
  </si>
  <si>
    <t>То56</t>
  </si>
  <si>
    <t>X13</t>
  </si>
  <si>
    <t>X23</t>
  </si>
  <si>
    <t>X24</t>
  </si>
  <si>
    <t>X35</t>
  </si>
  <si>
    <t>X45</t>
  </si>
  <si>
    <t>x4-x3</t>
  </si>
  <si>
    <t>x6-x5</t>
  </si>
  <si>
    <t>x8-x7</t>
  </si>
  <si>
    <t>x10-x9</t>
  </si>
  <si>
    <t>x12-x11</t>
  </si>
  <si>
    <t>x14-x13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</si>
  <si>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</si>
  <si>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</si>
  <si>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</si>
  <si>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</si>
  <si>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</si>
  <si>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</si>
  <si>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</si>
  <si>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</si>
  <si>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t>x13-x10</t>
  </si>
  <si>
    <t>x13-x12</t>
  </si>
  <si>
    <t>C</t>
  </si>
  <si>
    <t>=</t>
  </si>
  <si>
    <t>Сетевой график оптимизируемого по стоимости проекта</t>
  </si>
  <si>
    <t>C(ij, max) - стоимость выполнения работ в срочном режиме</t>
  </si>
  <si>
    <t>d(ij) - продолжительность выполнения работ проекта в срочном режиме</t>
  </si>
  <si>
    <t>t(кр) - критическое время выполнения проекта</t>
  </si>
  <si>
    <t>C(0) - критическая стоимость выполнения проекта</t>
  </si>
  <si>
    <t>https://studizba.com/lectures/matematika/matematicheskie-metody-teorii-prinyatiya-resheniy/12764-optimizaciya-kompleksa-operaciy.html</t>
  </si>
  <si>
    <t>Работа</t>
  </si>
  <si>
    <t>Параметры</t>
  </si>
  <si>
    <t>(1,2)</t>
  </si>
  <si>
    <t>(1,3)</t>
  </si>
  <si>
    <t>(2,3)</t>
  </si>
  <si>
    <t>(2,4)</t>
  </si>
  <si>
    <t>(3,5)</t>
  </si>
  <si>
    <t>(4,5)</t>
  </si>
  <si>
    <t>d(ij)</t>
  </si>
  <si>
    <t>C(ij)max</t>
  </si>
  <si>
    <t>k(ij)</t>
  </si>
  <si>
    <t>T12О</t>
  </si>
  <si>
    <t>T13О</t>
  </si>
  <si>
    <t>Т23Н</t>
  </si>
  <si>
    <t>Т23О</t>
  </si>
  <si>
    <t>Т24Н</t>
  </si>
  <si>
    <t>Т24О</t>
  </si>
  <si>
    <t>Т35О</t>
  </si>
  <si>
    <t>Т35Н</t>
  </si>
  <si>
    <t>Т45Н</t>
  </si>
  <si>
    <t>Т45О</t>
  </si>
  <si>
    <t>x9-x6</t>
  </si>
  <si>
    <t>с13=</t>
  </si>
  <si>
    <t>с12=</t>
  </si>
  <si>
    <t>с23=</t>
  </si>
  <si>
    <t>с24=</t>
  </si>
  <si>
    <t>с35=</t>
  </si>
  <si>
    <t>с45=</t>
  </si>
  <si>
    <t>True result:</t>
  </si>
  <si>
    <t xml:space="preserve">Комплекс операций выполнится за </t>
  </si>
  <si>
    <t>дня</t>
  </si>
  <si>
    <t>Т12О = Т12Н</t>
  </si>
  <si>
    <t>Т13О = Т13Н</t>
  </si>
  <si>
    <t>t(кр) &lt;= t0</t>
  </si>
  <si>
    <t>t(ij) = t(j) - t(i)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</si>
</sst>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2" borderId="1" xfId="0" applyFont="1" applyFill="1" applyBorder="1"/>
    <xf numFmtId="0" fontId="1" fillId="0" borderId="1" xfId="0" applyFont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2" fontId="1" fillId="0" borderId="6" xfId="0" applyNumberFormat="1" applyFont="1" applyBorder="1"/>
    <xf numFmtId="2" fontId="1" fillId="0" borderId="12" xfId="0" applyNumberFormat="1" applyFont="1" applyBorder="1"/>
    <xf numFmtId="2" fontId="1" fillId="0" borderId="7" xfId="0" applyNumberFormat="1" applyFont="1" applyBorder="1"/>
    <xf numFmtId="2" fontId="1" fillId="0" borderId="10" xfId="0" applyNumberFormat="1" applyFont="1" applyBorder="1"/>
    <xf numFmtId="2" fontId="1" fillId="0" borderId="4" xfId="0" applyNumberFormat="1" applyFont="1" applyBorder="1"/>
    <xf numFmtId="2" fontId="1" fillId="0" borderId="11" xfId="0" applyNumberFormat="1" applyFont="1" applyBorder="1"/>
    <xf numFmtId="2" fontId="1" fillId="0" borderId="8" xfId="0" applyNumberFormat="1" applyFont="1" applyBorder="1"/>
    <xf numFmtId="2" fontId="1" fillId="0" borderId="13" xfId="0" applyNumberFormat="1" applyFont="1" applyBorder="1"/>
    <xf numFmtId="2" fontId="1" fillId="0" borderId="9" xfId="0" applyNumberFormat="1" applyFont="1" applyBorder="1"/>
    <xf numFmtId="0" fontId="1" fillId="0" borderId="14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4" xfId="0" applyFont="1" applyBorder="1"/>
    <xf numFmtId="0" fontId="1" fillId="3" borderId="5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286870</xdr:colOff>
      <xdr:row>2</xdr:row>
      <xdr:rowOff>44822</xdr:rowOff>
    </xdr:from>
    <xdr:to>
      <xdr:col>21</xdr:col>
      <xdr:colOff>569468</xdr:colOff>
      <xdr:row>17</xdr:row>
      <xdr:rowOff>99815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9" y="510987"/>
          <a:ext cx="7597798" cy="3551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461455</xdr:colOff>
      <xdr:row>23</xdr:row>
      <xdr:rowOff>65314</xdr:rowOff>
    </xdr:from>
    <xdr:to>
      <xdr:col>10</xdr:col>
      <xdr:colOff>124987</xdr:colOff>
      <xdr:row>34</xdr:row>
      <xdr:rowOff>179614</xdr:rowOff>
    </xdr:to>
    <xdr:grpSp>
      <xdr:nvGrpSpPr>
        <xdr:cNvPr id="23" name="Полотно 34"/>
        <xdr:cNvGrpSpPr/>
      </xdr:nvGrpSpPr>
      <xdr:grpSpPr>
        <a:xfrm>
          <a:off x="461455" y="5457929"/>
          <a:ext cx="6873224" cy="2693377"/>
          <a:chOff x="0" y="0"/>
          <a:chExt cx="5715000" cy="2628900"/>
        </a:xfrm>
      </xdr:grpSpPr>
      <xdr:sp macro="" textlink="">
        <xdr:nvSpPr>
          <xdr:cNvPr id="24" name="Прямоугольник 23"/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25" name="Group 58"/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26" name="Oval 59"/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7" name="Line 60"/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8" name="Oval 61"/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Oval 62"/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Oval 63"/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Oval 64"/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65"/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3" name="Line 66"/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4" name="Line 67"/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5" name="Line 68"/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Line 69"/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Line 70"/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Line 71"/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39" name="Text Box 72"/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 Box 73"/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1" name="Text Box 74"/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2" name="Text Box 75"/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3" name="Text Box 76"/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3</xdr:row>
      <xdr:rowOff>167640</xdr:rowOff>
    </xdr:from>
    <xdr:to>
      <xdr:col>20</xdr:col>
      <xdr:colOff>121920</xdr:colOff>
      <xdr:row>12</xdr:row>
      <xdr:rowOff>53340</xdr:rowOff>
    </xdr:to>
    <xdr:grpSp>
      <xdr:nvGrpSpPr>
        <xdr:cNvPr id="2" name="Полотно 14"/>
        <xdr:cNvGrpSpPr/>
      </xdr:nvGrpSpPr>
      <xdr:grpSpPr>
        <a:xfrm>
          <a:off x="9075420" y="853440"/>
          <a:ext cx="4701540" cy="1958340"/>
          <a:chOff x="0" y="0"/>
          <a:chExt cx="4701540" cy="19431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4701540" cy="19431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4"/>
          <xdr:cNvGrpSpPr>
            <a:grpSpLocks/>
          </xdr:cNvGrpSpPr>
        </xdr:nvGrpSpPr>
        <xdr:grpSpPr bwMode="auto">
          <a:xfrm>
            <a:off x="457200" y="96520"/>
            <a:ext cx="3783965" cy="1666875"/>
            <a:chOff x="2847" y="1286"/>
            <a:chExt cx="5959" cy="2625"/>
          </a:xfrm>
        </xdr:grpSpPr>
        <xdr:sp macro="" textlink="">
          <xdr:nvSpPr>
            <xdr:cNvPr id="5" name="Oval 5"/>
            <xdr:cNvSpPr>
              <a:spLocks noChangeArrowheads="1"/>
            </xdr:cNvSpPr>
          </xdr:nvSpPr>
          <xdr:spPr bwMode="auto">
            <a:xfrm>
              <a:off x="2847" y="2217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Oval 6"/>
            <xdr:cNvSpPr>
              <a:spLocks noChangeArrowheads="1"/>
            </xdr:cNvSpPr>
          </xdr:nvSpPr>
          <xdr:spPr bwMode="auto">
            <a:xfrm>
              <a:off x="4705" y="1286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7"/>
            <xdr:cNvSpPr>
              <a:spLocks noChangeArrowheads="1"/>
            </xdr:cNvSpPr>
          </xdr:nvSpPr>
          <xdr:spPr bwMode="auto">
            <a:xfrm>
              <a:off x="6627" y="1314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8"/>
            <xdr:cNvSpPr>
              <a:spLocks noChangeArrowheads="1"/>
            </xdr:cNvSpPr>
          </xdr:nvSpPr>
          <xdr:spPr bwMode="auto">
            <a:xfrm>
              <a:off x="8197" y="2274"/>
              <a:ext cx="609" cy="608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/>
            <xdr:cNvSpPr>
              <a:spLocks noChangeArrowheads="1"/>
            </xdr:cNvSpPr>
          </xdr:nvSpPr>
          <xdr:spPr bwMode="auto">
            <a:xfrm>
              <a:off x="5017" y="3304"/>
              <a:ext cx="606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10"/>
            <xdr:cNvCxnSpPr>
              <a:cxnSpLocks noChangeShapeType="1"/>
            </xdr:cNvCxnSpPr>
          </xdr:nvCxnSpPr>
          <xdr:spPr bwMode="auto">
            <a:xfrm flipV="1">
              <a:off x="3437" y="1674"/>
              <a:ext cx="1264" cy="70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1" name="Line 11"/>
            <xdr:cNvCxnSpPr>
              <a:cxnSpLocks noChangeShapeType="1"/>
            </xdr:cNvCxnSpPr>
          </xdr:nvCxnSpPr>
          <xdr:spPr bwMode="auto">
            <a:xfrm>
              <a:off x="5332" y="1566"/>
              <a:ext cx="1315" cy="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2" name="Line 12"/>
            <xdr:cNvCxnSpPr>
              <a:cxnSpLocks noChangeShapeType="1"/>
            </xdr:cNvCxnSpPr>
          </xdr:nvCxnSpPr>
          <xdr:spPr bwMode="auto">
            <a:xfrm>
              <a:off x="7189" y="1804"/>
              <a:ext cx="1058" cy="59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13"/>
            <xdr:cNvCxnSpPr>
              <a:cxnSpLocks noChangeShapeType="1"/>
            </xdr:cNvCxnSpPr>
          </xdr:nvCxnSpPr>
          <xdr:spPr bwMode="auto">
            <a:xfrm>
              <a:off x="5057" y="1924"/>
              <a:ext cx="238" cy="140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14"/>
            <xdr:cNvCxnSpPr>
              <a:cxnSpLocks noChangeShapeType="1"/>
            </xdr:cNvCxnSpPr>
          </xdr:nvCxnSpPr>
          <xdr:spPr bwMode="auto">
            <a:xfrm>
              <a:off x="3417" y="2664"/>
              <a:ext cx="1620" cy="8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/>
            <xdr:cNvCxnSpPr>
              <a:cxnSpLocks noChangeShapeType="1"/>
            </xdr:cNvCxnSpPr>
          </xdr:nvCxnSpPr>
          <xdr:spPr bwMode="auto">
            <a:xfrm flipV="1">
              <a:off x="5617" y="2754"/>
              <a:ext cx="2630" cy="76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/>
            <xdr:cNvCxnSpPr>
              <a:cxnSpLocks noChangeShapeType="1"/>
            </xdr:cNvCxnSpPr>
          </xdr:nvCxnSpPr>
          <xdr:spPr bwMode="auto">
            <a:xfrm flipV="1">
              <a:off x="5467" y="1884"/>
              <a:ext cx="1281" cy="1485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  <xdr:twoCellAnchor editAs="oneCell">
    <xdr:from>
      <xdr:col>13</xdr:col>
      <xdr:colOff>243840</xdr:colOff>
      <xdr:row>12</xdr:row>
      <xdr:rowOff>190500</xdr:rowOff>
    </xdr:from>
    <xdr:to>
      <xdr:col>21</xdr:col>
      <xdr:colOff>251883</xdr:colOff>
      <xdr:row>30</xdr:row>
      <xdr:rowOff>38447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2948940"/>
          <a:ext cx="4884843" cy="4008467"/>
        </a:xfrm>
        <a:prstGeom prst="rect">
          <a:avLst/>
        </a:prstGeom>
      </xdr:spPr>
    </xdr:pic>
    <xdr:clientData/>
  </xdr:twoCellAnchor>
  <xdr:twoCellAnchor editAs="oneCell">
    <xdr:from>
      <xdr:col>12</xdr:col>
      <xdr:colOff>586740</xdr:colOff>
      <xdr:row>30</xdr:row>
      <xdr:rowOff>198120</xdr:rowOff>
    </xdr:from>
    <xdr:to>
      <xdr:col>20</xdr:col>
      <xdr:colOff>503335</xdr:colOff>
      <xdr:row>37</xdr:row>
      <xdr:rowOff>175397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4900" y="7086600"/>
          <a:ext cx="4793395" cy="1577477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31</xdr:row>
      <xdr:rowOff>129540</xdr:rowOff>
    </xdr:from>
    <xdr:to>
      <xdr:col>7</xdr:col>
      <xdr:colOff>587212</xdr:colOff>
      <xdr:row>39</xdr:row>
      <xdr:rowOff>23009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7246620"/>
          <a:ext cx="5441152" cy="1722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tudizba.com/lectures/matematika/matematicheskie-metody-teorii-prinyatiya-resheniy/12764-optimizaciya-kompleksa-operaci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85" zoomScaleNormal="85" workbookViewId="0">
      <selection activeCell="S2" sqref="S2"/>
    </sheetView>
  </sheetViews>
  <sheetFormatPr defaultRowHeight="18" x14ac:dyDescent="0.35"/>
  <cols>
    <col min="1" max="4" width="8.88671875" style="1"/>
    <col min="5" max="5" width="11.33203125" style="1" customWidth="1"/>
    <col min="6" max="16384" width="8.88671875" style="1"/>
  </cols>
  <sheetData>
    <row r="2" spans="1:10" x14ac:dyDescent="0.35">
      <c r="B2" s="1" t="s">
        <v>15</v>
      </c>
      <c r="C2" s="1">
        <f>9*C4+11*C5+15*C6+6*C7+11*C8+4*C9+13*C10+7*C11+5*C12+10*C13+17*C14+3*C15+12*C16+9*C17</f>
        <v>39</v>
      </c>
    </row>
    <row r="3" spans="1:10" x14ac:dyDescent="0.35">
      <c r="E3" s="1" t="s">
        <v>16</v>
      </c>
    </row>
    <row r="4" spans="1:10" x14ac:dyDescent="0.35">
      <c r="A4" s="1">
        <v>0</v>
      </c>
      <c r="B4" s="1" t="s">
        <v>1</v>
      </c>
      <c r="C4" s="1">
        <v>0.13333366666666699</v>
      </c>
    </row>
    <row r="5" spans="1:10" x14ac:dyDescent="0.35">
      <c r="A5" s="1">
        <v>1</v>
      </c>
      <c r="B5" s="1" t="s">
        <v>2</v>
      </c>
      <c r="C5" s="1">
        <v>0</v>
      </c>
      <c r="E5" s="1">
        <f>C4+C5+C6</f>
        <v>1.0000000000000002</v>
      </c>
      <c r="F5" s="4" t="s">
        <v>104</v>
      </c>
      <c r="G5" s="1">
        <v>1</v>
      </c>
    </row>
    <row r="6" spans="1:10" x14ac:dyDescent="0.35">
      <c r="A6" s="1">
        <v>2</v>
      </c>
      <c r="B6" s="1" t="s">
        <v>3</v>
      </c>
      <c r="C6" s="1">
        <v>0.86666633333333321</v>
      </c>
      <c r="E6" s="1">
        <f>C5-C9-C10</f>
        <v>0</v>
      </c>
      <c r="F6" s="4" t="s">
        <v>104</v>
      </c>
      <c r="G6" s="1">
        <v>0</v>
      </c>
      <c r="J6" s="13"/>
    </row>
    <row r="7" spans="1:10" x14ac:dyDescent="0.35">
      <c r="A7" s="1">
        <v>3</v>
      </c>
      <c r="B7" s="1" t="s">
        <v>4</v>
      </c>
      <c r="C7" s="1">
        <v>0.13333366666666666</v>
      </c>
      <c r="E7" s="1">
        <f>C8+C11-C14</f>
        <v>0</v>
      </c>
      <c r="F7" s="4" t="s">
        <v>104</v>
      </c>
      <c r="G7" s="1">
        <v>0</v>
      </c>
    </row>
    <row r="8" spans="1:10" x14ac:dyDescent="0.35">
      <c r="A8" s="1">
        <v>4</v>
      </c>
      <c r="B8" s="1" t="s">
        <v>5</v>
      </c>
      <c r="C8" s="1">
        <v>0</v>
      </c>
      <c r="E8" s="1">
        <f>C14+C16+C17</f>
        <v>1.0000000000000002</v>
      </c>
      <c r="F8" s="4" t="s">
        <v>104</v>
      </c>
      <c r="G8" s="1">
        <v>1</v>
      </c>
    </row>
    <row r="9" spans="1:10" x14ac:dyDescent="0.35">
      <c r="A9" s="1">
        <v>5</v>
      </c>
      <c r="B9" s="1" t="s">
        <v>6</v>
      </c>
      <c r="C9" s="1">
        <v>0</v>
      </c>
      <c r="E9" s="1">
        <f>C6+C7+C9-C11-C12-C13</f>
        <v>-1.1102230246251565E-16</v>
      </c>
      <c r="F9" s="4" t="s">
        <v>104</v>
      </c>
      <c r="G9" s="1">
        <v>0</v>
      </c>
    </row>
    <row r="10" spans="1:10" x14ac:dyDescent="0.35">
      <c r="A10" s="1">
        <v>6</v>
      </c>
      <c r="B10" s="1" t="s">
        <v>7</v>
      </c>
      <c r="C10" s="1">
        <v>0</v>
      </c>
      <c r="E10" s="1">
        <f>C10+C12-C15-C16</f>
        <v>0</v>
      </c>
      <c r="F10" s="4" t="s">
        <v>104</v>
      </c>
      <c r="G10" s="1">
        <v>0</v>
      </c>
    </row>
    <row r="11" spans="1:10" x14ac:dyDescent="0.35">
      <c r="A11" s="1">
        <v>7</v>
      </c>
      <c r="B11" s="1" t="s">
        <v>8</v>
      </c>
      <c r="C11" s="1">
        <v>1</v>
      </c>
      <c r="E11" s="1">
        <f>C13+C15-C17</f>
        <v>0</v>
      </c>
      <c r="F11" s="4" t="s">
        <v>104</v>
      </c>
      <c r="G11" s="1">
        <v>0</v>
      </c>
    </row>
    <row r="12" spans="1:10" x14ac:dyDescent="0.35">
      <c r="A12" s="1">
        <v>8</v>
      </c>
      <c r="B12" s="1" t="s">
        <v>9</v>
      </c>
      <c r="C12" s="1">
        <v>0</v>
      </c>
      <c r="E12" s="1">
        <f>C4-C7-C8</f>
        <v>3.3306690738754696E-16</v>
      </c>
      <c r="F12" s="4" t="s">
        <v>104</v>
      </c>
      <c r="G12" s="1">
        <v>0</v>
      </c>
    </row>
    <row r="13" spans="1:10" x14ac:dyDescent="0.35">
      <c r="A13" s="1">
        <v>9</v>
      </c>
      <c r="B13" s="1" t="s">
        <v>10</v>
      </c>
      <c r="C13" s="1">
        <v>0</v>
      </c>
    </row>
    <row r="14" spans="1:10" x14ac:dyDescent="0.35">
      <c r="A14" s="1">
        <v>10</v>
      </c>
      <c r="B14" s="1" t="s">
        <v>11</v>
      </c>
      <c r="C14" s="1">
        <v>1.0000000000000002</v>
      </c>
    </row>
    <row r="15" spans="1:10" x14ac:dyDescent="0.35">
      <c r="A15" s="1">
        <v>11</v>
      </c>
      <c r="B15" s="1" t="s">
        <v>12</v>
      </c>
      <c r="C15" s="1">
        <v>0</v>
      </c>
    </row>
    <row r="16" spans="1:10" x14ac:dyDescent="0.35">
      <c r="A16" s="1">
        <v>12</v>
      </c>
      <c r="B16" s="1" t="s">
        <v>13</v>
      </c>
      <c r="C16" s="1">
        <v>0</v>
      </c>
    </row>
    <row r="17" spans="1:7" x14ac:dyDescent="0.35">
      <c r="A17" s="1">
        <v>13</v>
      </c>
      <c r="B17" s="1" t="s">
        <v>14</v>
      </c>
      <c r="C17" s="1">
        <v>0</v>
      </c>
    </row>
    <row r="19" spans="1:7" x14ac:dyDescent="0.35">
      <c r="B19" s="1" t="s">
        <v>17</v>
      </c>
      <c r="E19" s="1">
        <f>C2</f>
        <v>39</v>
      </c>
    </row>
    <row r="20" spans="1:7" x14ac:dyDescent="0.35">
      <c r="B20" s="1" t="s">
        <v>18</v>
      </c>
      <c r="E20" s="2" t="s">
        <v>20</v>
      </c>
      <c r="F20" s="1" t="s">
        <v>19</v>
      </c>
      <c r="G20" s="2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33"/>
  <sheetViews>
    <sheetView topLeftCell="C1" zoomScale="52" zoomScaleNormal="70" workbookViewId="0">
      <selection activeCell="K16" sqref="K16"/>
    </sheetView>
  </sheetViews>
  <sheetFormatPr defaultRowHeight="18" x14ac:dyDescent="0.35"/>
  <cols>
    <col min="1" max="1" width="8.88671875" style="1"/>
    <col min="2" max="21" width="10.6640625" style="1" customWidth="1"/>
    <col min="22" max="16384" width="8.88671875" style="1"/>
  </cols>
  <sheetData>
    <row r="5" spans="1:20" x14ac:dyDescent="0.35">
      <c r="A5" s="6" t="s">
        <v>68</v>
      </c>
      <c r="B5" s="6" t="s">
        <v>69</v>
      </c>
      <c r="C5" s="6" t="s">
        <v>70</v>
      </c>
      <c r="D5" s="6" t="s">
        <v>71</v>
      </c>
      <c r="E5" s="6" t="s">
        <v>72</v>
      </c>
      <c r="F5" s="6" t="s">
        <v>73</v>
      </c>
      <c r="G5" s="6" t="s">
        <v>74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79</v>
      </c>
      <c r="M5" s="6" t="s">
        <v>80</v>
      </c>
      <c r="N5" s="6" t="s">
        <v>81</v>
      </c>
      <c r="O5" s="7" t="s">
        <v>0</v>
      </c>
      <c r="P5" s="7" t="s">
        <v>82</v>
      </c>
      <c r="Q5" s="7" t="s">
        <v>83</v>
      </c>
      <c r="R5" s="7" t="s">
        <v>84</v>
      </c>
      <c r="S5" s="7" t="s">
        <v>85</v>
      </c>
      <c r="T5" s="7" t="s">
        <v>86</v>
      </c>
    </row>
    <row r="6" spans="1:20" x14ac:dyDescent="0.35">
      <c r="A6" s="7" t="s">
        <v>48</v>
      </c>
      <c r="B6" s="7" t="s">
        <v>49</v>
      </c>
      <c r="C6" s="7" t="s">
        <v>50</v>
      </c>
      <c r="D6" s="7" t="s">
        <v>51</v>
      </c>
      <c r="E6" s="7" t="s">
        <v>52</v>
      </c>
      <c r="F6" s="7" t="s">
        <v>53</v>
      </c>
      <c r="G6" s="7" t="s">
        <v>54</v>
      </c>
      <c r="H6" s="7" t="s">
        <v>55</v>
      </c>
      <c r="I6" s="7" t="s">
        <v>56</v>
      </c>
      <c r="J6" s="7" t="s">
        <v>57</v>
      </c>
      <c r="K6" s="7" t="s">
        <v>58</v>
      </c>
      <c r="L6" s="7" t="s">
        <v>59</v>
      </c>
      <c r="M6" s="7" t="s">
        <v>60</v>
      </c>
      <c r="N6" s="7" t="s">
        <v>61</v>
      </c>
      <c r="O6" s="6" t="s">
        <v>62</v>
      </c>
      <c r="P6" s="6" t="s">
        <v>63</v>
      </c>
      <c r="Q6" s="6" t="s">
        <v>64</v>
      </c>
      <c r="R6" s="6" t="s">
        <v>65</v>
      </c>
      <c r="S6" s="6" t="s">
        <v>66</v>
      </c>
      <c r="T6" s="6" t="s">
        <v>67</v>
      </c>
    </row>
    <row r="7" spans="1:20" x14ac:dyDescent="0.35">
      <c r="A7" s="7"/>
      <c r="B7" s="7"/>
      <c r="C7" s="27" t="s">
        <v>87</v>
      </c>
      <c r="D7" s="28"/>
      <c r="E7" s="27" t="s">
        <v>88</v>
      </c>
      <c r="F7" s="28"/>
      <c r="G7" s="27" t="s">
        <v>89</v>
      </c>
      <c r="H7" s="28"/>
      <c r="I7" s="27" t="s">
        <v>90</v>
      </c>
      <c r="J7" s="28"/>
      <c r="K7" s="27" t="s">
        <v>91</v>
      </c>
      <c r="L7" s="28"/>
      <c r="M7" s="27" t="s">
        <v>92</v>
      </c>
      <c r="N7" s="28"/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 x14ac:dyDescent="0.35">
      <c r="A8" s="8">
        <v>10</v>
      </c>
      <c r="B8" s="8">
        <v>20</v>
      </c>
      <c r="C8" s="8">
        <v>10</v>
      </c>
      <c r="D8" s="8">
        <v>21.1</v>
      </c>
      <c r="E8" s="8">
        <v>11.1</v>
      </c>
      <c r="F8" s="8">
        <v>25.1</v>
      </c>
      <c r="G8" s="8">
        <v>25.1</v>
      </c>
      <c r="H8" s="8">
        <v>25.1</v>
      </c>
      <c r="I8" s="8">
        <v>21.1</v>
      </c>
      <c r="J8" s="8">
        <v>31.1</v>
      </c>
      <c r="K8" s="8">
        <v>25.1</v>
      </c>
      <c r="L8" s="8">
        <v>31.1</v>
      </c>
      <c r="M8" s="8">
        <v>31.1</v>
      </c>
      <c r="N8" s="8">
        <v>31.1</v>
      </c>
      <c r="O8" s="8">
        <v>0</v>
      </c>
      <c r="P8" s="8">
        <v>0</v>
      </c>
      <c r="Q8" s="8">
        <v>2.5</v>
      </c>
      <c r="R8" s="8">
        <v>0</v>
      </c>
      <c r="S8" s="8">
        <v>7.5</v>
      </c>
      <c r="T8" s="8">
        <v>0</v>
      </c>
    </row>
    <row r="9" spans="1:20" x14ac:dyDescent="0.35">
      <c r="A9" s="9">
        <f>A8</f>
        <v>10</v>
      </c>
      <c r="B9" s="9">
        <f>B8</f>
        <v>20</v>
      </c>
      <c r="C9" s="9">
        <f>D8-C8</f>
        <v>11.100000000000001</v>
      </c>
      <c r="D9" s="9"/>
      <c r="E9" s="9">
        <f>F8-E8</f>
        <v>14.000000000000002</v>
      </c>
      <c r="F9" s="9"/>
      <c r="G9" s="9">
        <f>H8-G8</f>
        <v>0</v>
      </c>
      <c r="H9" s="9"/>
      <c r="I9" s="9">
        <f>J8-I8</f>
        <v>10</v>
      </c>
      <c r="J9" s="9"/>
      <c r="K9" s="9">
        <f>L8-K8</f>
        <v>6</v>
      </c>
      <c r="L9" s="9"/>
      <c r="M9" s="9">
        <f>N8-M8</f>
        <v>0</v>
      </c>
      <c r="N9" s="9"/>
      <c r="O9" s="9"/>
      <c r="P9" s="9"/>
      <c r="Q9" s="9"/>
      <c r="R9" s="9"/>
      <c r="S9" s="9"/>
      <c r="T9" s="9"/>
    </row>
    <row r="10" spans="1:20" x14ac:dyDescent="0.35">
      <c r="A10" s="7" t="s">
        <v>45</v>
      </c>
      <c r="B10" s="7" t="s">
        <v>45</v>
      </c>
      <c r="C10" s="7" t="s">
        <v>45</v>
      </c>
      <c r="D10" s="7"/>
      <c r="E10" s="7" t="s">
        <v>45</v>
      </c>
      <c r="F10" s="7"/>
      <c r="G10" s="7" t="s">
        <v>45</v>
      </c>
      <c r="H10" s="7"/>
      <c r="I10" s="7" t="s">
        <v>45</v>
      </c>
      <c r="J10" s="7"/>
      <c r="K10" s="7" t="s">
        <v>45</v>
      </c>
      <c r="L10" s="7"/>
      <c r="M10" s="7" t="s">
        <v>45</v>
      </c>
      <c r="N10" s="7"/>
      <c r="O10" s="7"/>
      <c r="P10" s="7"/>
      <c r="Q10" s="7"/>
      <c r="R10" s="7"/>
      <c r="S10" s="7"/>
      <c r="T10" s="7"/>
    </row>
    <row r="11" spans="1:20" x14ac:dyDescent="0.35">
      <c r="A11" s="7">
        <v>6</v>
      </c>
      <c r="B11" s="7">
        <v>12</v>
      </c>
      <c r="C11" s="7">
        <v>5</v>
      </c>
      <c r="E11" s="7">
        <v>6</v>
      </c>
      <c r="G11" s="7">
        <v>0</v>
      </c>
      <c r="I11" s="7">
        <v>10</v>
      </c>
      <c r="K11" s="7">
        <v>4</v>
      </c>
      <c r="M11" s="7">
        <v>0</v>
      </c>
    </row>
    <row r="13" spans="1:20" x14ac:dyDescent="0.35">
      <c r="A13" s="1" t="s">
        <v>93</v>
      </c>
      <c r="C13" s="11">
        <f>C8-A8</f>
        <v>0</v>
      </c>
      <c r="D13" s="3" t="s">
        <v>45</v>
      </c>
      <c r="E13" s="1">
        <v>0</v>
      </c>
      <c r="K13" s="1">
        <f>A8+L27*R27*O8</f>
        <v>10</v>
      </c>
      <c r="L13" s="4" t="s">
        <v>104</v>
      </c>
      <c r="M13" s="4">
        <v>10</v>
      </c>
      <c r="O13" s="4" t="s">
        <v>15</v>
      </c>
    </row>
    <row r="14" spans="1:20" x14ac:dyDescent="0.35">
      <c r="A14" s="1" t="s">
        <v>94</v>
      </c>
      <c r="C14" s="11">
        <f>E8-A8</f>
        <v>1.0999999999999996</v>
      </c>
      <c r="D14" s="3" t="s">
        <v>45</v>
      </c>
      <c r="E14" s="1">
        <v>0</v>
      </c>
      <c r="K14" s="1">
        <f>B8+L28*R28*P8</f>
        <v>20</v>
      </c>
      <c r="L14" s="4" t="s">
        <v>104</v>
      </c>
      <c r="M14" s="4">
        <v>20</v>
      </c>
      <c r="O14" s="11">
        <f>N8</f>
        <v>31.1</v>
      </c>
    </row>
    <row r="15" spans="1:20" x14ac:dyDescent="0.35">
      <c r="A15" s="1" t="s">
        <v>95</v>
      </c>
      <c r="C15" s="11">
        <f>I8-B8</f>
        <v>1.1000000000000014</v>
      </c>
      <c r="D15" s="3" t="s">
        <v>45</v>
      </c>
      <c r="E15" s="1">
        <v>0</v>
      </c>
      <c r="K15" s="1">
        <f>D$8-C$8+L29*R29*Q$8</f>
        <v>12.000000000000002</v>
      </c>
      <c r="L15" s="4" t="s">
        <v>104</v>
      </c>
      <c r="M15" s="4">
        <v>12</v>
      </c>
    </row>
    <row r="16" spans="1:20" x14ac:dyDescent="0.35">
      <c r="A16" s="1" t="s">
        <v>96</v>
      </c>
      <c r="C16" s="1">
        <f>I8-D8</f>
        <v>0</v>
      </c>
      <c r="D16" s="3" t="s">
        <v>45</v>
      </c>
      <c r="E16" s="1">
        <v>0</v>
      </c>
      <c r="K16" s="1">
        <f>F$8-E$8+L30*R30*R$8</f>
        <v>14.000000000000002</v>
      </c>
      <c r="L16" s="4" t="s">
        <v>104</v>
      </c>
      <c r="M16" s="4">
        <v>14</v>
      </c>
      <c r="O16" s="1" t="s">
        <v>140</v>
      </c>
      <c r="S16" s="11">
        <f>O14</f>
        <v>31.1</v>
      </c>
      <c r="T16" s="1" t="s">
        <v>141</v>
      </c>
    </row>
    <row r="17" spans="1:18" x14ac:dyDescent="0.35">
      <c r="A17" s="1" t="s">
        <v>97</v>
      </c>
      <c r="C17" s="1">
        <f>G8-B8</f>
        <v>5.1000000000000014</v>
      </c>
      <c r="D17" s="3" t="s">
        <v>45</v>
      </c>
      <c r="E17" s="1">
        <v>0</v>
      </c>
      <c r="K17" s="1">
        <f>J$8-I$8+L31*R31*S$8</f>
        <v>16</v>
      </c>
      <c r="L17" s="4" t="s">
        <v>104</v>
      </c>
      <c r="M17" s="4">
        <v>16</v>
      </c>
    </row>
    <row r="18" spans="1:18" x14ac:dyDescent="0.35">
      <c r="A18" s="1" t="s">
        <v>98</v>
      </c>
      <c r="C18" s="1">
        <f>G8-D8</f>
        <v>4</v>
      </c>
      <c r="D18" s="3" t="s">
        <v>45</v>
      </c>
      <c r="E18" s="1">
        <v>0</v>
      </c>
      <c r="K18" s="1">
        <f>L$8-K$8+L32*R32*T$8</f>
        <v>6</v>
      </c>
      <c r="L18" s="4" t="s">
        <v>104</v>
      </c>
      <c r="M18" s="4">
        <v>6</v>
      </c>
    </row>
    <row r="19" spans="1:18" x14ac:dyDescent="0.35">
      <c r="A19" s="1" t="s">
        <v>99</v>
      </c>
      <c r="C19" s="1">
        <f>K8-F8</f>
        <v>0</v>
      </c>
      <c r="D19" s="3" t="s">
        <v>45</v>
      </c>
      <c r="E19" s="1">
        <v>0</v>
      </c>
    </row>
    <row r="20" spans="1:18" x14ac:dyDescent="0.35">
      <c r="A20" s="1" t="s">
        <v>100</v>
      </c>
      <c r="C20" s="1">
        <f>K8-H8</f>
        <v>0</v>
      </c>
      <c r="D20" s="3" t="s">
        <v>45</v>
      </c>
      <c r="E20" s="1">
        <v>0</v>
      </c>
    </row>
    <row r="21" spans="1:18" x14ac:dyDescent="0.35">
      <c r="A21" s="1" t="s">
        <v>101</v>
      </c>
      <c r="C21" s="1">
        <f>M8-J8</f>
        <v>0</v>
      </c>
      <c r="D21" s="3" t="s">
        <v>45</v>
      </c>
      <c r="E21" s="1">
        <v>0</v>
      </c>
      <c r="G21" s="4" t="s">
        <v>103</v>
      </c>
      <c r="K21" s="1" t="s">
        <v>46</v>
      </c>
    </row>
    <row r="22" spans="1:18" x14ac:dyDescent="0.35">
      <c r="A22" s="1" t="s">
        <v>102</v>
      </c>
      <c r="C22" s="1">
        <f>M8-L8</f>
        <v>0</v>
      </c>
      <c r="D22" s="4" t="s">
        <v>45</v>
      </c>
      <c r="E22" s="1">
        <v>0</v>
      </c>
      <c r="G22" s="10">
        <f>SUM(O8:T8)</f>
        <v>10</v>
      </c>
      <c r="H22" s="4" t="s">
        <v>44</v>
      </c>
      <c r="I22" s="3">
        <v>10</v>
      </c>
      <c r="K22" s="1" t="s">
        <v>22</v>
      </c>
    </row>
    <row r="24" spans="1:18" x14ac:dyDescent="0.35">
      <c r="K24" s="1" t="s">
        <v>24</v>
      </c>
    </row>
    <row r="25" spans="1:18" x14ac:dyDescent="0.35">
      <c r="A25" s="5"/>
      <c r="K25" s="1" t="s">
        <v>23</v>
      </c>
      <c r="P25" s="1" t="s">
        <v>43</v>
      </c>
      <c r="R25" s="1">
        <v>10</v>
      </c>
    </row>
    <row r="27" spans="1:18" x14ac:dyDescent="0.35">
      <c r="K27" s="1" t="s">
        <v>31</v>
      </c>
      <c r="L27" s="1">
        <v>10</v>
      </c>
      <c r="N27" s="1" t="s">
        <v>33</v>
      </c>
      <c r="O27" s="1">
        <v>6</v>
      </c>
      <c r="Q27" s="1" t="s">
        <v>25</v>
      </c>
      <c r="R27" s="1">
        <v>0.02</v>
      </c>
    </row>
    <row r="28" spans="1:18" x14ac:dyDescent="0.35">
      <c r="K28" s="1" t="s">
        <v>32</v>
      </c>
      <c r="L28" s="1">
        <v>20</v>
      </c>
      <c r="N28" s="1" t="s">
        <v>34</v>
      </c>
      <c r="O28" s="1">
        <v>12</v>
      </c>
      <c r="Q28" s="1" t="s">
        <v>26</v>
      </c>
      <c r="R28" s="1">
        <v>0.04</v>
      </c>
    </row>
    <row r="29" spans="1:18" x14ac:dyDescent="0.35">
      <c r="K29" s="1" t="s">
        <v>39</v>
      </c>
      <c r="L29" s="1">
        <v>12</v>
      </c>
      <c r="N29" s="1" t="s">
        <v>35</v>
      </c>
      <c r="O29" s="1">
        <v>5</v>
      </c>
      <c r="Q29" s="1" t="s">
        <v>27</v>
      </c>
      <c r="R29" s="1">
        <v>0.03</v>
      </c>
    </row>
    <row r="30" spans="1:18" x14ac:dyDescent="0.35">
      <c r="K30" s="1" t="s">
        <v>40</v>
      </c>
      <c r="L30" s="1">
        <v>14</v>
      </c>
      <c r="N30" s="1" t="s">
        <v>36</v>
      </c>
      <c r="O30" s="1">
        <v>6</v>
      </c>
      <c r="Q30" s="1" t="s">
        <v>28</v>
      </c>
      <c r="R30" s="1">
        <v>0.06</v>
      </c>
    </row>
    <row r="31" spans="1:18" x14ac:dyDescent="0.35">
      <c r="K31" s="1" t="s">
        <v>41</v>
      </c>
      <c r="L31" s="1">
        <v>16</v>
      </c>
      <c r="N31" s="1" t="s">
        <v>37</v>
      </c>
      <c r="O31" s="1">
        <v>10</v>
      </c>
      <c r="Q31" s="1" t="s">
        <v>29</v>
      </c>
      <c r="R31" s="1">
        <v>0.05</v>
      </c>
    </row>
    <row r="32" spans="1:18" x14ac:dyDescent="0.35">
      <c r="K32" s="1" t="s">
        <v>42</v>
      </c>
      <c r="L32" s="1">
        <v>6</v>
      </c>
      <c r="N32" s="1" t="s">
        <v>38</v>
      </c>
      <c r="O32" s="1">
        <v>4</v>
      </c>
      <c r="Q32" s="1" t="s">
        <v>30</v>
      </c>
      <c r="R32" s="1">
        <v>0.01</v>
      </c>
    </row>
    <row r="33" spans="1:1" x14ac:dyDescent="0.35">
      <c r="A33" s="5" t="s">
        <v>47</v>
      </c>
    </row>
  </sheetData>
  <mergeCells count="6">
    <mergeCell ref="C7:D7"/>
    <mergeCell ref="M7:N7"/>
    <mergeCell ref="K7:L7"/>
    <mergeCell ref="I7:J7"/>
    <mergeCell ref="G7:H7"/>
    <mergeCell ref="E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tabSelected="1" topLeftCell="A12" workbookViewId="0">
      <selection activeCell="C20" sqref="C20"/>
    </sheetView>
  </sheetViews>
  <sheetFormatPr defaultRowHeight="18" x14ac:dyDescent="0.35"/>
  <cols>
    <col min="1" max="1" width="8.88671875" style="1"/>
    <col min="2" max="2" width="17.44140625" style="1" customWidth="1"/>
    <col min="3" max="3" width="18.21875" style="1" customWidth="1"/>
    <col min="4" max="8" width="8.88671875" style="1"/>
    <col min="9" max="9" width="12.33203125" style="1" customWidth="1"/>
    <col min="10" max="16384" width="8.88671875" style="1"/>
  </cols>
  <sheetData>
    <row r="2" spans="2:14" x14ac:dyDescent="0.35">
      <c r="B2" s="1" t="s">
        <v>107</v>
      </c>
      <c r="N2" s="1" t="s">
        <v>105</v>
      </c>
    </row>
    <row r="3" spans="2:14" x14ac:dyDescent="0.35">
      <c r="B3" s="1" t="s">
        <v>106</v>
      </c>
    </row>
    <row r="4" spans="2:14" x14ac:dyDescent="0.35">
      <c r="B4" s="1" t="s">
        <v>108</v>
      </c>
    </row>
    <row r="5" spans="2:14" x14ac:dyDescent="0.35">
      <c r="B5" s="1" t="s">
        <v>109</v>
      </c>
    </row>
    <row r="6" spans="2:14" x14ac:dyDescent="0.35">
      <c r="B6" s="1" t="s">
        <v>144</v>
      </c>
    </row>
    <row r="7" spans="2:14" x14ac:dyDescent="0.35">
      <c r="B7" s="12" t="s">
        <v>110</v>
      </c>
    </row>
    <row r="8" spans="2:14" x14ac:dyDescent="0.35">
      <c r="B8" s="1" t="s">
        <v>145</v>
      </c>
    </row>
    <row r="10" spans="2:14" x14ac:dyDescent="0.35">
      <c r="B10" s="30" t="s">
        <v>112</v>
      </c>
      <c r="C10" s="29" t="s">
        <v>111</v>
      </c>
      <c r="D10" s="29"/>
      <c r="E10" s="29"/>
      <c r="F10" s="29"/>
      <c r="G10" s="29"/>
      <c r="H10" s="29"/>
    </row>
    <row r="11" spans="2:14" ht="18.600000000000001" thickBot="1" x14ac:dyDescent="0.4">
      <c r="B11" s="30"/>
      <c r="C11" s="26" t="s">
        <v>113</v>
      </c>
      <c r="D11" s="26" t="s">
        <v>114</v>
      </c>
      <c r="E11" s="26" t="s">
        <v>115</v>
      </c>
      <c r="F11" s="26" t="s">
        <v>116</v>
      </c>
      <c r="G11" s="26" t="s">
        <v>117</v>
      </c>
      <c r="H11" s="26" t="s">
        <v>118</v>
      </c>
    </row>
    <row r="12" spans="2:14" ht="18.600000000000001" thickBot="1" x14ac:dyDescent="0.4">
      <c r="B12" s="14" t="s">
        <v>119</v>
      </c>
      <c r="C12" s="16">
        <v>2</v>
      </c>
      <c r="D12" s="16">
        <v>4</v>
      </c>
      <c r="E12" s="17">
        <v>6</v>
      </c>
      <c r="F12" s="17">
        <v>4</v>
      </c>
      <c r="G12" s="17">
        <v>6</v>
      </c>
      <c r="H12" s="18">
        <v>3</v>
      </c>
    </row>
    <row r="13" spans="2:14" ht="18.600000000000001" thickBot="1" x14ac:dyDescent="0.4">
      <c r="B13" s="14" t="s">
        <v>120</v>
      </c>
      <c r="C13" s="19">
        <v>35</v>
      </c>
      <c r="D13" s="19">
        <v>22</v>
      </c>
      <c r="E13" s="20">
        <v>45</v>
      </c>
      <c r="F13" s="20">
        <v>32</v>
      </c>
      <c r="G13" s="20">
        <v>24</v>
      </c>
      <c r="H13" s="21">
        <v>65</v>
      </c>
    </row>
    <row r="14" spans="2:14" ht="18.600000000000001" thickBot="1" x14ac:dyDescent="0.4">
      <c r="B14" s="14" t="s">
        <v>121</v>
      </c>
      <c r="C14" s="22">
        <v>2</v>
      </c>
      <c r="D14" s="22">
        <v>1.5</v>
      </c>
      <c r="E14" s="23">
        <v>8</v>
      </c>
      <c r="F14" s="23">
        <v>6</v>
      </c>
      <c r="G14" s="23">
        <v>3</v>
      </c>
      <c r="H14" s="24">
        <v>2.5</v>
      </c>
    </row>
    <row r="16" spans="2:14" x14ac:dyDescent="0.35">
      <c r="B16" s="7" t="s">
        <v>122</v>
      </c>
      <c r="C16" s="7" t="s">
        <v>123</v>
      </c>
      <c r="D16" s="7" t="s">
        <v>124</v>
      </c>
      <c r="E16" s="7" t="s">
        <v>125</v>
      </c>
      <c r="F16" s="7" t="s">
        <v>126</v>
      </c>
      <c r="G16" s="7" t="s">
        <v>127</v>
      </c>
      <c r="H16" s="7" t="s">
        <v>129</v>
      </c>
      <c r="I16" s="7" t="s">
        <v>128</v>
      </c>
      <c r="J16" s="7" t="s">
        <v>130</v>
      </c>
      <c r="K16" s="14" t="s">
        <v>131</v>
      </c>
      <c r="L16" s="25"/>
      <c r="M16" s="15"/>
    </row>
    <row r="17" spans="2:13" x14ac:dyDescent="0.35">
      <c r="B17" s="7" t="s">
        <v>48</v>
      </c>
      <c r="C17" s="7" t="s">
        <v>49</v>
      </c>
      <c r="D17" s="7" t="s">
        <v>50</v>
      </c>
      <c r="E17" s="7" t="s">
        <v>51</v>
      </c>
      <c r="F17" s="7" t="s">
        <v>52</v>
      </c>
      <c r="G17" s="7" t="s">
        <v>53</v>
      </c>
      <c r="H17" s="7" t="s">
        <v>54</v>
      </c>
      <c r="I17" s="7" t="s">
        <v>55</v>
      </c>
      <c r="J17" s="7" t="s">
        <v>56</v>
      </c>
      <c r="K17" s="7" t="s">
        <v>57</v>
      </c>
    </row>
    <row r="18" spans="2:13" x14ac:dyDescent="0.35">
      <c r="B18" s="4" t="s">
        <v>142</v>
      </c>
      <c r="C18" s="4" t="s">
        <v>143</v>
      </c>
      <c r="D18" s="31" t="s">
        <v>87</v>
      </c>
      <c r="E18" s="31"/>
      <c r="F18" s="31" t="s">
        <v>88</v>
      </c>
      <c r="G18" s="31"/>
      <c r="H18" s="31" t="s">
        <v>89</v>
      </c>
      <c r="I18" s="31"/>
      <c r="J18" s="31" t="s">
        <v>90</v>
      </c>
      <c r="K18" s="31"/>
    </row>
    <row r="19" spans="2:13" ht="18.600000000000001" thickBot="1" x14ac:dyDescent="0.4">
      <c r="B19" s="44">
        <v>2</v>
      </c>
      <c r="C19" s="44">
        <v>8</v>
      </c>
      <c r="D19" s="44">
        <v>2</v>
      </c>
      <c r="E19" s="44">
        <v>8</v>
      </c>
      <c r="F19" s="44">
        <v>2</v>
      </c>
      <c r="G19" s="44">
        <v>6</v>
      </c>
      <c r="H19" s="44">
        <v>8</v>
      </c>
      <c r="I19" s="44">
        <v>14</v>
      </c>
      <c r="J19" s="44">
        <v>6</v>
      </c>
      <c r="K19" s="44">
        <v>9</v>
      </c>
    </row>
    <row r="20" spans="2:13" ht="18.600000000000001" thickBot="1" x14ac:dyDescent="0.4">
      <c r="B20" s="32">
        <f>B19</f>
        <v>2</v>
      </c>
      <c r="C20" s="38">
        <f>C19</f>
        <v>8</v>
      </c>
      <c r="D20" s="33">
        <f>E19-D19</f>
        <v>6</v>
      </c>
      <c r="E20" s="38"/>
      <c r="F20" s="38">
        <f>G19-F19</f>
        <v>4</v>
      </c>
      <c r="G20" s="38"/>
      <c r="H20" s="33">
        <f>I19-H19</f>
        <v>6</v>
      </c>
      <c r="I20" s="38"/>
      <c r="J20" s="33">
        <f>K19-J19</f>
        <v>3</v>
      </c>
      <c r="K20" s="41"/>
    </row>
    <row r="21" spans="2:13" ht="18.600000000000001" thickBot="1" x14ac:dyDescent="0.4">
      <c r="B21" s="36" t="s">
        <v>45</v>
      </c>
      <c r="C21" s="40" t="s">
        <v>45</v>
      </c>
      <c r="D21" s="37" t="s">
        <v>45</v>
      </c>
      <c r="E21" s="40"/>
      <c r="F21" s="37" t="s">
        <v>45</v>
      </c>
      <c r="G21" s="40"/>
      <c r="H21" s="37" t="s">
        <v>45</v>
      </c>
      <c r="I21" s="40"/>
      <c r="J21" s="37" t="s">
        <v>45</v>
      </c>
      <c r="K21" s="43"/>
    </row>
    <row r="22" spans="2:13" ht="18.600000000000001" thickBot="1" x14ac:dyDescent="0.4">
      <c r="B22" s="34">
        <v>2</v>
      </c>
      <c r="C22" s="39">
        <v>4</v>
      </c>
      <c r="D22" s="35">
        <v>6</v>
      </c>
      <c r="E22" s="39"/>
      <c r="F22" s="35">
        <v>4</v>
      </c>
      <c r="G22" s="39"/>
      <c r="H22" s="35">
        <v>6</v>
      </c>
      <c r="I22" s="39"/>
      <c r="J22" s="35">
        <v>3</v>
      </c>
      <c r="K22" s="42"/>
    </row>
    <row r="24" spans="2:13" x14ac:dyDescent="0.35">
      <c r="B24" s="1" t="s">
        <v>128</v>
      </c>
      <c r="C24" s="1">
        <f>I19</f>
        <v>14</v>
      </c>
      <c r="D24" s="1" t="s">
        <v>44</v>
      </c>
      <c r="E24" s="1">
        <v>17</v>
      </c>
      <c r="H24" s="1" t="s">
        <v>15</v>
      </c>
      <c r="I24" s="1">
        <f>SUM(I25:I30)</f>
        <v>217</v>
      </c>
      <c r="K24" s="1" t="s">
        <v>139</v>
      </c>
      <c r="M24" s="1">
        <v>243</v>
      </c>
    </row>
    <row r="25" spans="2:13" x14ac:dyDescent="0.35">
      <c r="B25" s="1" t="s">
        <v>131</v>
      </c>
      <c r="C25" s="1">
        <f>K19</f>
        <v>9</v>
      </c>
      <c r="D25" s="1" t="s">
        <v>44</v>
      </c>
      <c r="E25" s="1">
        <v>17</v>
      </c>
      <c r="G25" s="2"/>
      <c r="H25" s="1" t="s">
        <v>134</v>
      </c>
      <c r="I25" s="1">
        <f>C13-C14*(B19 - C12)</f>
        <v>35</v>
      </c>
    </row>
    <row r="26" spans="2:13" x14ac:dyDescent="0.35">
      <c r="H26" s="1" t="s">
        <v>133</v>
      </c>
      <c r="I26" s="1">
        <f>D13-D14*(C19 - D12)</f>
        <v>16</v>
      </c>
    </row>
    <row r="27" spans="2:13" x14ac:dyDescent="0.35">
      <c r="B27" s="1" t="s">
        <v>94</v>
      </c>
      <c r="C27" s="1">
        <f>F19-B19</f>
        <v>0</v>
      </c>
      <c r="D27" s="1" t="s">
        <v>45</v>
      </c>
      <c r="E27" s="1">
        <v>0</v>
      </c>
      <c r="H27" s="1" t="s">
        <v>135</v>
      </c>
      <c r="I27" s="1">
        <f>E13-E14*(E19-D19-E12)</f>
        <v>45</v>
      </c>
    </row>
    <row r="28" spans="2:13" x14ac:dyDescent="0.35">
      <c r="B28" s="1" t="s">
        <v>93</v>
      </c>
      <c r="C28" s="1">
        <f>D19-B19</f>
        <v>0</v>
      </c>
      <c r="D28" s="1" t="s">
        <v>45</v>
      </c>
      <c r="E28" s="1">
        <v>0</v>
      </c>
      <c r="H28" s="1" t="s">
        <v>136</v>
      </c>
      <c r="I28" s="1">
        <f>F13-F14*(G19-F19-F12)</f>
        <v>32</v>
      </c>
    </row>
    <row r="29" spans="2:13" x14ac:dyDescent="0.35">
      <c r="B29" s="1" t="s">
        <v>97</v>
      </c>
      <c r="C29" s="1">
        <f>H19-C19</f>
        <v>0</v>
      </c>
      <c r="D29" s="1" t="s">
        <v>45</v>
      </c>
      <c r="E29" s="1">
        <v>0</v>
      </c>
      <c r="H29" s="1" t="s">
        <v>137</v>
      </c>
      <c r="I29" s="1">
        <f>G13-G14*(I19-H19-G12)</f>
        <v>24</v>
      </c>
    </row>
    <row r="30" spans="2:13" x14ac:dyDescent="0.35">
      <c r="B30" s="1" t="s">
        <v>132</v>
      </c>
      <c r="C30" s="1">
        <f>J19-G19</f>
        <v>0</v>
      </c>
      <c r="D30" s="1" t="s">
        <v>45</v>
      </c>
      <c r="E30" s="1">
        <v>0</v>
      </c>
      <c r="H30" s="1" t="s">
        <v>138</v>
      </c>
      <c r="I30" s="1">
        <f>H13-H14*(K19-J19-H12)</f>
        <v>65</v>
      </c>
    </row>
    <row r="31" spans="2:13" x14ac:dyDescent="0.35">
      <c r="B31" s="1" t="s">
        <v>98</v>
      </c>
      <c r="C31" s="1">
        <f>H19-E19</f>
        <v>0</v>
      </c>
      <c r="D31" s="1" t="s">
        <v>45</v>
      </c>
      <c r="E31" s="1">
        <v>0</v>
      </c>
    </row>
    <row r="32" spans="2:13" x14ac:dyDescent="0.35">
      <c r="I32" s="2"/>
      <c r="J32" s="2"/>
      <c r="K32" s="2"/>
    </row>
    <row r="33" spans="9:11" x14ac:dyDescent="0.35">
      <c r="I33" s="2"/>
      <c r="J33" s="2"/>
      <c r="K33" s="2"/>
    </row>
    <row r="34" spans="9:11" x14ac:dyDescent="0.35">
      <c r="I34" s="2"/>
      <c r="J34" s="2"/>
      <c r="K34" s="2"/>
    </row>
    <row r="35" spans="9:11" x14ac:dyDescent="0.35">
      <c r="I35" s="2"/>
      <c r="J35" s="2"/>
      <c r="K35" s="2"/>
    </row>
    <row r="36" spans="9:11" x14ac:dyDescent="0.35">
      <c r="I36" s="2"/>
      <c r="J36" s="2"/>
      <c r="K36" s="2"/>
    </row>
    <row r="37" spans="9:11" x14ac:dyDescent="0.35">
      <c r="I37" s="2"/>
      <c r="J37" s="2"/>
    </row>
    <row r="38" spans="9:11" x14ac:dyDescent="0.35">
      <c r="I38" s="2"/>
      <c r="J38" s="2"/>
      <c r="K38" s="2"/>
    </row>
    <row r="39" spans="9:11" x14ac:dyDescent="0.35">
      <c r="I39" s="2"/>
      <c r="J39" s="2"/>
      <c r="K39" s="2"/>
    </row>
    <row r="40" spans="9:11" x14ac:dyDescent="0.35">
      <c r="I40" s="2"/>
      <c r="J40" s="2"/>
      <c r="K40" s="2"/>
    </row>
    <row r="41" spans="9:11" x14ac:dyDescent="0.35">
      <c r="I41" s="2"/>
      <c r="J41" s="2"/>
      <c r="K41" s="2"/>
    </row>
    <row r="42" spans="9:11" x14ac:dyDescent="0.35">
      <c r="I42" s="2"/>
      <c r="J42" s="2"/>
      <c r="K42" s="2"/>
    </row>
  </sheetData>
  <mergeCells count="6">
    <mergeCell ref="C10:H10"/>
    <mergeCell ref="B10:B11"/>
    <mergeCell ref="J18:K18"/>
    <mergeCell ref="H18:I18"/>
    <mergeCell ref="F18:G18"/>
    <mergeCell ref="D18:E18"/>
  </mergeCells>
  <hyperlinks>
    <hyperlink ref="B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2022-11-20T19:09:22Z</dcterms:modified>
</cp:coreProperties>
</file>