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4" windowWidth="22116" windowHeight="8760"/>
  </bookViews>
  <sheets>
    <sheet name="tabla" sheetId="2" r:id="rId1"/>
    <sheet name="calculos" sheetId="1" r:id="rId2"/>
    <sheet name="oficial" sheetId="3" r:id="rId3"/>
    <sheet name="Hoja1" sheetId="4" r:id="rId4"/>
  </sheets>
  <calcPr calcId="145621"/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4" i="3"/>
  <c r="H44" i="1"/>
  <c r="H36" i="1"/>
  <c r="H32" i="1"/>
  <c r="H30" i="1"/>
  <c r="H28" i="1"/>
  <c r="H26" i="1"/>
  <c r="H24" i="1"/>
  <c r="H22" i="1"/>
  <c r="H16" i="1"/>
  <c r="H14" i="1"/>
  <c r="H9" i="1"/>
  <c r="H7" i="1"/>
  <c r="H5" i="1"/>
  <c r="H3" i="1"/>
  <c r="M4" i="3" l="1"/>
  <c r="M11" i="3"/>
  <c r="I23" i="3" l="1"/>
  <c r="I22" i="3"/>
  <c r="I21" i="3"/>
  <c r="I20" i="3"/>
  <c r="I19" i="3"/>
  <c r="I18" i="3"/>
  <c r="I17" i="3"/>
  <c r="I15" i="3"/>
  <c r="I14" i="3"/>
  <c r="I13" i="3"/>
  <c r="I12" i="3"/>
  <c r="I11" i="3"/>
  <c r="I10" i="3"/>
  <c r="I9" i="3"/>
  <c r="I5" i="3" l="1"/>
  <c r="I6" i="3"/>
  <c r="I7" i="3"/>
  <c r="I8" i="3"/>
  <c r="I4" i="3"/>
  <c r="H19" i="1"/>
  <c r="F44" i="1"/>
  <c r="F30" i="1"/>
  <c r="F22" i="1"/>
  <c r="F16" i="1"/>
  <c r="F7" i="1"/>
  <c r="E7" i="1"/>
  <c r="F42" i="1"/>
  <c r="F28" i="1"/>
  <c r="F14" i="1"/>
  <c r="F5" i="1"/>
  <c r="F36" i="1"/>
  <c r="F26" i="1"/>
  <c r="F19" i="1"/>
  <c r="F10" i="1"/>
  <c r="F32" i="1"/>
  <c r="F24" i="1"/>
  <c r="F9" i="1"/>
  <c r="G9" i="1" s="1"/>
  <c r="F3" i="1"/>
  <c r="E46" i="1"/>
  <c r="E30" i="1"/>
  <c r="E22" i="1"/>
  <c r="E16" i="1"/>
  <c r="E42" i="1"/>
  <c r="E28" i="1"/>
  <c r="E20" i="1"/>
  <c r="G20" i="1" s="1"/>
  <c r="E14" i="1"/>
  <c r="E5" i="1"/>
  <c r="E38" i="1"/>
  <c r="E26" i="1"/>
  <c r="E19" i="1"/>
  <c r="E12" i="1"/>
  <c r="G10" i="1" s="1"/>
  <c r="E34" i="1"/>
  <c r="E24" i="1"/>
  <c r="E17" i="1"/>
  <c r="G17" i="1" s="1"/>
  <c r="E9" i="1"/>
  <c r="E3" i="1"/>
  <c r="G42" i="1" l="1"/>
  <c r="G7" i="1"/>
  <c r="G16" i="1"/>
  <c r="G14" i="1"/>
  <c r="G32" i="1"/>
  <c r="G44" i="1"/>
  <c r="G19" i="1"/>
  <c r="G28" i="1"/>
  <c r="G26" i="1"/>
  <c r="G22" i="1"/>
  <c r="G24" i="1"/>
  <c r="G36" i="1"/>
  <c r="G3" i="1"/>
  <c r="G5" i="1"/>
  <c r="G30" i="1"/>
</calcChain>
</file>

<file path=xl/sharedStrings.xml><?xml version="1.0" encoding="utf-8"?>
<sst xmlns="http://schemas.openxmlformats.org/spreadsheetml/2006/main" count="184" uniqueCount="31">
  <si>
    <t>Indicador</t>
  </si>
  <si>
    <t>Género</t>
  </si>
  <si>
    <t>Año</t>
  </si>
  <si>
    <t>Egreso</t>
  </si>
  <si>
    <t>Femenino</t>
  </si>
  <si>
    <t>Masculino</t>
  </si>
  <si>
    <t>Otro</t>
  </si>
  <si>
    <t>Prefiero no decirlo</t>
  </si>
  <si>
    <t>Ficha completada</t>
  </si>
  <si>
    <t>Interés en JaP</t>
  </si>
  <si>
    <t>Cantidad de personas</t>
  </si>
  <si>
    <t>Inserción directa sil</t>
  </si>
  <si>
    <t>Total año</t>
  </si>
  <si>
    <t>Brecha de género</t>
  </si>
  <si>
    <t>Diferencia mujeres - varones</t>
  </si>
  <si>
    <t>Razón de género</t>
  </si>
  <si>
    <t>orden</t>
  </si>
  <si>
    <t>Sexo</t>
  </si>
  <si>
    <t>Cantidad</t>
  </si>
  <si>
    <t>genero historico - nada que ver los atos</t>
  </si>
  <si>
    <t>Brecha</t>
  </si>
  <si>
    <t>Razón</t>
  </si>
  <si>
    <t>datos de Belén, validados!</t>
  </si>
  <si>
    <t>Ficha estudiante</t>
  </si>
  <si>
    <t>validado</t>
  </si>
  <si>
    <t>Acumulado</t>
  </si>
  <si>
    <t>Total</t>
  </si>
  <si>
    <t>egresados</t>
  </si>
  <si>
    <t>inserción</t>
  </si>
  <si>
    <t>copio los oficiales a la tabla</t>
  </si>
  <si>
    <t>Inserción directa 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</si>
</sst>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9" fontId="4" fillId="0" borderId="3" xfId="0" applyNumberFormat="1" applyFont="1" applyBorder="1" applyAlignment="1">
      <alignment horizontal="center" wrapText="1"/>
    </xf>
    <xf numFmtId="9" fontId="4" fillId="0" borderId="2" xfId="0" applyNumberFormat="1" applyFont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5" fillId="4" borderId="2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B1" workbookViewId="0">
      <selection activeCell="E2" sqref="E2"/>
    </sheetView>
  </sheetViews>
  <sheetFormatPr baseColWidth="10" defaultRowHeight="14.4" x14ac:dyDescent="0.3"/>
  <cols>
    <col min="1" max="1" width="0" hidden="1" customWidth="1"/>
  </cols>
  <sheetData>
    <row r="1" spans="1:5" x14ac:dyDescent="0.3">
      <c r="A1" t="s">
        <v>16</v>
      </c>
      <c r="B1" t="s">
        <v>0</v>
      </c>
      <c r="C1" t="s">
        <v>2</v>
      </c>
      <c r="D1" t="s">
        <v>13</v>
      </c>
      <c r="E1" t="s">
        <v>15</v>
      </c>
    </row>
    <row r="2" spans="1:5" x14ac:dyDescent="0.3">
      <c r="A2">
        <v>1</v>
      </c>
      <c r="B2" t="s">
        <v>9</v>
      </c>
      <c r="C2">
        <v>2017</v>
      </c>
      <c r="D2" s="3">
        <v>3.125</v>
      </c>
      <c r="E2" s="3">
        <v>0.93939393939393945</v>
      </c>
    </row>
    <row r="3" spans="1:5" x14ac:dyDescent="0.3">
      <c r="A3">
        <v>1</v>
      </c>
      <c r="B3" t="s">
        <v>9</v>
      </c>
      <c r="C3">
        <v>2018</v>
      </c>
      <c r="D3" s="3">
        <v>-11.747134421674192</v>
      </c>
      <c r="E3" s="3">
        <v>1.2662153652392947</v>
      </c>
    </row>
    <row r="4" spans="1:5" x14ac:dyDescent="0.3">
      <c r="A4">
        <v>1</v>
      </c>
      <c r="B4" t="s">
        <v>9</v>
      </c>
      <c r="C4">
        <v>2019</v>
      </c>
      <c r="D4" s="3">
        <v>-44.452544102638868</v>
      </c>
      <c r="E4" s="3">
        <v>2.600524934383202</v>
      </c>
    </row>
    <row r="5" spans="1:5" x14ac:dyDescent="0.3">
      <c r="A5">
        <v>1</v>
      </c>
      <c r="B5" t="s">
        <v>9</v>
      </c>
      <c r="C5">
        <v>2020</v>
      </c>
      <c r="D5" s="3">
        <v>-8.3317298441408507</v>
      </c>
      <c r="E5" s="3">
        <v>1.1817800167926114</v>
      </c>
    </row>
    <row r="6" spans="1:5" x14ac:dyDescent="0.3">
      <c r="A6">
        <v>1</v>
      </c>
      <c r="B6" t="s">
        <v>9</v>
      </c>
      <c r="C6">
        <v>2021</v>
      </c>
      <c r="D6" s="3">
        <v>-0.83968479524609219</v>
      </c>
      <c r="E6" s="3">
        <v>1.0170693277310925</v>
      </c>
    </row>
    <row r="7" spans="1:5" x14ac:dyDescent="0.3">
      <c r="A7">
        <v>2</v>
      </c>
      <c r="B7" t="s">
        <v>8</v>
      </c>
      <c r="C7">
        <v>2017</v>
      </c>
      <c r="D7" s="3">
        <v>5.8790116444192009</v>
      </c>
      <c r="E7" s="3">
        <v>0.88894849785407726</v>
      </c>
    </row>
    <row r="8" spans="1:5" x14ac:dyDescent="0.3">
      <c r="A8">
        <v>2</v>
      </c>
      <c r="B8" t="s">
        <v>8</v>
      </c>
      <c r="C8">
        <v>2018</v>
      </c>
      <c r="D8" s="3">
        <v>22.735674676524948</v>
      </c>
      <c r="E8" s="3">
        <v>0.62951807228915668</v>
      </c>
    </row>
    <row r="9" spans="1:5" x14ac:dyDescent="0.3">
      <c r="A9">
        <v>2</v>
      </c>
      <c r="B9" t="s">
        <v>8</v>
      </c>
      <c r="C9">
        <v>2019</v>
      </c>
      <c r="D9" s="3">
        <v>-92.148968293910414</v>
      </c>
      <c r="E9" s="3">
        <v>24.474358974358974</v>
      </c>
    </row>
    <row r="10" spans="1:5" x14ac:dyDescent="0.3">
      <c r="A10">
        <v>2</v>
      </c>
      <c r="B10" t="s">
        <v>8</v>
      </c>
      <c r="C10">
        <v>2020</v>
      </c>
      <c r="D10" s="3">
        <v>-0.15292645627693141</v>
      </c>
      <c r="E10" s="3">
        <v>1.0030632135895292</v>
      </c>
    </row>
    <row r="11" spans="1:5" x14ac:dyDescent="0.3">
      <c r="A11">
        <v>2</v>
      </c>
      <c r="B11" t="s">
        <v>8</v>
      </c>
      <c r="C11">
        <v>2021</v>
      </c>
      <c r="D11" s="3">
        <v>-6.2005663509422888</v>
      </c>
      <c r="E11" s="3">
        <v>1.1322090360191546</v>
      </c>
    </row>
    <row r="12" spans="1:5" x14ac:dyDescent="0.3">
      <c r="A12">
        <v>3</v>
      </c>
      <c r="B12" t="s">
        <v>3</v>
      </c>
      <c r="C12">
        <v>2017</v>
      </c>
      <c r="D12" s="3">
        <v>39.93993993993994</v>
      </c>
      <c r="E12" s="3">
        <v>0.42918454935622319</v>
      </c>
    </row>
    <row r="13" spans="1:5" x14ac:dyDescent="0.3">
      <c r="A13">
        <v>3</v>
      </c>
      <c r="B13" t="s">
        <v>3</v>
      </c>
      <c r="C13">
        <v>2018</v>
      </c>
      <c r="D13" s="3">
        <v>35.142118863049092</v>
      </c>
      <c r="E13" s="3">
        <v>0.47992351816443596</v>
      </c>
    </row>
    <row r="14" spans="1:5" x14ac:dyDescent="0.3">
      <c r="A14">
        <v>3</v>
      </c>
      <c r="B14" t="s">
        <v>3</v>
      </c>
      <c r="C14">
        <v>2019</v>
      </c>
      <c r="D14" s="3">
        <v>-100</v>
      </c>
      <c r="E14" s="3"/>
    </row>
    <row r="15" spans="1:5" x14ac:dyDescent="0.3">
      <c r="A15">
        <v>3</v>
      </c>
      <c r="B15" t="s">
        <v>3</v>
      </c>
      <c r="C15">
        <v>2020</v>
      </c>
      <c r="D15" s="3">
        <v>25.594405594405593</v>
      </c>
      <c r="E15" s="3">
        <v>0.59242761692650336</v>
      </c>
    </row>
    <row r="16" spans="1:5" x14ac:dyDescent="0.3">
      <c r="A16">
        <v>3</v>
      </c>
      <c r="B16" t="s">
        <v>3</v>
      </c>
      <c r="C16">
        <v>2021</v>
      </c>
      <c r="D16" s="3">
        <v>27.044025157232703</v>
      </c>
      <c r="E16" s="3">
        <v>0.57085828343313372</v>
      </c>
    </row>
    <row r="17" spans="1:5" x14ac:dyDescent="0.3">
      <c r="A17">
        <v>4</v>
      </c>
      <c r="B17" t="s">
        <v>30</v>
      </c>
      <c r="C17">
        <v>2018</v>
      </c>
      <c r="D17" s="3">
        <v>28.000000000000004</v>
      </c>
      <c r="E17" s="3">
        <v>0.5625</v>
      </c>
    </row>
    <row r="18" spans="1:5" x14ac:dyDescent="0.3">
      <c r="A18">
        <v>4</v>
      </c>
      <c r="B18" t="s">
        <v>30</v>
      </c>
      <c r="C18">
        <v>2019</v>
      </c>
      <c r="D18" s="3">
        <v>33.333333333333329</v>
      </c>
      <c r="E18" s="3">
        <v>0.5</v>
      </c>
    </row>
    <row r="19" spans="1:5" x14ac:dyDescent="0.3">
      <c r="A19">
        <v>4</v>
      </c>
      <c r="B19" t="s">
        <v>30</v>
      </c>
      <c r="C19">
        <v>2020</v>
      </c>
      <c r="D19" s="3">
        <v>-1.8518518518518516</v>
      </c>
      <c r="E19" s="3">
        <v>1.0377358490566038</v>
      </c>
    </row>
    <row r="20" spans="1:5" x14ac:dyDescent="0.3">
      <c r="A20">
        <v>4</v>
      </c>
      <c r="B20" t="s">
        <v>30</v>
      </c>
      <c r="C20">
        <v>2021</v>
      </c>
      <c r="D20" s="3">
        <v>18.260869565217391</v>
      </c>
      <c r="E20" s="3">
        <v>0.69117647058823528</v>
      </c>
    </row>
    <row r="21" spans="1:5" x14ac:dyDescent="0.3">
      <c r="A21">
        <v>4</v>
      </c>
      <c r="B21" t="s">
        <v>30</v>
      </c>
      <c r="C21">
        <v>2022</v>
      </c>
      <c r="D21" s="3">
        <v>10.204081632653061</v>
      </c>
      <c r="E21" s="3">
        <v>0.81481481481481477</v>
      </c>
    </row>
  </sheetData>
  <sortState ref="A2:E20">
    <sortCondition ref="A2:A20"/>
    <sortCondition ref="C2:C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activeCellId="1" sqref="A1:A1048576 C1:C1048576"/>
    </sheetView>
  </sheetViews>
  <sheetFormatPr baseColWidth="10"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10</v>
      </c>
      <c r="E1" t="s">
        <v>12</v>
      </c>
      <c r="F1" t="s">
        <v>14</v>
      </c>
      <c r="G1" t="s">
        <v>13</v>
      </c>
      <c r="H1" t="s">
        <v>15</v>
      </c>
      <c r="I1" t="s">
        <v>15</v>
      </c>
    </row>
    <row r="2" spans="1:13" x14ac:dyDescent="0.3">
      <c r="A2" t="s">
        <v>3</v>
      </c>
      <c r="B2" t="s">
        <v>4</v>
      </c>
      <c r="C2">
        <v>2017</v>
      </c>
      <c r="D2">
        <v>200</v>
      </c>
      <c r="F2" s="1"/>
    </row>
    <row r="3" spans="1:13" x14ac:dyDescent="0.3">
      <c r="A3" t="s">
        <v>3</v>
      </c>
      <c r="B3" t="s">
        <v>5</v>
      </c>
      <c r="C3">
        <v>2017</v>
      </c>
      <c r="D3">
        <v>466</v>
      </c>
      <c r="E3">
        <f>+D2+D3</f>
        <v>666</v>
      </c>
      <c r="F3">
        <f>+D2-D3</f>
        <v>-266</v>
      </c>
      <c r="G3" s="2">
        <f>+F3/E3*100</f>
        <v>-39.93993993993994</v>
      </c>
      <c r="H3" s="1">
        <f>D2/D3</f>
        <v>0.42918454935622319</v>
      </c>
      <c r="I3">
        <v>0.42918454935622319</v>
      </c>
      <c r="K3" t="s">
        <v>19</v>
      </c>
    </row>
    <row r="4" spans="1:13" x14ac:dyDescent="0.3">
      <c r="A4" t="s">
        <v>11</v>
      </c>
      <c r="B4" t="s">
        <v>4</v>
      </c>
      <c r="C4">
        <v>2017</v>
      </c>
      <c r="D4">
        <v>200</v>
      </c>
      <c r="K4" t="s">
        <v>2</v>
      </c>
      <c r="L4" s="4" t="s">
        <v>17</v>
      </c>
      <c r="M4" s="4" t="s">
        <v>18</v>
      </c>
    </row>
    <row r="5" spans="1:13" x14ac:dyDescent="0.3">
      <c r="A5" t="s">
        <v>11</v>
      </c>
      <c r="B5" t="s">
        <v>5</v>
      </c>
      <c r="C5">
        <v>2017</v>
      </c>
      <c r="D5">
        <v>466</v>
      </c>
      <c r="E5">
        <f>+D4+D5</f>
        <v>666</v>
      </c>
      <c r="F5">
        <f>+D4-D5</f>
        <v>-266</v>
      </c>
      <c r="G5" s="3">
        <f>+F5/E5*100</f>
        <v>-39.93993993993994</v>
      </c>
      <c r="H5" s="1">
        <f>D4/D5</f>
        <v>0.42918454935622319</v>
      </c>
      <c r="I5">
        <v>0.42918454935622319</v>
      </c>
      <c r="K5" s="5">
        <v>2017</v>
      </c>
      <c r="L5" t="s">
        <v>4</v>
      </c>
      <c r="M5" s="6">
        <v>3314</v>
      </c>
    </row>
    <row r="6" spans="1:13" x14ac:dyDescent="0.3">
      <c r="A6" t="s">
        <v>9</v>
      </c>
      <c r="B6" t="s">
        <v>4</v>
      </c>
      <c r="C6">
        <v>2017</v>
      </c>
      <c r="D6">
        <v>1829</v>
      </c>
      <c r="K6" s="5">
        <v>2017</v>
      </c>
      <c r="L6" s="6" t="s">
        <v>5</v>
      </c>
      <c r="M6" s="6">
        <v>3728</v>
      </c>
    </row>
    <row r="7" spans="1:13" x14ac:dyDescent="0.3">
      <c r="A7" t="s">
        <v>9</v>
      </c>
      <c r="B7" t="s">
        <v>5</v>
      </c>
      <c r="C7">
        <v>2017</v>
      </c>
      <c r="D7">
        <v>1947</v>
      </c>
      <c r="E7">
        <f>+D6+D7</f>
        <v>3776</v>
      </c>
      <c r="F7">
        <f>+D6-D7</f>
        <v>-118</v>
      </c>
      <c r="G7" s="3">
        <f>+F7/E7*100</f>
        <v>-3.125</v>
      </c>
      <c r="H7" s="1">
        <f>D6/D7</f>
        <v>0.93939393939393945</v>
      </c>
      <c r="I7">
        <v>0.93939393939393945</v>
      </c>
      <c r="K7" s="5">
        <v>2018</v>
      </c>
      <c r="L7" t="s">
        <v>4</v>
      </c>
      <c r="M7" s="6">
        <v>1463</v>
      </c>
    </row>
    <row r="8" spans="1:13" x14ac:dyDescent="0.3">
      <c r="A8" t="s">
        <v>3</v>
      </c>
      <c r="B8" t="s">
        <v>4</v>
      </c>
      <c r="C8">
        <v>2018</v>
      </c>
      <c r="D8">
        <v>251</v>
      </c>
      <c r="F8" s="1"/>
      <c r="K8" s="5">
        <v>2018</v>
      </c>
      <c r="L8" s="6" t="s">
        <v>5</v>
      </c>
      <c r="M8" s="6">
        <v>2324</v>
      </c>
    </row>
    <row r="9" spans="1:13" x14ac:dyDescent="0.3">
      <c r="A9" t="s">
        <v>3</v>
      </c>
      <c r="B9" t="s">
        <v>5</v>
      </c>
      <c r="C9">
        <v>2018</v>
      </c>
      <c r="D9">
        <v>523</v>
      </c>
      <c r="E9">
        <f>+D8+D9</f>
        <v>774</v>
      </c>
      <c r="F9">
        <f>+D8-D9</f>
        <v>-272</v>
      </c>
      <c r="G9" s="2">
        <f>+F9/E9*100</f>
        <v>-35.142118863049092</v>
      </c>
      <c r="H9" s="1">
        <f>D8/D9</f>
        <v>0.47992351816443596</v>
      </c>
      <c r="I9">
        <v>0.47992351816443596</v>
      </c>
      <c r="K9" s="5">
        <v>2019</v>
      </c>
      <c r="L9" t="s">
        <v>4</v>
      </c>
      <c r="M9" s="6">
        <v>3818</v>
      </c>
    </row>
    <row r="10" spans="1:13" x14ac:dyDescent="0.3">
      <c r="A10" t="s">
        <v>8</v>
      </c>
      <c r="B10" t="s">
        <v>4</v>
      </c>
      <c r="C10">
        <v>2018</v>
      </c>
      <c r="D10">
        <v>4375</v>
      </c>
      <c r="F10">
        <f>+D10-D11</f>
        <v>-1246</v>
      </c>
      <c r="G10" s="3">
        <f>+F10/E12*100</f>
        <v>-12.462492498499699</v>
      </c>
      <c r="H10" s="1"/>
      <c r="K10" s="5">
        <v>2019</v>
      </c>
      <c r="L10" s="6" t="s">
        <v>5</v>
      </c>
      <c r="M10" s="6">
        <v>156</v>
      </c>
    </row>
    <row r="11" spans="1:13" x14ac:dyDescent="0.3">
      <c r="A11" t="s">
        <v>8</v>
      </c>
      <c r="B11" t="s">
        <v>5</v>
      </c>
      <c r="C11">
        <v>2018</v>
      </c>
      <c r="D11">
        <v>5621</v>
      </c>
      <c r="K11" s="5">
        <v>2020</v>
      </c>
      <c r="L11" t="s">
        <v>4</v>
      </c>
      <c r="M11" s="6">
        <v>3602</v>
      </c>
    </row>
    <row r="12" spans="1:13" x14ac:dyDescent="0.3">
      <c r="A12" t="s">
        <v>8</v>
      </c>
      <c r="C12">
        <v>2018</v>
      </c>
      <c r="D12">
        <v>2</v>
      </c>
      <c r="E12">
        <f>+D10+D11+D12</f>
        <v>9998</v>
      </c>
      <c r="K12" s="5">
        <v>2020</v>
      </c>
      <c r="L12" s="6" t="s">
        <v>5</v>
      </c>
      <c r="M12" s="6">
        <v>3591</v>
      </c>
    </row>
    <row r="13" spans="1:13" x14ac:dyDescent="0.3">
      <c r="A13" t="s">
        <v>11</v>
      </c>
      <c r="B13" t="s">
        <v>4</v>
      </c>
      <c r="C13">
        <v>2018</v>
      </c>
      <c r="D13">
        <v>252</v>
      </c>
      <c r="K13" s="5">
        <v>2021</v>
      </c>
      <c r="L13" t="s">
        <v>4</v>
      </c>
      <c r="M13" s="6">
        <v>5438</v>
      </c>
    </row>
    <row r="14" spans="1:13" x14ac:dyDescent="0.3">
      <c r="A14" t="s">
        <v>11</v>
      </c>
      <c r="B14" t="s">
        <v>5</v>
      </c>
      <c r="C14">
        <v>2018</v>
      </c>
      <c r="D14">
        <v>522</v>
      </c>
      <c r="E14">
        <f>+D13+D14</f>
        <v>774</v>
      </c>
      <c r="F14">
        <f>+D13-D14</f>
        <v>-270</v>
      </c>
      <c r="G14" s="3">
        <f>+F14/E14*100</f>
        <v>-34.883720930232556</v>
      </c>
      <c r="H14" s="1">
        <f>D13/D14</f>
        <v>0.48275862068965519</v>
      </c>
      <c r="I14">
        <v>0.48275862068965519</v>
      </c>
      <c r="K14" s="5">
        <v>2021</v>
      </c>
      <c r="L14" s="6" t="s">
        <v>5</v>
      </c>
      <c r="M14" s="6">
        <v>4803</v>
      </c>
    </row>
    <row r="15" spans="1:13" x14ac:dyDescent="0.3">
      <c r="A15" t="s">
        <v>9</v>
      </c>
      <c r="B15" t="s">
        <v>4</v>
      </c>
      <c r="C15">
        <v>2018</v>
      </c>
      <c r="D15">
        <v>8043</v>
      </c>
    </row>
    <row r="16" spans="1:13" x14ac:dyDescent="0.3">
      <c r="A16" t="s">
        <v>9</v>
      </c>
      <c r="B16" t="s">
        <v>5</v>
      </c>
      <c r="C16">
        <v>2018</v>
      </c>
      <c r="D16">
        <v>6352</v>
      </c>
      <c r="E16">
        <f>+D15+D16</f>
        <v>14395</v>
      </c>
      <c r="F16">
        <f>+D15-D16</f>
        <v>1691</v>
      </c>
      <c r="G16" s="3">
        <f>+F16/E16*100</f>
        <v>11.747134421674192</v>
      </c>
      <c r="H16" s="1">
        <f>D15/D16</f>
        <v>1.2662153652392947</v>
      </c>
      <c r="I16">
        <v>1.2662153652392947</v>
      </c>
    </row>
    <row r="17" spans="1:9" x14ac:dyDescent="0.3">
      <c r="A17" t="s">
        <v>3</v>
      </c>
      <c r="B17" t="s">
        <v>4</v>
      </c>
      <c r="C17">
        <v>2019</v>
      </c>
      <c r="D17">
        <v>334</v>
      </c>
      <c r="E17">
        <f>+D17</f>
        <v>334</v>
      </c>
      <c r="F17">
        <v>334</v>
      </c>
      <c r="G17" s="2">
        <f>+F17/E17*100</f>
        <v>100</v>
      </c>
      <c r="H17" s="1"/>
    </row>
    <row r="18" spans="1:9" x14ac:dyDescent="0.3">
      <c r="A18" t="s">
        <v>8</v>
      </c>
      <c r="B18" t="s">
        <v>4</v>
      </c>
      <c r="C18">
        <v>2019</v>
      </c>
      <c r="D18">
        <v>2149</v>
      </c>
    </row>
    <row r="19" spans="1:9" x14ac:dyDescent="0.3">
      <c r="A19" t="s">
        <v>8</v>
      </c>
      <c r="B19" t="s">
        <v>5</v>
      </c>
      <c r="C19">
        <v>2019</v>
      </c>
      <c r="D19">
        <v>72</v>
      </c>
      <c r="E19">
        <f>+D18+D19</f>
        <v>2221</v>
      </c>
      <c r="F19">
        <f>+D18-D19</f>
        <v>2077</v>
      </c>
      <c r="G19" s="3">
        <f>+F19/E19*100</f>
        <v>93.5164340387213</v>
      </c>
      <c r="H19" s="3">
        <f>+D18/D19</f>
        <v>29.847222222222221</v>
      </c>
      <c r="I19">
        <v>29.847222222222221</v>
      </c>
    </row>
    <row r="20" spans="1:9" x14ac:dyDescent="0.3">
      <c r="A20" t="s">
        <v>11</v>
      </c>
      <c r="B20" t="s">
        <v>4</v>
      </c>
      <c r="C20">
        <v>2019</v>
      </c>
      <c r="D20">
        <v>334</v>
      </c>
      <c r="E20">
        <f>+D20</f>
        <v>334</v>
      </c>
      <c r="F20">
        <v>334</v>
      </c>
      <c r="G20" s="3">
        <f>+F20/E20*100</f>
        <v>100</v>
      </c>
      <c r="H20" s="1"/>
    </row>
    <row r="21" spans="1:9" x14ac:dyDescent="0.3">
      <c r="A21" t="s">
        <v>9</v>
      </c>
      <c r="B21" t="s">
        <v>4</v>
      </c>
      <c r="C21">
        <v>2019</v>
      </c>
      <c r="D21">
        <v>4954</v>
      </c>
    </row>
    <row r="22" spans="1:9" x14ac:dyDescent="0.3">
      <c r="A22" t="s">
        <v>9</v>
      </c>
      <c r="B22" t="s">
        <v>5</v>
      </c>
      <c r="C22">
        <v>2019</v>
      </c>
      <c r="D22">
        <v>1905</v>
      </c>
      <c r="E22">
        <f>+D21+D22</f>
        <v>6859</v>
      </c>
      <c r="F22">
        <f>+D21-D22</f>
        <v>3049</v>
      </c>
      <c r="G22" s="3">
        <f>+F22/E22*100</f>
        <v>44.452544102638868</v>
      </c>
      <c r="H22" s="1">
        <f>D21/D22</f>
        <v>2.600524934383202</v>
      </c>
      <c r="I22">
        <v>2.600524934383202</v>
      </c>
    </row>
    <row r="23" spans="1:9" x14ac:dyDescent="0.3">
      <c r="A23" t="s">
        <v>3</v>
      </c>
      <c r="B23" t="s">
        <v>4</v>
      </c>
      <c r="C23">
        <v>2020</v>
      </c>
      <c r="D23">
        <v>266</v>
      </c>
      <c r="F23" s="1"/>
    </row>
    <row r="24" spans="1:9" x14ac:dyDescent="0.3">
      <c r="A24" t="s">
        <v>3</v>
      </c>
      <c r="B24" t="s">
        <v>5</v>
      </c>
      <c r="C24">
        <v>2020</v>
      </c>
      <c r="D24">
        <v>449</v>
      </c>
      <c r="E24">
        <f>+D23+D24</f>
        <v>715</v>
      </c>
      <c r="F24">
        <f>+D23-D24</f>
        <v>-183</v>
      </c>
      <c r="G24" s="2">
        <f>+F24/E24*100</f>
        <v>-25.594405594405593</v>
      </c>
      <c r="H24" s="1">
        <f>D23/D24</f>
        <v>0.59242761692650336</v>
      </c>
      <c r="I24">
        <v>0.59242761692650336</v>
      </c>
    </row>
    <row r="25" spans="1:9" x14ac:dyDescent="0.3">
      <c r="A25" t="s">
        <v>8</v>
      </c>
      <c r="B25" t="s">
        <v>4</v>
      </c>
      <c r="C25">
        <v>2020</v>
      </c>
      <c r="D25">
        <v>2086</v>
      </c>
    </row>
    <row r="26" spans="1:9" x14ac:dyDescent="0.3">
      <c r="A26" t="s">
        <v>8</v>
      </c>
      <c r="B26" t="s">
        <v>5</v>
      </c>
      <c r="C26">
        <v>2020</v>
      </c>
      <c r="D26">
        <v>2302</v>
      </c>
      <c r="E26">
        <f>+D25+D26</f>
        <v>4388</v>
      </c>
      <c r="F26">
        <f>+D25-D26</f>
        <v>-216</v>
      </c>
      <c r="G26" s="3">
        <f>+F26/E26*100</f>
        <v>-4.922515952597994</v>
      </c>
      <c r="H26" s="1">
        <f>D25/D26</f>
        <v>0.9061685490877498</v>
      </c>
      <c r="I26">
        <v>0.9061685490877498</v>
      </c>
    </row>
    <row r="27" spans="1:9" x14ac:dyDescent="0.3">
      <c r="A27" t="s">
        <v>11</v>
      </c>
      <c r="B27" t="s">
        <v>4</v>
      </c>
      <c r="C27">
        <v>2020</v>
      </c>
      <c r="D27">
        <v>266</v>
      </c>
    </row>
    <row r="28" spans="1:9" x14ac:dyDescent="0.3">
      <c r="A28" t="s">
        <v>11</v>
      </c>
      <c r="B28" t="s">
        <v>5</v>
      </c>
      <c r="C28">
        <v>2020</v>
      </c>
      <c r="D28">
        <v>449</v>
      </c>
      <c r="E28">
        <f>+D27+D28</f>
        <v>715</v>
      </c>
      <c r="F28">
        <f>+D27-D28</f>
        <v>-183</v>
      </c>
      <c r="G28" s="3">
        <f>+F28/E28*100</f>
        <v>-25.594405594405593</v>
      </c>
      <c r="H28" s="1">
        <f>D27/D28</f>
        <v>0.59242761692650336</v>
      </c>
      <c r="I28">
        <v>0.59242761692650336</v>
      </c>
    </row>
    <row r="29" spans="1:9" x14ac:dyDescent="0.3">
      <c r="A29" t="s">
        <v>9</v>
      </c>
      <c r="B29" t="s">
        <v>4</v>
      </c>
      <c r="C29">
        <v>2020</v>
      </c>
      <c r="D29">
        <v>2815</v>
      </c>
    </row>
    <row r="30" spans="1:9" x14ac:dyDescent="0.3">
      <c r="A30" t="s">
        <v>9</v>
      </c>
      <c r="B30" t="s">
        <v>5</v>
      </c>
      <c r="C30">
        <v>2020</v>
      </c>
      <c r="D30">
        <v>2382</v>
      </c>
      <c r="E30">
        <f>+D29+D30</f>
        <v>5197</v>
      </c>
      <c r="F30">
        <f>+D29-D30</f>
        <v>433</v>
      </c>
      <c r="G30" s="3">
        <f>+F30/E30*100</f>
        <v>8.3317298441408507</v>
      </c>
      <c r="H30" s="1">
        <f>D29/D30</f>
        <v>1.1817800167926114</v>
      </c>
      <c r="I30">
        <v>1.1817800167926114</v>
      </c>
    </row>
    <row r="31" spans="1:9" x14ac:dyDescent="0.3">
      <c r="A31" t="s">
        <v>3</v>
      </c>
      <c r="B31" t="s">
        <v>4</v>
      </c>
      <c r="C31">
        <v>2021</v>
      </c>
      <c r="D31">
        <v>286</v>
      </c>
      <c r="F31" s="1"/>
    </row>
    <row r="32" spans="1:9" x14ac:dyDescent="0.3">
      <c r="A32" t="s">
        <v>3</v>
      </c>
      <c r="B32" t="s">
        <v>5</v>
      </c>
      <c r="C32">
        <v>2021</v>
      </c>
      <c r="D32">
        <v>501</v>
      </c>
      <c r="F32">
        <f>+D31-D32</f>
        <v>-215</v>
      </c>
      <c r="G32" s="2">
        <f>+F32/E34*100</f>
        <v>-27.044025157232703</v>
      </c>
      <c r="H32" s="1">
        <f>D31/D32</f>
        <v>0.57085828343313372</v>
      </c>
      <c r="I32">
        <v>0.57085828343313372</v>
      </c>
    </row>
    <row r="33" spans="1:9" x14ac:dyDescent="0.3">
      <c r="A33" t="s">
        <v>3</v>
      </c>
      <c r="B33" t="s">
        <v>6</v>
      </c>
      <c r="C33">
        <v>2021</v>
      </c>
      <c r="D33">
        <v>1</v>
      </c>
    </row>
    <row r="34" spans="1:9" x14ac:dyDescent="0.3">
      <c r="A34" t="s">
        <v>3</v>
      </c>
      <c r="B34" t="s">
        <v>7</v>
      </c>
      <c r="C34">
        <v>2021</v>
      </c>
      <c r="D34">
        <v>7</v>
      </c>
      <c r="E34">
        <f>+SUM(D31:D34)</f>
        <v>795</v>
      </c>
    </row>
    <row r="35" spans="1:9" x14ac:dyDescent="0.3">
      <c r="A35" t="s">
        <v>8</v>
      </c>
      <c r="B35" t="s">
        <v>4</v>
      </c>
      <c r="C35">
        <v>2021</v>
      </c>
      <c r="D35">
        <v>2876</v>
      </c>
    </row>
    <row r="36" spans="1:9" x14ac:dyDescent="0.3">
      <c r="A36" t="s">
        <v>8</v>
      </c>
      <c r="B36" t="s">
        <v>5</v>
      </c>
      <c r="C36">
        <v>2021</v>
      </c>
      <c r="D36">
        <v>2775</v>
      </c>
      <c r="F36">
        <f>+D35-D36</f>
        <v>101</v>
      </c>
      <c r="G36" s="3">
        <f>-F36/E38*100</f>
        <v>-1.7728629103036686</v>
      </c>
      <c r="H36" s="1">
        <f>D35/D36</f>
        <v>1.0363963963963965</v>
      </c>
      <c r="I36">
        <v>1.0363963963963965</v>
      </c>
    </row>
    <row r="37" spans="1:9" x14ac:dyDescent="0.3">
      <c r="A37" t="s">
        <v>8</v>
      </c>
      <c r="B37" t="s">
        <v>6</v>
      </c>
      <c r="C37">
        <v>2021</v>
      </c>
      <c r="D37">
        <v>12</v>
      </c>
    </row>
    <row r="38" spans="1:9" x14ac:dyDescent="0.3">
      <c r="A38" t="s">
        <v>8</v>
      </c>
      <c r="B38" t="s">
        <v>7</v>
      </c>
      <c r="C38">
        <v>2021</v>
      </c>
      <c r="D38">
        <v>34</v>
      </c>
      <c r="E38">
        <f>+SUM(D35:D38)</f>
        <v>5697</v>
      </c>
    </row>
    <row r="39" spans="1:9" x14ac:dyDescent="0.3">
      <c r="A39" t="s">
        <v>11</v>
      </c>
      <c r="B39" t="s">
        <v>4</v>
      </c>
      <c r="C39">
        <v>2021</v>
      </c>
      <c r="D39">
        <v>286</v>
      </c>
    </row>
    <row r="40" spans="1:9" x14ac:dyDescent="0.3">
      <c r="A40" t="s">
        <v>11</v>
      </c>
      <c r="B40" t="s">
        <v>5</v>
      </c>
      <c r="C40">
        <v>2021</v>
      </c>
      <c r="D40">
        <v>501</v>
      </c>
    </row>
    <row r="41" spans="1:9" x14ac:dyDescent="0.3">
      <c r="A41" t="s">
        <v>11</v>
      </c>
      <c r="B41" t="s">
        <v>6</v>
      </c>
      <c r="C41">
        <v>2021</v>
      </c>
      <c r="D41">
        <v>1</v>
      </c>
    </row>
    <row r="42" spans="1:9" x14ac:dyDescent="0.3">
      <c r="A42" t="s">
        <v>11</v>
      </c>
      <c r="B42" t="s">
        <v>7</v>
      </c>
      <c r="C42">
        <v>2021</v>
      </c>
      <c r="D42">
        <v>7</v>
      </c>
      <c r="E42">
        <f>+D39+D40+D41+D42</f>
        <v>795</v>
      </c>
      <c r="F42">
        <f>+D39-D40</f>
        <v>-215</v>
      </c>
      <c r="G42" s="3">
        <f>+F42/E42*100</f>
        <v>-27.044025157232703</v>
      </c>
      <c r="H42" s="1"/>
    </row>
    <row r="43" spans="1:9" x14ac:dyDescent="0.3">
      <c r="A43" t="s">
        <v>9</v>
      </c>
      <c r="B43" t="s">
        <v>4</v>
      </c>
      <c r="C43">
        <v>2021</v>
      </c>
      <c r="D43">
        <v>3873</v>
      </c>
    </row>
    <row r="44" spans="1:9" x14ac:dyDescent="0.3">
      <c r="A44" t="s">
        <v>9</v>
      </c>
      <c r="B44" t="s">
        <v>5</v>
      </c>
      <c r="C44">
        <v>2021</v>
      </c>
      <c r="D44">
        <v>3808</v>
      </c>
      <c r="F44">
        <f>+D43-D44</f>
        <v>65</v>
      </c>
      <c r="G44" s="1">
        <f>+F44/E46*100</f>
        <v>0.83968479524609219</v>
      </c>
      <c r="H44" s="1">
        <f>D43/D44</f>
        <v>1.0170693277310925</v>
      </c>
      <c r="I44">
        <v>1.0170693277310925</v>
      </c>
    </row>
    <row r="45" spans="1:9" x14ac:dyDescent="0.3">
      <c r="A45" t="s">
        <v>9</v>
      </c>
      <c r="B45" t="s">
        <v>6</v>
      </c>
      <c r="C45">
        <v>2021</v>
      </c>
      <c r="D45">
        <v>15</v>
      </c>
    </row>
    <row r="46" spans="1:9" x14ac:dyDescent="0.3">
      <c r="A46" t="s">
        <v>9</v>
      </c>
      <c r="B46" t="s">
        <v>7</v>
      </c>
      <c r="C46">
        <v>2021</v>
      </c>
      <c r="D46">
        <v>45</v>
      </c>
      <c r="E46">
        <f>+D43+D44+D45+D46</f>
        <v>7741</v>
      </c>
      <c r="H46" s="1"/>
    </row>
  </sheetData>
  <sortState ref="A2:H46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T33"/>
  <sheetViews>
    <sheetView workbookViewId="0">
      <selection activeCell="H4" sqref="H4:I23"/>
    </sheetView>
  </sheetViews>
  <sheetFormatPr baseColWidth="10" defaultRowHeight="14.4" x14ac:dyDescent="0.3"/>
  <sheetData>
    <row r="2" spans="4:20" x14ac:dyDescent="0.3">
      <c r="H2" t="s">
        <v>22</v>
      </c>
    </row>
    <row r="3" spans="4:20" ht="15" thickBot="1" x14ac:dyDescent="0.35">
      <c r="F3" t="s">
        <v>5</v>
      </c>
      <c r="G3" t="s">
        <v>4</v>
      </c>
      <c r="H3" t="s">
        <v>20</v>
      </c>
      <c r="I3" t="s">
        <v>21</v>
      </c>
    </row>
    <row r="4" spans="4:20" ht="15" thickBot="1" x14ac:dyDescent="0.35">
      <c r="D4" t="s">
        <v>9</v>
      </c>
      <c r="E4" s="7">
        <v>2017</v>
      </c>
      <c r="F4" s="8">
        <v>1947</v>
      </c>
      <c r="G4" s="8">
        <v>1829</v>
      </c>
      <c r="H4" s="3">
        <f>+(F4-G4)/(F4+G4)*100</f>
        <v>3.125</v>
      </c>
      <c r="I4" s="3">
        <f>+G4/F4</f>
        <v>0.93939393939393945</v>
      </c>
      <c r="J4" t="s">
        <v>24</v>
      </c>
      <c r="L4" s="3"/>
      <c r="M4" s="1">
        <f>+F4-G4</f>
        <v>118</v>
      </c>
    </row>
    <row r="5" spans="4:20" ht="15" thickBot="1" x14ac:dyDescent="0.35">
      <c r="E5" s="7">
        <v>2018</v>
      </c>
      <c r="F5" s="9">
        <v>6352</v>
      </c>
      <c r="G5" s="9">
        <v>8043</v>
      </c>
      <c r="H5" s="3">
        <f t="shared" ref="H5:H23" si="0">+(F5-G5)/(F5+G5)*100</f>
        <v>-11.747134421674192</v>
      </c>
      <c r="I5" s="3">
        <f t="shared" ref="I5:I8" si="1">+G5/F5</f>
        <v>1.2662153652392947</v>
      </c>
      <c r="J5" t="s">
        <v>24</v>
      </c>
      <c r="L5" s="3"/>
    </row>
    <row r="6" spans="4:20" ht="15" thickBot="1" x14ac:dyDescent="0.35">
      <c r="E6" s="7">
        <v>2019</v>
      </c>
      <c r="F6" s="9">
        <v>1905</v>
      </c>
      <c r="G6" s="9">
        <v>4954</v>
      </c>
      <c r="H6" s="3">
        <f t="shared" si="0"/>
        <v>-44.452544102638868</v>
      </c>
      <c r="I6" s="3">
        <f t="shared" si="1"/>
        <v>2.600524934383202</v>
      </c>
      <c r="J6" t="s">
        <v>24</v>
      </c>
      <c r="L6" s="3"/>
    </row>
    <row r="7" spans="4:20" ht="15" thickBot="1" x14ac:dyDescent="0.35">
      <c r="E7" s="7">
        <v>2020</v>
      </c>
      <c r="F7" s="9">
        <v>2382</v>
      </c>
      <c r="G7" s="9">
        <v>2815</v>
      </c>
      <c r="H7" s="3">
        <f t="shared" si="0"/>
        <v>-8.3317298441408507</v>
      </c>
      <c r="I7" s="3">
        <f t="shared" si="1"/>
        <v>1.1817800167926114</v>
      </c>
      <c r="J7" t="s">
        <v>24</v>
      </c>
      <c r="L7" s="3"/>
    </row>
    <row r="8" spans="4:20" ht="15" thickBot="1" x14ac:dyDescent="0.35">
      <c r="E8" s="7">
        <v>2021</v>
      </c>
      <c r="F8" s="9">
        <v>3807</v>
      </c>
      <c r="G8" s="9">
        <v>3872</v>
      </c>
      <c r="H8" s="3">
        <f t="shared" si="0"/>
        <v>-0.84646438338325303</v>
      </c>
      <c r="I8" s="3">
        <f t="shared" si="1"/>
        <v>1.0170738114000526</v>
      </c>
      <c r="J8" t="s">
        <v>24</v>
      </c>
      <c r="L8" s="3"/>
    </row>
    <row r="9" spans="4:20" ht="15" thickBot="1" x14ac:dyDescent="0.35">
      <c r="D9" t="s">
        <v>23</v>
      </c>
      <c r="E9" s="7">
        <v>2017</v>
      </c>
      <c r="F9" s="8">
        <v>3728</v>
      </c>
      <c r="G9" s="8">
        <v>3314</v>
      </c>
      <c r="H9" s="3">
        <f t="shared" si="0"/>
        <v>5.8790116444191991</v>
      </c>
      <c r="I9" s="3">
        <f>+G9/F9</f>
        <v>0.88894849785407726</v>
      </c>
      <c r="J9" t="s">
        <v>29</v>
      </c>
      <c r="L9" s="3"/>
    </row>
    <row r="10" spans="4:20" ht="15" thickBot="1" x14ac:dyDescent="0.35">
      <c r="E10" s="7">
        <v>2018</v>
      </c>
      <c r="F10" s="9">
        <v>2324</v>
      </c>
      <c r="G10" s="9">
        <v>1463</v>
      </c>
      <c r="H10" s="3">
        <f t="shared" si="0"/>
        <v>22.735674676524951</v>
      </c>
      <c r="I10" s="3">
        <f t="shared" ref="I10:I13" si="2">+G10/F10</f>
        <v>0.62951807228915657</v>
      </c>
      <c r="L10" s="3"/>
    </row>
    <row r="11" spans="4:20" ht="15" thickBot="1" x14ac:dyDescent="0.35">
      <c r="E11" s="7">
        <v>2019</v>
      </c>
      <c r="F11" s="9">
        <v>156</v>
      </c>
      <c r="G11" s="9">
        <v>3818</v>
      </c>
      <c r="H11" s="3">
        <f t="shared" si="0"/>
        <v>-92.148968293910414</v>
      </c>
      <c r="I11" s="3">
        <f t="shared" si="2"/>
        <v>24.474358974358974</v>
      </c>
      <c r="L11" s="3"/>
      <c r="M11">
        <f>+G11-F11</f>
        <v>3662</v>
      </c>
    </row>
    <row r="12" spans="4:20" ht="15" thickBot="1" x14ac:dyDescent="0.35">
      <c r="E12" s="7">
        <v>2020</v>
      </c>
      <c r="F12" s="9">
        <v>3591</v>
      </c>
      <c r="G12" s="9">
        <v>3602</v>
      </c>
      <c r="H12" s="3">
        <f t="shared" si="0"/>
        <v>-0.15292645627693591</v>
      </c>
      <c r="I12" s="3">
        <f t="shared" si="2"/>
        <v>1.0030632135895294</v>
      </c>
      <c r="L12" s="3"/>
    </row>
    <row r="13" spans="4:20" ht="15" thickBot="1" x14ac:dyDescent="0.35">
      <c r="E13" s="7">
        <v>2021</v>
      </c>
      <c r="F13" s="9">
        <v>4803</v>
      </c>
      <c r="G13" s="9">
        <v>5438</v>
      </c>
      <c r="H13" s="3">
        <f t="shared" si="0"/>
        <v>-6.2005663509422906</v>
      </c>
      <c r="I13" s="3">
        <f t="shared" si="2"/>
        <v>1.1322090360191548</v>
      </c>
      <c r="L13" s="3"/>
      <c r="O13" s="10">
        <v>2017</v>
      </c>
      <c r="P13" s="11">
        <v>0.7</v>
      </c>
      <c r="Q13" s="11">
        <v>0.3</v>
      </c>
      <c r="R13" s="11">
        <v>0</v>
      </c>
      <c r="S13" s="11">
        <v>0</v>
      </c>
      <c r="T13" s="12">
        <v>1</v>
      </c>
    </row>
    <row r="14" spans="4:20" ht="15" thickBot="1" x14ac:dyDescent="0.35">
      <c r="D14" t="s">
        <v>27</v>
      </c>
      <c r="E14" s="13">
        <v>2017</v>
      </c>
      <c r="F14" s="9">
        <v>466</v>
      </c>
      <c r="G14" s="9">
        <v>200</v>
      </c>
      <c r="H14" s="3">
        <f t="shared" si="0"/>
        <v>39.93993993993994</v>
      </c>
      <c r="I14" s="3">
        <f>+G14/F14</f>
        <v>0.42918454935622319</v>
      </c>
      <c r="J14" t="s">
        <v>24</v>
      </c>
      <c r="L14" s="3"/>
      <c r="O14" s="13">
        <v>2018</v>
      </c>
      <c r="P14" s="12">
        <v>0.68</v>
      </c>
      <c r="Q14" s="12">
        <v>0.32</v>
      </c>
      <c r="R14" s="12">
        <v>0</v>
      </c>
      <c r="S14" s="12">
        <v>0</v>
      </c>
      <c r="T14" s="12">
        <v>1</v>
      </c>
    </row>
    <row r="15" spans="4:20" ht="15" thickBot="1" x14ac:dyDescent="0.35">
      <c r="E15" s="13">
        <v>2018</v>
      </c>
      <c r="F15" s="9">
        <v>523</v>
      </c>
      <c r="G15" s="9">
        <v>251</v>
      </c>
      <c r="H15" s="3">
        <f t="shared" si="0"/>
        <v>35.142118863049092</v>
      </c>
      <c r="I15" s="3">
        <f t="shared" ref="I15:I18" si="3">+G15/F15</f>
        <v>0.47992351816443596</v>
      </c>
      <c r="J15" t="s">
        <v>24</v>
      </c>
      <c r="L15" s="3"/>
      <c r="O15" s="13">
        <v>2019</v>
      </c>
      <c r="P15" s="12">
        <v>0</v>
      </c>
      <c r="Q15" s="12">
        <v>1</v>
      </c>
      <c r="R15" s="12">
        <v>0</v>
      </c>
      <c r="S15" s="12">
        <v>0</v>
      </c>
      <c r="T15" s="12">
        <v>1</v>
      </c>
    </row>
    <row r="16" spans="4:20" ht="15" thickBot="1" x14ac:dyDescent="0.35">
      <c r="E16" s="13">
        <v>2019</v>
      </c>
      <c r="F16" s="9"/>
      <c r="G16" s="9">
        <v>334</v>
      </c>
      <c r="H16" s="3">
        <f t="shared" si="0"/>
        <v>-100</v>
      </c>
      <c r="I16" s="3"/>
      <c r="J16" t="s">
        <v>24</v>
      </c>
      <c r="L16" s="3"/>
      <c r="O16" s="13">
        <v>2020</v>
      </c>
      <c r="P16" s="12">
        <v>0.63</v>
      </c>
      <c r="Q16" s="12">
        <v>0.37</v>
      </c>
      <c r="R16" s="12">
        <v>0</v>
      </c>
      <c r="S16" s="12">
        <v>0</v>
      </c>
      <c r="T16" s="12">
        <v>1</v>
      </c>
    </row>
    <row r="17" spans="4:20" ht="15" thickBot="1" x14ac:dyDescent="0.35">
      <c r="E17" s="13">
        <v>2020</v>
      </c>
      <c r="F17" s="9">
        <v>449</v>
      </c>
      <c r="G17" s="9">
        <v>266</v>
      </c>
      <c r="H17" s="3">
        <f t="shared" si="0"/>
        <v>25.594405594405593</v>
      </c>
      <c r="I17" s="3">
        <f t="shared" si="3"/>
        <v>0.59242761692650336</v>
      </c>
      <c r="J17" t="s">
        <v>24</v>
      </c>
      <c r="L17" s="3"/>
      <c r="O17" s="13">
        <v>2021</v>
      </c>
      <c r="P17" s="12">
        <v>0.63</v>
      </c>
      <c r="Q17" s="12">
        <v>0.36</v>
      </c>
      <c r="R17" s="12">
        <v>0.01</v>
      </c>
      <c r="S17" s="12">
        <v>0</v>
      </c>
      <c r="T17" s="12">
        <v>1</v>
      </c>
    </row>
    <row r="18" spans="4:20" ht="15" thickBot="1" x14ac:dyDescent="0.35">
      <c r="E18" s="13">
        <v>2021</v>
      </c>
      <c r="F18" s="9">
        <v>501</v>
      </c>
      <c r="G18" s="9">
        <v>286</v>
      </c>
      <c r="H18" s="3">
        <f t="shared" si="0"/>
        <v>27.318932655654383</v>
      </c>
      <c r="I18" s="3">
        <f t="shared" si="3"/>
        <v>0.57085828343313372</v>
      </c>
      <c r="J18" t="s">
        <v>24</v>
      </c>
      <c r="L18" s="3"/>
      <c r="O18" s="13" t="s">
        <v>25</v>
      </c>
      <c r="P18" s="12">
        <v>0.59</v>
      </c>
      <c r="Q18" s="12">
        <v>0.41</v>
      </c>
      <c r="R18" s="12">
        <v>0</v>
      </c>
      <c r="S18" s="12">
        <v>0</v>
      </c>
      <c r="T18" s="12">
        <v>1</v>
      </c>
    </row>
    <row r="19" spans="4:20" ht="27.6" thickBot="1" x14ac:dyDescent="0.35">
      <c r="D19" t="s">
        <v>28</v>
      </c>
      <c r="E19" s="10">
        <v>2018</v>
      </c>
      <c r="F19" s="8">
        <v>64</v>
      </c>
      <c r="G19" s="8">
        <v>36</v>
      </c>
      <c r="H19" s="3">
        <f t="shared" si="0"/>
        <v>28.000000000000004</v>
      </c>
      <c r="I19" s="3">
        <f>+G19/F19</f>
        <v>0.5625</v>
      </c>
      <c r="J19" t="s">
        <v>29</v>
      </c>
      <c r="L19" s="3"/>
      <c r="O19" s="14"/>
      <c r="P19" s="15" t="s">
        <v>5</v>
      </c>
      <c r="Q19" s="15" t="s">
        <v>4</v>
      </c>
      <c r="R19" s="15" t="s">
        <v>6</v>
      </c>
      <c r="S19" s="15" t="s">
        <v>7</v>
      </c>
      <c r="T19" s="7" t="s">
        <v>26</v>
      </c>
    </row>
    <row r="20" spans="4:20" ht="15" thickBot="1" x14ac:dyDescent="0.35">
      <c r="E20" s="13">
        <v>2019</v>
      </c>
      <c r="F20" s="9">
        <v>82</v>
      </c>
      <c r="G20" s="9">
        <v>41</v>
      </c>
      <c r="H20" s="3">
        <f t="shared" si="0"/>
        <v>33.333333333333329</v>
      </c>
      <c r="I20" s="3">
        <f t="shared" ref="I20:I23" si="4">+G20/F20</f>
        <v>0.5</v>
      </c>
      <c r="L20" s="3"/>
      <c r="O20" s="13">
        <v>2017</v>
      </c>
      <c r="P20" s="9">
        <v>466</v>
      </c>
      <c r="Q20" s="9">
        <v>200</v>
      </c>
      <c r="R20" s="9"/>
      <c r="S20" s="9"/>
      <c r="T20" s="9">
        <v>666</v>
      </c>
    </row>
    <row r="21" spans="4:20" ht="15" thickBot="1" x14ac:dyDescent="0.35">
      <c r="E21" s="13">
        <v>2020</v>
      </c>
      <c r="F21" s="16">
        <v>53</v>
      </c>
      <c r="G21" s="16">
        <v>55</v>
      </c>
      <c r="H21" s="3">
        <f t="shared" si="0"/>
        <v>-1.8518518518518516</v>
      </c>
      <c r="I21" s="3">
        <f t="shared" si="4"/>
        <v>1.0377358490566038</v>
      </c>
      <c r="L21" s="3"/>
      <c r="O21" s="13">
        <v>2018</v>
      </c>
      <c r="P21" s="9">
        <v>523</v>
      </c>
      <c r="Q21" s="9">
        <v>251</v>
      </c>
      <c r="R21" s="9"/>
      <c r="S21" s="9"/>
      <c r="T21" s="9">
        <v>774</v>
      </c>
    </row>
    <row r="22" spans="4:20" ht="15" thickBot="1" x14ac:dyDescent="0.35">
      <c r="E22" s="13">
        <v>2021</v>
      </c>
      <c r="F22" s="16">
        <v>136</v>
      </c>
      <c r="G22" s="16">
        <v>94</v>
      </c>
      <c r="H22" s="3">
        <f t="shared" si="0"/>
        <v>18.260869565217391</v>
      </c>
      <c r="I22" s="3">
        <f t="shared" si="4"/>
        <v>0.69117647058823528</v>
      </c>
      <c r="L22" s="3"/>
      <c r="O22" s="13">
        <v>2019</v>
      </c>
      <c r="P22" s="9"/>
      <c r="Q22" s="9">
        <v>334</v>
      </c>
      <c r="R22" s="9"/>
      <c r="S22" s="9"/>
      <c r="T22" s="9">
        <v>334</v>
      </c>
    </row>
    <row r="23" spans="4:20" ht="15" thickBot="1" x14ac:dyDescent="0.35">
      <c r="E23" s="13">
        <v>2022</v>
      </c>
      <c r="F23" s="16">
        <v>27</v>
      </c>
      <c r="G23" s="16">
        <v>22</v>
      </c>
      <c r="H23" s="3">
        <f t="shared" si="0"/>
        <v>10.204081632653061</v>
      </c>
      <c r="I23" s="3">
        <f t="shared" si="4"/>
        <v>0.81481481481481477</v>
      </c>
      <c r="L23" s="3"/>
      <c r="O23" s="13">
        <v>2020</v>
      </c>
      <c r="P23" s="9">
        <v>449</v>
      </c>
      <c r="Q23" s="9">
        <v>266</v>
      </c>
      <c r="R23" s="9"/>
      <c r="S23" s="9"/>
      <c r="T23" s="9">
        <v>715</v>
      </c>
    </row>
    <row r="24" spans="4:20" ht="15" thickBot="1" x14ac:dyDescent="0.35">
      <c r="O24" s="13">
        <v>2021</v>
      </c>
      <c r="P24" s="9">
        <v>501</v>
      </c>
      <c r="Q24" s="9">
        <v>286</v>
      </c>
      <c r="R24" s="9">
        <v>7</v>
      </c>
      <c r="S24" s="9">
        <v>1</v>
      </c>
      <c r="T24" s="9">
        <v>795</v>
      </c>
    </row>
    <row r="25" spans="4:20" ht="15" thickBot="1" x14ac:dyDescent="0.35">
      <c r="O25" s="13" t="s">
        <v>25</v>
      </c>
      <c r="P25" s="9">
        <v>1939</v>
      </c>
      <c r="Q25" s="9">
        <v>1337</v>
      </c>
      <c r="R25" s="9">
        <v>7</v>
      </c>
      <c r="S25" s="9">
        <v>1</v>
      </c>
      <c r="T25" s="9">
        <v>3284</v>
      </c>
    </row>
    <row r="28" spans="4:20" ht="15" thickBot="1" x14ac:dyDescent="0.35"/>
    <row r="29" spans="4:20" ht="15" thickBot="1" x14ac:dyDescent="0.35">
      <c r="O29" s="10">
        <v>2018</v>
      </c>
      <c r="Q29" s="8">
        <v>64</v>
      </c>
      <c r="R29" s="8">
        <v>36</v>
      </c>
    </row>
    <row r="30" spans="4:20" ht="15" thickBot="1" x14ac:dyDescent="0.35">
      <c r="O30" s="13">
        <v>2019</v>
      </c>
      <c r="Q30" s="9">
        <v>82</v>
      </c>
      <c r="R30" s="9">
        <v>41</v>
      </c>
    </row>
    <row r="31" spans="4:20" ht="15" thickBot="1" x14ac:dyDescent="0.35">
      <c r="O31" s="13">
        <v>2020</v>
      </c>
      <c r="Q31" s="16">
        <v>53</v>
      </c>
      <c r="R31" s="16">
        <v>55</v>
      </c>
    </row>
    <row r="32" spans="4:20" ht="15" thickBot="1" x14ac:dyDescent="0.35">
      <c r="O32" s="13">
        <v>2021</v>
      </c>
      <c r="Q32" s="16">
        <v>136</v>
      </c>
      <c r="R32" s="16">
        <v>94</v>
      </c>
    </row>
    <row r="33" spans="15:18" ht="15" thickBot="1" x14ac:dyDescent="0.35">
      <c r="O33" s="13">
        <v>2022</v>
      </c>
      <c r="Q33" s="16">
        <v>27</v>
      </c>
      <c r="R33" s="16">
        <v>22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16</v>
      </c>
      <c r="B1" t="s">
        <v>0</v>
      </c>
      <c r="C1" t="s">
        <v>2</v>
      </c>
      <c r="D1" t="s">
        <v>15</v>
      </c>
    </row>
    <row r="2" spans="1:4" x14ac:dyDescent="0.3">
      <c r="A2">
        <v>1</v>
      </c>
      <c r="B2" t="s">
        <v>9</v>
      </c>
      <c r="C2">
        <v>2017</v>
      </c>
      <c r="D2">
        <v>0.93939393939393945</v>
      </c>
    </row>
    <row r="3" spans="1:4" x14ac:dyDescent="0.3">
      <c r="A3">
        <v>1</v>
      </c>
      <c r="B3" t="s">
        <v>9</v>
      </c>
      <c r="C3">
        <v>2018</v>
      </c>
      <c r="D3">
        <v>1.2662153652392947</v>
      </c>
    </row>
    <row r="4" spans="1:4" x14ac:dyDescent="0.3">
      <c r="A4">
        <v>1</v>
      </c>
      <c r="B4" t="s">
        <v>9</v>
      </c>
      <c r="C4">
        <v>2019</v>
      </c>
      <c r="D4">
        <v>2.600524934383202</v>
      </c>
    </row>
    <row r="5" spans="1:4" x14ac:dyDescent="0.3">
      <c r="A5">
        <v>1</v>
      </c>
      <c r="B5" t="s">
        <v>9</v>
      </c>
      <c r="C5">
        <v>2020</v>
      </c>
      <c r="D5">
        <v>1.1817800167926114</v>
      </c>
    </row>
    <row r="6" spans="1:4" x14ac:dyDescent="0.3">
      <c r="A6">
        <v>1</v>
      </c>
      <c r="B6" t="s">
        <v>9</v>
      </c>
      <c r="C6">
        <v>2021</v>
      </c>
      <c r="D6">
        <v>1.0170693277310925</v>
      </c>
    </row>
    <row r="7" spans="1:4" x14ac:dyDescent="0.3">
      <c r="A7">
        <v>2</v>
      </c>
      <c r="B7" t="s">
        <v>8</v>
      </c>
      <c r="C7">
        <v>2019</v>
      </c>
      <c r="D7">
        <v>29.847222222222221</v>
      </c>
    </row>
    <row r="8" spans="1:4" x14ac:dyDescent="0.3">
      <c r="A8">
        <v>2</v>
      </c>
      <c r="B8" t="s">
        <v>8</v>
      </c>
      <c r="C8">
        <v>2020</v>
      </c>
      <c r="D8">
        <v>0.9061685490877498</v>
      </c>
    </row>
    <row r="9" spans="1:4" x14ac:dyDescent="0.3">
      <c r="A9">
        <v>2</v>
      </c>
      <c r="B9" t="s">
        <v>8</v>
      </c>
      <c r="C9">
        <v>2021</v>
      </c>
      <c r="D9">
        <v>1.0363963963963965</v>
      </c>
    </row>
    <row r="10" spans="1:4" x14ac:dyDescent="0.3">
      <c r="A10">
        <v>3</v>
      </c>
      <c r="B10" t="s">
        <v>3</v>
      </c>
      <c r="C10">
        <v>2017</v>
      </c>
      <c r="D10">
        <v>0.42918454935622319</v>
      </c>
    </row>
    <row r="11" spans="1:4" x14ac:dyDescent="0.3">
      <c r="A11">
        <v>3</v>
      </c>
      <c r="B11" t="s">
        <v>3</v>
      </c>
      <c r="C11">
        <v>2018</v>
      </c>
      <c r="D11">
        <v>0.47992351816443596</v>
      </c>
    </row>
    <row r="12" spans="1:4" x14ac:dyDescent="0.3">
      <c r="A12">
        <v>3</v>
      </c>
      <c r="B12" t="s">
        <v>3</v>
      </c>
      <c r="C12">
        <v>2020</v>
      </c>
      <c r="D12">
        <v>0.59242761692650336</v>
      </c>
    </row>
    <row r="13" spans="1:4" x14ac:dyDescent="0.3">
      <c r="A13">
        <v>3</v>
      </c>
      <c r="B13" t="s">
        <v>3</v>
      </c>
      <c r="C13">
        <v>2021</v>
      </c>
      <c r="D13">
        <v>0.57085828343313372</v>
      </c>
    </row>
    <row r="14" spans="1:4" x14ac:dyDescent="0.3">
      <c r="A14">
        <v>4</v>
      </c>
      <c r="B14" t="s">
        <v>11</v>
      </c>
      <c r="C14">
        <v>2017</v>
      </c>
      <c r="D14">
        <v>0.42918454935622319</v>
      </c>
    </row>
    <row r="15" spans="1:4" x14ac:dyDescent="0.3">
      <c r="A15">
        <v>4</v>
      </c>
      <c r="B15" t="s">
        <v>11</v>
      </c>
      <c r="C15">
        <v>2018</v>
      </c>
      <c r="D15">
        <v>0.48275862068965519</v>
      </c>
    </row>
    <row r="16" spans="1:4" x14ac:dyDescent="0.3">
      <c r="A16">
        <v>4</v>
      </c>
      <c r="B16" t="s">
        <v>11</v>
      </c>
      <c r="C16">
        <v>2020</v>
      </c>
      <c r="D16">
        <v>0.59242761692650336</v>
      </c>
    </row>
  </sheetData>
  <sortState ref="A2:D16">
    <sortCondition ref="A2:A16"/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tabla</vt:lpstr>
      <vt:lpstr>calculos</vt:lpstr>
      <vt:lpstr>oficial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Robano</dc:creator>
  <cp:lastModifiedBy>Virginia Robano</cp:lastModifiedBy>
  <dcterms:created xsi:type="dcterms:W3CDTF">2022-03-03T12:37:16Z</dcterms:created>
  <dcterms:modified xsi:type="dcterms:W3CDTF">2022-03-06T16:25:56Z</dcterms:modified>
</cp:coreProperties>
</file>