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shti.patel\Downloads\"/>
    </mc:Choice>
  </mc:AlternateContent>
  <xr:revisionPtr revIDLastSave="0" documentId="13_ncr:1_{4F5B1E9F-0E4B-4C89-829A-989EB3E7524E}" xr6:coauthVersionLast="45" xr6:coauthVersionMax="45" xr10:uidLastSave="{00000000-0000-0000-0000-000000000000}"/>
  <bookViews>
    <workbookView xWindow="28680" yWindow="-120" windowWidth="29040" windowHeight="15840" xr2:uid="{997F538D-18C0-457E-92F8-C7F9B71ED9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1" l="1"/>
  <c r="T3" i="1" l="1"/>
  <c r="X3" i="1" s="1"/>
  <c r="T11" i="1"/>
  <c r="T10" i="1"/>
  <c r="T9" i="1"/>
  <c r="X9" i="1" s="1"/>
  <c r="X10" i="1"/>
  <c r="X11" i="1"/>
  <c r="T8" i="1"/>
  <c r="X8" i="1" s="1"/>
  <c r="T7" i="1"/>
  <c r="X7" i="1" s="1"/>
  <c r="T6" i="1"/>
  <c r="X6" i="1" s="1"/>
  <c r="T5" i="1"/>
  <c r="T4" i="1"/>
  <c r="X4" i="1" s="1"/>
  <c r="T2" i="1"/>
  <c r="X2" i="1" s="1"/>
</calcChain>
</file>

<file path=xl/sharedStrings.xml><?xml version="1.0" encoding="utf-8"?>
<sst xmlns="http://schemas.openxmlformats.org/spreadsheetml/2006/main" count="38" uniqueCount="32">
  <si>
    <t>Country</t>
  </si>
  <si>
    <t>Singapore</t>
  </si>
  <si>
    <t>Kuwait</t>
  </si>
  <si>
    <t>US</t>
  </si>
  <si>
    <t>Spain</t>
  </si>
  <si>
    <t>Ireland</t>
  </si>
  <si>
    <t>Nigeria</t>
  </si>
  <si>
    <t>China</t>
  </si>
  <si>
    <t>Indonesia</t>
  </si>
  <si>
    <t>India</t>
  </si>
  <si>
    <t>Japan</t>
  </si>
  <si>
    <t>Global Pandemic</t>
  </si>
  <si>
    <t>Amplified Global Pandemic</t>
  </si>
  <si>
    <t>IMF 2020</t>
  </si>
  <si>
    <t>Risk-Based GDP</t>
  </si>
  <si>
    <t>GDP (billion)</t>
  </si>
  <si>
    <t>Exports</t>
  </si>
  <si>
    <t>Imports</t>
  </si>
  <si>
    <t>Agriculture</t>
  </si>
  <si>
    <t>Industry</t>
  </si>
  <si>
    <t>Services</t>
  </si>
  <si>
    <t>Natural Resource</t>
  </si>
  <si>
    <t>Risk (1-3, 3 being the highest risk)</t>
  </si>
  <si>
    <t>Manufacturing</t>
  </si>
  <si>
    <t>Tourism</t>
  </si>
  <si>
    <t>Our Risk Based GPD Impact Prediction</t>
  </si>
  <si>
    <t>https://data.worldbank.org/indicator/NV.IND.MANF.ZS</t>
  </si>
  <si>
    <t>https://data.worldbank.org/indicator/NV.AGR.TOTL.ZS</t>
  </si>
  <si>
    <t>https://data.worldbank.org/indicator/NV.SRV.TOTL.ZS</t>
  </si>
  <si>
    <t>https://data.worldbank.org/indicator/NY.GDP.TOTL.RT.ZS</t>
  </si>
  <si>
    <t>https://knoema.com/atlas/topics/Tourism/Travel-and-Tourism-Total-Contribution-to-GDP/Contribution-of-travel-and-tourism-to-GDP-percent-of-GDP</t>
  </si>
  <si>
    <t>Sources: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</si>
</sst>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0" xfId="2"/>
    <xf numFmtId="0" fontId="1" fillId="2" borderId="0" xfId="1"/>
    <xf numFmtId="0" fontId="3" fillId="4" borderId="0" xfId="2" applyFont="1" applyFill="1"/>
    <xf numFmtId="0" fontId="3" fillId="4" borderId="0" xfId="0" applyFont="1" applyFill="1"/>
    <xf numFmtId="0" fontId="0" fillId="4" borderId="0" xfId="0" applyFont="1" applyFill="1"/>
    <xf numFmtId="0" fontId="5" fillId="0" borderId="0" xfId="3"/>
    <xf numFmtId="0" fontId="0" fillId="0" borderId="0" xfId="0" applyFill="1"/>
    <xf numFmtId="0" fontId="0" fillId="0" borderId="0" xfId="0" applyFill="1" applyAlignment="1"/>
    <xf numFmtId="0" fontId="4" fillId="0" borderId="0" xfId="0" applyFont="1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NV.SRV.TOTL.ZS" TargetMode="External"/><Relationship Id="rId2" Type="http://schemas.openxmlformats.org/officeDocument/2006/relationships/hyperlink" Target="https://data.worldbank.org/indicator/NV.AGR.TOTL.ZS" TargetMode="External"/><Relationship Id="rId1" Type="http://schemas.openxmlformats.org/officeDocument/2006/relationships/hyperlink" Target="https://data.worldbank.org/indicator/NV.IND.MANF.Z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knoema.com/atlas/topics/Tourism/Travel-and-Tourism-Total-Contribution-to-GDP/Contribution-of-travel-and-tourism-to-GDP-percent-of-GDP" TargetMode="External"/><Relationship Id="rId4" Type="http://schemas.openxmlformats.org/officeDocument/2006/relationships/hyperlink" Target="https://data.worldbank.org/indicator/NY.GDP.TOTL.RT.Z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6FD6-3738-4C0B-B964-6F5CC1BB811D}">
  <dimension ref="A1:Y17"/>
  <sheetViews>
    <sheetView tabSelected="1" workbookViewId="0">
      <pane xSplit="1" ySplit="1" topLeftCell="D2" activePane="bottomRight" state="frozen"/>
      <selection pane="topRight" activeCell="B1" sqref="B1"/>
      <selection pane="bottomLeft" activeCell="A3" sqref="A3"/>
      <selection pane="bottomRight" activeCell="G19" sqref="G19:S31"/>
    </sheetView>
  </sheetViews>
  <sheetFormatPr defaultRowHeight="15" x14ac:dyDescent="0.25"/>
  <cols>
    <col min="1" max="1" width="13" customWidth="1"/>
    <col min="2" max="2" width="19.42578125" customWidth="1"/>
    <col min="3" max="3" width="25.7109375" bestFit="1" customWidth="1"/>
    <col min="6" max="6" width="14.85546875" bestFit="1" customWidth="1"/>
    <col min="7" max="7" width="12.28515625" bestFit="1" customWidth="1"/>
    <col min="19" max="19" width="9.7109375" customWidth="1"/>
    <col min="21" max="21" width="9.28515625" customWidth="1"/>
    <col min="24" max="24" width="35" bestFit="1" customWidth="1"/>
  </cols>
  <sheetData>
    <row r="1" spans="1:25" x14ac:dyDescent="0.25">
      <c r="A1" t="s">
        <v>0</v>
      </c>
      <c r="B1" t="s">
        <v>11</v>
      </c>
      <c r="C1" t="s">
        <v>12</v>
      </c>
      <c r="D1" t="s">
        <v>13</v>
      </c>
      <c r="E1">
        <v>2018</v>
      </c>
      <c r="F1" t="s">
        <v>14</v>
      </c>
      <c r="G1" s="2" t="s">
        <v>15</v>
      </c>
      <c r="H1" s="2" t="s">
        <v>16</v>
      </c>
      <c r="I1" s="2" t="s">
        <v>17</v>
      </c>
      <c r="J1" s="1">
        <v>2017</v>
      </c>
      <c r="K1" s="1" t="s">
        <v>18</v>
      </c>
      <c r="L1" s="1" t="s">
        <v>19</v>
      </c>
      <c r="M1" s="1" t="s">
        <v>20</v>
      </c>
      <c r="N1" s="3" t="s">
        <v>18</v>
      </c>
      <c r="O1" s="4" t="s">
        <v>22</v>
      </c>
      <c r="P1" s="4" t="s">
        <v>21</v>
      </c>
      <c r="Q1" s="4" t="s">
        <v>22</v>
      </c>
      <c r="R1" s="4" t="s">
        <v>23</v>
      </c>
      <c r="S1" s="4" t="s">
        <v>22</v>
      </c>
      <c r="T1" s="4" t="s">
        <v>20</v>
      </c>
      <c r="U1" s="4" t="s">
        <v>22</v>
      </c>
      <c r="V1" s="5" t="s">
        <v>24</v>
      </c>
      <c r="W1" s="4" t="s">
        <v>22</v>
      </c>
      <c r="X1" s="5" t="s">
        <v>25</v>
      </c>
    </row>
    <row r="2" spans="1:25" x14ac:dyDescent="0.25">
      <c r="A2" t="s">
        <v>1</v>
      </c>
      <c r="B2">
        <v>-2.31</v>
      </c>
      <c r="C2">
        <v>-4.68</v>
      </c>
      <c r="D2">
        <v>-3.5</v>
      </c>
      <c r="E2">
        <v>3.1</v>
      </c>
      <c r="F2">
        <v>-3</v>
      </c>
      <c r="G2">
        <v>528.1</v>
      </c>
      <c r="H2">
        <v>398.8</v>
      </c>
      <c r="I2">
        <v>312.10000000000002</v>
      </c>
      <c r="J2">
        <v>3.6</v>
      </c>
      <c r="K2">
        <v>0</v>
      </c>
      <c r="L2">
        <v>24.8</v>
      </c>
      <c r="M2">
        <v>75.2</v>
      </c>
      <c r="N2">
        <v>-2.61</v>
      </c>
      <c r="O2">
        <v>1</v>
      </c>
      <c r="P2">
        <v>-3.47</v>
      </c>
      <c r="Q2">
        <v>1</v>
      </c>
      <c r="R2">
        <v>-4.32</v>
      </c>
      <c r="S2">
        <v>3</v>
      </c>
      <c r="T2">
        <f>(-4.01-7.18)/2</f>
        <v>-5.5949999999999998</v>
      </c>
      <c r="U2">
        <v>3</v>
      </c>
      <c r="V2">
        <v>-6.28</v>
      </c>
      <c r="W2">
        <v>2</v>
      </c>
      <c r="X2">
        <f t="shared" ref="X2:X11" si="0">((N2*O2)+(P2*Q2)+(R2*S2)+(T2*U2)+(V2*W2))/10</f>
        <v>-4.8385000000000007</v>
      </c>
      <c r="Y2" s="7"/>
    </row>
    <row r="3" spans="1:25" x14ac:dyDescent="0.25">
      <c r="A3" t="s">
        <v>2</v>
      </c>
      <c r="B3">
        <v>-1.38</v>
      </c>
      <c r="C3">
        <v>-2.95</v>
      </c>
      <c r="D3">
        <v>-1.1000000000000001</v>
      </c>
      <c r="E3">
        <v>1.2</v>
      </c>
      <c r="F3">
        <v>-1.94</v>
      </c>
      <c r="G3">
        <v>120.7</v>
      </c>
      <c r="H3">
        <v>55.17</v>
      </c>
      <c r="I3">
        <v>29.53</v>
      </c>
      <c r="J3">
        <v>-3.3</v>
      </c>
      <c r="K3">
        <v>0.4</v>
      </c>
      <c r="L3">
        <v>58.7</v>
      </c>
      <c r="M3">
        <v>40.9</v>
      </c>
      <c r="N3">
        <v>-2.76</v>
      </c>
      <c r="O3">
        <v>1</v>
      </c>
      <c r="P3">
        <v>-1.65</v>
      </c>
      <c r="Q3">
        <v>3</v>
      </c>
      <c r="R3">
        <v>-2.67</v>
      </c>
      <c r="S3">
        <v>2</v>
      </c>
      <c r="T3">
        <f>(-3.02-9.11)/2</f>
        <v>-6.0649999999999995</v>
      </c>
      <c r="U3">
        <v>3</v>
      </c>
      <c r="V3">
        <v>-10.029999999999999</v>
      </c>
      <c r="W3">
        <v>2</v>
      </c>
      <c r="X3">
        <f t="shared" si="0"/>
        <v>-5.1304999999999996</v>
      </c>
      <c r="Y3" s="7"/>
    </row>
    <row r="4" spans="1:25" x14ac:dyDescent="0.25">
      <c r="A4" t="s">
        <v>3</v>
      </c>
      <c r="B4">
        <v>-1.67</v>
      </c>
      <c r="C4">
        <v>-3.4</v>
      </c>
      <c r="D4">
        <v>-5.9</v>
      </c>
      <c r="E4">
        <v>2.9</v>
      </c>
      <c r="F4">
        <v>-2.42</v>
      </c>
      <c r="G4">
        <v>19490</v>
      </c>
      <c r="H4">
        <v>1553</v>
      </c>
      <c r="I4">
        <v>2361</v>
      </c>
      <c r="J4">
        <v>2.2000000000000002</v>
      </c>
      <c r="K4">
        <v>0.9</v>
      </c>
      <c r="L4">
        <v>19.100000000000001</v>
      </c>
      <c r="M4">
        <v>80</v>
      </c>
      <c r="N4">
        <v>-3.6</v>
      </c>
      <c r="O4">
        <v>1</v>
      </c>
      <c r="P4">
        <v>-0.21</v>
      </c>
      <c r="Q4">
        <v>1</v>
      </c>
      <c r="R4">
        <v>-2.4500000000000002</v>
      </c>
      <c r="S4">
        <v>2</v>
      </c>
      <c r="T4">
        <f>(-3.8-9.99)/2</f>
        <v>-6.8949999999999996</v>
      </c>
      <c r="U4">
        <v>3</v>
      </c>
      <c r="V4">
        <v>-11.27</v>
      </c>
      <c r="W4">
        <v>2</v>
      </c>
      <c r="X4">
        <f t="shared" si="0"/>
        <v>-5.1935000000000002</v>
      </c>
      <c r="Y4" s="8"/>
    </row>
    <row r="5" spans="1:25" x14ac:dyDescent="0.25">
      <c r="A5" t="s">
        <v>4</v>
      </c>
      <c r="B5">
        <v>-1.85</v>
      </c>
      <c r="C5">
        <v>-3.85</v>
      </c>
      <c r="D5">
        <v>-8</v>
      </c>
      <c r="E5">
        <v>2.4</v>
      </c>
      <c r="F5">
        <v>-3</v>
      </c>
      <c r="G5">
        <v>1778</v>
      </c>
      <c r="H5">
        <v>313.7</v>
      </c>
      <c r="I5">
        <v>338.6</v>
      </c>
      <c r="J5">
        <v>3</v>
      </c>
      <c r="K5">
        <v>2.6</v>
      </c>
      <c r="L5">
        <v>23.2</v>
      </c>
      <c r="M5">
        <v>74.2</v>
      </c>
      <c r="N5">
        <v>-3</v>
      </c>
      <c r="O5">
        <v>1</v>
      </c>
      <c r="P5">
        <v>-1.02</v>
      </c>
      <c r="Q5">
        <v>1</v>
      </c>
      <c r="R5">
        <v>-2.89</v>
      </c>
      <c r="S5">
        <v>2</v>
      </c>
      <c r="T5">
        <f>(-4.02-9.04)/2</f>
        <v>-6.5299999999999994</v>
      </c>
      <c r="U5">
        <v>3</v>
      </c>
      <c r="V5">
        <v>-9.06</v>
      </c>
      <c r="W5">
        <v>3</v>
      </c>
      <c r="X5">
        <f t="shared" si="0"/>
        <v>-5.6569999999999991</v>
      </c>
      <c r="Y5" s="7"/>
    </row>
    <row r="6" spans="1:25" x14ac:dyDescent="0.25">
      <c r="A6" t="s">
        <v>5</v>
      </c>
      <c r="B6">
        <v>-1.85</v>
      </c>
      <c r="C6">
        <v>-3.85</v>
      </c>
      <c r="D6">
        <v>-6.8</v>
      </c>
      <c r="E6">
        <v>8.1999999999999993</v>
      </c>
      <c r="F6">
        <v>-2.15</v>
      </c>
      <c r="G6">
        <v>353.3</v>
      </c>
      <c r="H6">
        <v>28.14</v>
      </c>
      <c r="I6">
        <v>98.13</v>
      </c>
      <c r="J6">
        <v>7.2</v>
      </c>
      <c r="K6">
        <v>1.2</v>
      </c>
      <c r="L6">
        <v>38.6</v>
      </c>
      <c r="M6">
        <v>60.2</v>
      </c>
      <c r="N6">
        <v>-3</v>
      </c>
      <c r="O6">
        <v>1</v>
      </c>
      <c r="P6">
        <v>-1.02</v>
      </c>
      <c r="Q6">
        <v>1</v>
      </c>
      <c r="R6">
        <v>-2.89</v>
      </c>
      <c r="S6">
        <v>3</v>
      </c>
      <c r="T6">
        <f>(-4.02-9.04)/2</f>
        <v>-6.5299999999999994</v>
      </c>
      <c r="U6">
        <v>3</v>
      </c>
      <c r="V6">
        <v>-9.06</v>
      </c>
      <c r="W6">
        <v>2</v>
      </c>
      <c r="X6">
        <f t="shared" si="0"/>
        <v>-5.0399999999999991</v>
      </c>
      <c r="Y6" s="7"/>
    </row>
    <row r="7" spans="1:25" x14ac:dyDescent="0.25">
      <c r="A7" t="s">
        <v>6</v>
      </c>
      <c r="B7">
        <v>-1.44</v>
      </c>
      <c r="C7">
        <v>-2.95</v>
      </c>
      <c r="D7">
        <v>-3.4</v>
      </c>
      <c r="E7">
        <v>1.9</v>
      </c>
      <c r="F7">
        <v>-2.14</v>
      </c>
      <c r="G7">
        <v>1121</v>
      </c>
      <c r="H7">
        <v>1.1459999999999999</v>
      </c>
      <c r="I7">
        <v>32.67</v>
      </c>
      <c r="J7">
        <v>0.8</v>
      </c>
      <c r="K7">
        <v>21.1</v>
      </c>
      <c r="L7">
        <v>22.5</v>
      </c>
      <c r="M7">
        <v>56.4</v>
      </c>
      <c r="N7">
        <v>-2.5099999999999998</v>
      </c>
      <c r="O7">
        <v>3</v>
      </c>
      <c r="P7">
        <v>-1.72</v>
      </c>
      <c r="Q7">
        <v>2</v>
      </c>
      <c r="R7">
        <v>-2.95</v>
      </c>
      <c r="S7">
        <v>2</v>
      </c>
      <c r="T7">
        <f>(-3.02-6.35)/2</f>
        <v>-4.6849999999999996</v>
      </c>
      <c r="U7">
        <v>3</v>
      </c>
      <c r="V7">
        <v>-8.1300000000000008</v>
      </c>
      <c r="W7">
        <v>2</v>
      </c>
      <c r="X7">
        <f t="shared" si="0"/>
        <v>-4.7185000000000006</v>
      </c>
    </row>
    <row r="8" spans="1:25" x14ac:dyDescent="0.25">
      <c r="A8" t="s">
        <v>7</v>
      </c>
      <c r="B8">
        <v>-3.69</v>
      </c>
      <c r="C8">
        <v>-4.3099999999999996</v>
      </c>
      <c r="D8">
        <v>1.2</v>
      </c>
      <c r="E8">
        <v>6.6</v>
      </c>
      <c r="F8">
        <v>-3</v>
      </c>
      <c r="G8">
        <v>12010</v>
      </c>
      <c r="H8">
        <v>249</v>
      </c>
      <c r="I8">
        <v>214</v>
      </c>
      <c r="J8">
        <v>6.9</v>
      </c>
      <c r="K8">
        <v>7.9</v>
      </c>
      <c r="L8">
        <v>40.5</v>
      </c>
      <c r="M8">
        <v>51.6</v>
      </c>
      <c r="N8">
        <v>-3.12</v>
      </c>
      <c r="O8">
        <v>2</v>
      </c>
      <c r="P8">
        <v>-1.08</v>
      </c>
      <c r="Q8">
        <v>1</v>
      </c>
      <c r="R8">
        <v>-3.61</v>
      </c>
      <c r="S8">
        <v>3</v>
      </c>
      <c r="T8">
        <f>(-3.67-4.85)/2</f>
        <v>-4.26</v>
      </c>
      <c r="U8">
        <v>3</v>
      </c>
      <c r="V8">
        <v>-4.6399999999999997</v>
      </c>
      <c r="W8">
        <v>3</v>
      </c>
      <c r="X8">
        <f t="shared" si="0"/>
        <v>-4.4849999999999994</v>
      </c>
    </row>
    <row r="9" spans="1:25" x14ac:dyDescent="0.25">
      <c r="A9" t="s">
        <v>8</v>
      </c>
      <c r="B9">
        <v>-1.74</v>
      </c>
      <c r="C9">
        <v>-3.51</v>
      </c>
      <c r="D9">
        <v>0.5</v>
      </c>
      <c r="E9">
        <v>5.2</v>
      </c>
      <c r="F9">
        <v>-2.2000000000000002</v>
      </c>
      <c r="G9">
        <v>325</v>
      </c>
      <c r="H9">
        <v>168.9</v>
      </c>
      <c r="I9">
        <v>150.1</v>
      </c>
      <c r="J9">
        <v>5.0999999999999996</v>
      </c>
      <c r="K9">
        <v>13.7</v>
      </c>
      <c r="L9">
        <v>41</v>
      </c>
      <c r="M9">
        <v>45.4</v>
      </c>
      <c r="N9">
        <v>-2.7</v>
      </c>
      <c r="O9">
        <v>2</v>
      </c>
      <c r="P9">
        <v>-0.61</v>
      </c>
      <c r="Q9">
        <v>1</v>
      </c>
      <c r="R9">
        <v>-3.03</v>
      </c>
      <c r="S9">
        <v>3</v>
      </c>
      <c r="T9">
        <f>(-3.67-7.65)/2</f>
        <v>-5.66</v>
      </c>
      <c r="U9">
        <v>3</v>
      </c>
      <c r="V9">
        <v>-8.84</v>
      </c>
      <c r="W9">
        <v>2</v>
      </c>
      <c r="X9">
        <f t="shared" si="0"/>
        <v>-4.976</v>
      </c>
    </row>
    <row r="10" spans="1:25" x14ac:dyDescent="0.25">
      <c r="A10" t="s">
        <v>9</v>
      </c>
      <c r="B10">
        <v>-2.41</v>
      </c>
      <c r="C10">
        <v>-4.93</v>
      </c>
      <c r="D10">
        <v>1.9</v>
      </c>
      <c r="E10">
        <v>6.8</v>
      </c>
      <c r="F10">
        <v>-3.56</v>
      </c>
      <c r="G10">
        <v>9474</v>
      </c>
      <c r="H10">
        <v>304.10000000000002</v>
      </c>
      <c r="I10">
        <v>452.2</v>
      </c>
      <c r="J10">
        <v>6.7</v>
      </c>
      <c r="K10">
        <v>15.4</v>
      </c>
      <c r="L10">
        <v>23</v>
      </c>
      <c r="M10">
        <v>61.5</v>
      </c>
      <c r="N10">
        <v>-3.36</v>
      </c>
      <c r="O10">
        <v>3</v>
      </c>
      <c r="P10">
        <v>-0.84</v>
      </c>
      <c r="Q10">
        <v>1</v>
      </c>
      <c r="R10">
        <v>-3.98</v>
      </c>
      <c r="S10">
        <v>3</v>
      </c>
      <c r="T10">
        <f>(-4.35-8.23)/2</f>
        <v>-6.29</v>
      </c>
      <c r="U10">
        <v>3</v>
      </c>
      <c r="V10">
        <v>-8.76</v>
      </c>
      <c r="W10">
        <v>2</v>
      </c>
      <c r="X10">
        <f t="shared" si="0"/>
        <v>-5.9249999999999998</v>
      </c>
    </row>
    <row r="11" spans="1:25" x14ac:dyDescent="0.25">
      <c r="A11" t="s">
        <v>10</v>
      </c>
      <c r="B11">
        <v>-2.23</v>
      </c>
      <c r="C11">
        <v>-4.57</v>
      </c>
      <c r="D11">
        <v>-5.2</v>
      </c>
      <c r="E11">
        <v>0.8</v>
      </c>
      <c r="F11">
        <v>-3.35</v>
      </c>
      <c r="G11">
        <v>5443</v>
      </c>
      <c r="H11">
        <v>688.9</v>
      </c>
      <c r="I11">
        <v>644.70000000000005</v>
      </c>
      <c r="J11">
        <v>1.7</v>
      </c>
      <c r="K11">
        <v>1.1000000000000001</v>
      </c>
      <c r="L11">
        <v>30.1</v>
      </c>
      <c r="M11">
        <v>68.7</v>
      </c>
      <c r="N11">
        <v>-4.71</v>
      </c>
      <c r="O11">
        <v>1</v>
      </c>
      <c r="P11">
        <v>-2.85</v>
      </c>
      <c r="Q11">
        <v>1</v>
      </c>
      <c r="R11">
        <v>-2.77</v>
      </c>
      <c r="S11">
        <v>3</v>
      </c>
      <c r="T11">
        <f>(-4.62-8.75)/2</f>
        <v>-6.6850000000000005</v>
      </c>
      <c r="U11">
        <v>3</v>
      </c>
      <c r="V11">
        <v>-8.35</v>
      </c>
      <c r="W11">
        <v>2</v>
      </c>
      <c r="X11">
        <f t="shared" si="0"/>
        <v>-5.2625000000000002</v>
      </c>
    </row>
    <row r="12" spans="1:25" x14ac:dyDescent="0.25">
      <c r="Y12" s="9" t="s">
        <v>31</v>
      </c>
    </row>
    <row r="13" spans="1:25" x14ac:dyDescent="0.25">
      <c r="Y13" s="6" t="s">
        <v>27</v>
      </c>
    </row>
    <row r="14" spans="1:25" x14ac:dyDescent="0.25">
      <c r="Y14" s="6" t="s">
        <v>26</v>
      </c>
    </row>
    <row r="15" spans="1:25" x14ac:dyDescent="0.25">
      <c r="Y15" s="6" t="s">
        <v>28</v>
      </c>
    </row>
    <row r="16" spans="1:25" x14ac:dyDescent="0.25">
      <c r="Y16" s="6" t="s">
        <v>29</v>
      </c>
    </row>
    <row r="17" spans="25:25" x14ac:dyDescent="0.25">
      <c r="Y17" s="6" t="s">
        <v>30</v>
      </c>
    </row>
  </sheetData>
  <hyperlinks>
    <hyperlink ref="Y14" r:id="rId1" xr:uid="{769752C8-2A77-4AFA-9F03-389788E06F91}"/>
    <hyperlink ref="Y13" r:id="rId2" xr:uid="{67EE40C9-FD7A-4FAC-A6DF-58EB63D70845}"/>
    <hyperlink ref="Y15" r:id="rId3" xr:uid="{CDB27E5C-93C6-46B6-B77D-B7FB2FE24F61}"/>
    <hyperlink ref="Y16" r:id="rId4" xr:uid="{07FDE528-07C9-487B-9F29-04C6B6F716AE}"/>
    <hyperlink ref="Y17" r:id="rId5" xr:uid="{9AB5BD73-2EBE-4ABB-B524-6235B068E1D5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Vrushti Patel</dc:creator>
  <cp:lastModifiedBy>Vrushti Patel</cp:lastModifiedBy>
  <dcterms:created xsi:type="dcterms:W3CDTF">2020-05-31T03:11:13Z</dcterms:created>
  <dcterms:modified xsi:type="dcterms:W3CDTF">2020-05-31T22:30:24Z</dcterms:modified>
</cp:coreProperties>
</file>